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ngData" sheetId="1" r:id="rId3"/>
    <sheet state="visible" name="ConcertData" sheetId="2" r:id="rId4"/>
    <sheet state="visible" name="CharacterData1" sheetId="3" r:id="rId5"/>
    <sheet state="visible" name="CharacterData2" sheetId="4" r:id="rId6"/>
    <sheet state="visible" name="CharacterData3" sheetId="5" r:id="rId7"/>
    <sheet state="visible" name="CharacterData4" sheetId="6" r:id="rId8"/>
    <sheet state="visible" name="GDSummary" sheetId="7" r:id="rId9"/>
    <sheet state="visible" name="CharacterData5" sheetId="8" r:id="rId10"/>
    <sheet state="visible" name="OptimalPath" sheetId="9" r:id="rId11"/>
    <sheet state="visible" name="Csetres" sheetId="10" r:id="rId12"/>
    <sheet state="visible" name="SkinData1" sheetId="11" r:id="rId13"/>
    <sheet state="visible" name="SkinData2" sheetId="12" r:id="rId14"/>
    <sheet state="visible" name="SkinData3" sheetId="13" r:id="rId15"/>
    <sheet state="visible" name="SkinData4" sheetId="14" r:id="rId16"/>
    <sheet state="visible" name="SkinData5" sheetId="15" r:id="rId17"/>
    <sheet state="visible" name="IAP" sheetId="16" r:id="rId18"/>
    <sheet state="visible" name="MerchData1" sheetId="17" r:id="rId19"/>
    <sheet state="visible" name="MerchData2" sheetId="18" r:id="rId20"/>
    <sheet state="visible" name="MerchData3" sheetId="19" r:id="rId21"/>
    <sheet state="visible" name="MerchData4" sheetId="20" r:id="rId22"/>
    <sheet state="visible" name="MerchData5" sheetId="21" r:id="rId23"/>
    <sheet state="visible" name="MerchData6" sheetId="22" r:id="rId24"/>
    <sheet state="visible" name="MerchSlotData" sheetId="23" r:id="rId25"/>
    <sheet state="visible" name="GeneralData" sheetId="24" r:id="rId26"/>
    <sheet state="visible" name="AchievementData" sheetId="25" r:id="rId27"/>
    <sheet state="visible" name="DroneRewardData" sheetId="26" r:id="rId28"/>
    <sheet state="visible" name="DailyRandomData" sheetId="27" r:id="rId29"/>
    <sheet state="visible" name="DailyStreakData" sheetId="28" r:id="rId30"/>
  </sheets>
  <definedNames>
    <definedName hidden="1" localSheetId="27" name="_xlnm._FilterDatabase">DailyStreakData!$A$1:$E$176</definedName>
  </definedNames>
  <calcPr/>
</workbook>
</file>

<file path=xl/sharedStrings.xml><?xml version="1.0" encoding="utf-8"?>
<sst xmlns="http://schemas.openxmlformats.org/spreadsheetml/2006/main" count="3077" uniqueCount="1068">
  <si>
    <t>ID</t>
  </si>
  <si>
    <t>Title</t>
  </si>
  <si>
    <t>TapGoal</t>
  </si>
  <si>
    <t>Duration</t>
  </si>
  <si>
    <t>CoinReward</t>
  </si>
  <si>
    <t>BossBattle</t>
  </si>
  <si>
    <t>ConcertID</t>
  </si>
  <si>
    <t>MIN TPS</t>
  </si>
  <si>
    <t>CoinRewardPerConcert</t>
  </si>
  <si>
    <t>Kell egy tank</t>
  </si>
  <si>
    <t>Kimegyek a Szigetre</t>
  </si>
  <si>
    <t>Ejnye Ottó</t>
  </si>
  <si>
    <t>Tahó család</t>
  </si>
  <si>
    <t>Szegény ember kézzel nőz</t>
  </si>
  <si>
    <t>Akkor inkább úthenger</t>
  </si>
  <si>
    <t>Legyünk mi is pöcsfejek</t>
  </si>
  <si>
    <t>Télapó itt van</t>
  </si>
  <si>
    <t>Kiskunszicíla</t>
  </si>
  <si>
    <t>Tábor az erdő mélyén</t>
  </si>
  <si>
    <t>Name</t>
  </si>
  <si>
    <t>FanReward</t>
  </si>
  <si>
    <t>RewardBase</t>
  </si>
  <si>
    <t>LevelRange</t>
  </si>
  <si>
    <t>Background</t>
  </si>
  <si>
    <t>Kazincbarcikai Szabadidős Napok</t>
  </si>
  <si>
    <t>BG_ALLEY</t>
  </si>
  <si>
    <t>Kiskunhalasi Burgonya Napok</t>
  </si>
  <si>
    <t>BG_DARK_CITY</t>
  </si>
  <si>
    <r>
      <rPr>
        <b/>
      </rPr>
      <t>SZ</t>
    </r>
    <r>
      <t xml:space="preserve">abadszállási </t>
    </r>
    <r>
      <rPr>
        <b/>
      </rPr>
      <t>A</t>
    </r>
    <r>
      <t xml:space="preserve">matőr </t>
    </r>
    <r>
      <rPr>
        <b/>
      </rPr>
      <t>R</t>
    </r>
    <r>
      <t>ockfesztivál</t>
    </r>
  </si>
  <si>
    <t>BG_ICE</t>
  </si>
  <si>
    <t>Hegyalja Fesztivál</t>
  </si>
  <si>
    <t>BG_JAPAN</t>
  </si>
  <si>
    <t>Punk Karácsony</t>
  </si>
  <si>
    <t>BG_MAYA</t>
  </si>
  <si>
    <t>Rockmaraton</t>
  </si>
  <si>
    <t>BG_POLAR_LIGHTS</t>
  </si>
  <si>
    <t>Panksapka</t>
  </si>
  <si>
    <t>BG_SKYSCRAPER</t>
  </si>
  <si>
    <t>Punk-Rock-Maraton</t>
  </si>
  <si>
    <t>Szülinapi Koncert</t>
  </si>
  <si>
    <t>Sziget Nagyszínpad</t>
  </si>
  <si>
    <t>UpgradeCost</t>
  </si>
  <si>
    <t>TapStrengthBonus</t>
  </si>
  <si>
    <t>MerchBoothBonus</t>
  </si>
  <si>
    <t>FanGainBonus</t>
  </si>
  <si>
    <t>BoosterTimeBonus</t>
  </si>
  <si>
    <t>SpotlightBonus</t>
  </si>
  <si>
    <t>SongIncomeBonus</t>
  </si>
  <si>
    <t>Drumlin</t>
  </si>
  <si>
    <t>Humdrum</t>
  </si>
  <si>
    <t>Drumble</t>
  </si>
  <si>
    <t>Drumroll</t>
  </si>
  <si>
    <t>Drumlike</t>
  </si>
  <si>
    <t>Drumfish</t>
  </si>
  <si>
    <t>Drumhead</t>
  </si>
  <si>
    <t>Drumlier</t>
  </si>
  <si>
    <t>Drumfire</t>
  </si>
  <si>
    <t>Drumbeat</t>
  </si>
  <si>
    <t>Drumstick</t>
  </si>
  <si>
    <t>Drumbeats</t>
  </si>
  <si>
    <t>Drumbling</t>
  </si>
  <si>
    <t>Conundrum</t>
  </si>
  <si>
    <t>Drumheads</t>
  </si>
  <si>
    <t>Drumliest</t>
  </si>
  <si>
    <t>Epidendrum</t>
  </si>
  <si>
    <t>Kettledrum</t>
  </si>
  <si>
    <t>Panjandrum</t>
  </si>
  <si>
    <t>Quadrumvir</t>
  </si>
  <si>
    <t>Drumfishes</t>
  </si>
  <si>
    <t>Drumbeater</t>
  </si>
  <si>
    <t>Drumathon</t>
  </si>
  <si>
    <t>Drumeedle</t>
  </si>
  <si>
    <t>Drumlin+</t>
  </si>
  <si>
    <t>Humdrum+</t>
  </si>
  <si>
    <t>Drumble+</t>
  </si>
  <si>
    <t>Drumroll+</t>
  </si>
  <si>
    <t>Drumlike+</t>
  </si>
  <si>
    <t>Drumfish+</t>
  </si>
  <si>
    <t>Drumhead+</t>
  </si>
  <si>
    <t>Drumlier+</t>
  </si>
  <si>
    <t>Drumfire+</t>
  </si>
  <si>
    <t>Drumbeat+</t>
  </si>
  <si>
    <t>Drumstick+</t>
  </si>
  <si>
    <t>Drumbeats+</t>
  </si>
  <si>
    <t>Drumbling+</t>
  </si>
  <si>
    <t>Conundrum+</t>
  </si>
  <si>
    <t>Drumheads+</t>
  </si>
  <si>
    <t>No Skill</t>
  </si>
  <si>
    <t>Kinslayer</t>
  </si>
  <si>
    <t>Blazeguard</t>
  </si>
  <si>
    <t>Striker</t>
  </si>
  <si>
    <t>Jade Infused Quickblade</t>
  </si>
  <si>
    <t>Skyfall Doomblade</t>
  </si>
  <si>
    <t>Flaming Copper Spellblade</t>
  </si>
  <si>
    <t>Isolated Glass Broadsword</t>
  </si>
  <si>
    <t>Extinction, Slicer of Trials</t>
  </si>
  <si>
    <t>Hell's Scream, Sword of the Wretched</t>
  </si>
  <si>
    <t>Nightcrackle, Savagery of the King</t>
  </si>
  <si>
    <t>Grasscutter</t>
  </si>
  <si>
    <t>Storm</t>
  </si>
  <si>
    <t>Orenmir</t>
  </si>
  <si>
    <t>Vicious Blade</t>
  </si>
  <si>
    <t>Ancient Blade</t>
  </si>
  <si>
    <t>Howling Glass Quickblade</t>
  </si>
  <si>
    <t>Ebon Glass Protector</t>
  </si>
  <si>
    <t>Shadow Strike, Dawn of Blessed Fortune</t>
  </si>
  <si>
    <t>Faithkeeper, Foe of the Champion</t>
  </si>
  <si>
    <t>Misery, Terror of the Whispers</t>
  </si>
  <si>
    <t>Lazarus</t>
  </si>
  <si>
    <t>Devine</t>
  </si>
  <si>
    <t>Widow Maker</t>
  </si>
  <si>
    <t>Mourning Etcher</t>
  </si>
  <si>
    <t>Singing Claymore</t>
  </si>
  <si>
    <t>Massive Glass Sculptor</t>
  </si>
  <si>
    <t>Tyrannical Skeletal Reaver</t>
  </si>
  <si>
    <t>The Black Blade, Bringer of Shadows</t>
  </si>
  <si>
    <t>Hope's End, Tribute of Phantoms</t>
  </si>
  <si>
    <t>Spike, Ender of Subtlety</t>
  </si>
  <si>
    <t>Blazefury</t>
  </si>
  <si>
    <t>Mercy</t>
  </si>
  <si>
    <t>Worldslayer</t>
  </si>
  <si>
    <t>Wretched Katana</t>
  </si>
  <si>
    <t>Howling Razor</t>
  </si>
  <si>
    <t>Dragon's Gold Greatsword</t>
  </si>
  <si>
    <t>Soulcursed Diamond Spellblade</t>
  </si>
  <si>
    <t>Hellreaver, Savagery of Inception</t>
  </si>
  <si>
    <t>Justifier, Crusader of Immortality</t>
  </si>
  <si>
    <t>Reign, Warblade of Illumination</t>
  </si>
  <si>
    <t>Char1</t>
  </si>
  <si>
    <t>Char2</t>
  </si>
  <si>
    <t>Char3</t>
  </si>
  <si>
    <t>Char4</t>
  </si>
  <si>
    <t>Char5</t>
  </si>
  <si>
    <t>ConcertData</t>
  </si>
  <si>
    <t>SongData</t>
  </si>
  <si>
    <t>Prestige</t>
  </si>
  <si>
    <t>Time/Level</t>
  </si>
  <si>
    <t>Merchdata1</t>
  </si>
  <si>
    <t>MerchData2</t>
  </si>
  <si>
    <t>MerchData3</t>
  </si>
  <si>
    <t>Merchdata4</t>
  </si>
  <si>
    <t>Merchdata5</t>
  </si>
  <si>
    <t>Merchdata</t>
  </si>
  <si>
    <t>Upgrade_LVL</t>
  </si>
  <si>
    <t>BaseTapStrength / CurremtTapStrength</t>
  </si>
  <si>
    <t>Score</t>
  </si>
  <si>
    <t>GoldPerClick</t>
  </si>
  <si>
    <t>CurrentFanCount</t>
  </si>
  <si>
    <t>PrestigeMultiplierBase</t>
  </si>
  <si>
    <t>PrestigeCount</t>
  </si>
  <si>
    <t>Merch level</t>
  </si>
  <si>
    <t>Vásárlás</t>
  </si>
  <si>
    <t>token</t>
  </si>
  <si>
    <t>euro</t>
  </si>
  <si>
    <t>legdrágább</t>
  </si>
  <si>
    <t>legolcsóbb</t>
  </si>
  <si>
    <t>Independent value of upgrade</t>
  </si>
  <si>
    <t>formula</t>
  </si>
  <si>
    <t>UpgradeCost/GoldPerClick+UpgradeCost/GoldPerClickIncrease</t>
  </si>
  <si>
    <t>Optimal Path</t>
  </si>
  <si>
    <t>alapérték</t>
  </si>
  <si>
    <t>Tapgoal</t>
  </si>
  <si>
    <t>TPBonus</t>
  </si>
  <si>
    <t>CoinSum</t>
  </si>
  <si>
    <t>TPSum</t>
  </si>
  <si>
    <t>Char1UpgCost</t>
  </si>
  <si>
    <t>Char2UpgCost</t>
  </si>
  <si>
    <t>Char3UpgCost</t>
  </si>
  <si>
    <t>Char4UpgCost</t>
  </si>
  <si>
    <t>Char5UpgCost</t>
  </si>
  <si>
    <t>Char1TapSBonus</t>
  </si>
  <si>
    <t>Char2TapSBonus</t>
  </si>
  <si>
    <t>Char3TapSBonus</t>
  </si>
  <si>
    <t>Char4TapSBonus</t>
  </si>
  <si>
    <t>Char5TapSBonus</t>
  </si>
  <si>
    <t>Megkeresi Char1 TapS bonuszát</t>
  </si>
  <si>
    <t>Megkeresi Char2 TapS bonuszát</t>
  </si>
  <si>
    <t>Megkeresi Char3 TapS bonuszát</t>
  </si>
  <si>
    <t>Megkeresi Char4 TapS bonuszát</t>
  </si>
  <si>
    <t>Megkeresi Char5 TapS bonuszát</t>
  </si>
  <si>
    <t>Csak egzakt meccsre megy</t>
  </si>
  <si>
    <t>Cost</t>
  </si>
  <si>
    <t>TP bonus</t>
  </si>
  <si>
    <t>Char</t>
  </si>
  <si>
    <t>Icon</t>
  </si>
  <si>
    <t>Asset</t>
  </si>
  <si>
    <t>Type</t>
  </si>
  <si>
    <t>TokenCost</t>
  </si>
  <si>
    <t>CoinCost</t>
  </si>
  <si>
    <t>Drum</t>
  </si>
  <si>
    <t>BG_Basic</t>
  </si>
  <si>
    <t>icon</t>
  </si>
  <si>
    <t>DRESS</t>
  </si>
  <si>
    <t>base</t>
  </si>
  <si>
    <t>BG_Egypt</t>
  </si>
  <si>
    <t>incan</t>
  </si>
  <si>
    <t>BG_Indian</t>
  </si>
  <si>
    <t>egyp</t>
  </si>
  <si>
    <t>BG_Incan</t>
  </si>
  <si>
    <t>indian</t>
  </si>
  <si>
    <t>BG_Vampire</t>
  </si>
  <si>
    <t>vamp</t>
  </si>
  <si>
    <t>INST1_CLR1</t>
  </si>
  <si>
    <t>INSTRUMENT</t>
  </si>
  <si>
    <t>INST1_CLR2</t>
  </si>
  <si>
    <t>drum1.png</t>
  </si>
  <si>
    <t>INST1_CLR3</t>
  </si>
  <si>
    <t>INST2_CLR1</t>
  </si>
  <si>
    <t>INST2_CLR2</t>
  </si>
  <si>
    <t>drum2.png</t>
  </si>
  <si>
    <t>INST2_CLR3</t>
  </si>
  <si>
    <t>INST3_CLR1</t>
  </si>
  <si>
    <t>INST3_CLR2</t>
  </si>
  <si>
    <t>drum3.png</t>
  </si>
  <si>
    <t>INST3_CLR3</t>
  </si>
  <si>
    <t>Hobo</t>
  </si>
  <si>
    <t>Hobo_Basic</t>
  </si>
  <si>
    <t>Hobo_Egypt</t>
  </si>
  <si>
    <t>Hobo_Indian</t>
  </si>
  <si>
    <t>Hobo_Incan</t>
  </si>
  <si>
    <t>Hobo_Vampire</t>
  </si>
  <si>
    <t>guitar_hobo_1.png</t>
  </si>
  <si>
    <t>guitar_hobo_2.png</t>
  </si>
  <si>
    <t>guitar_hobo_3.png</t>
  </si>
  <si>
    <t>Lady</t>
  </si>
  <si>
    <t>Kitten_Basic</t>
  </si>
  <si>
    <t>Kitten_Egypt</t>
  </si>
  <si>
    <t>Kitten_Indian</t>
  </si>
  <si>
    <t>Kitten_Incan</t>
  </si>
  <si>
    <t>Kitten_Vampire</t>
  </si>
  <si>
    <t>guitar_lady_1C</t>
  </si>
  <si>
    <t>guitar_lady_2C</t>
  </si>
  <si>
    <t>guitar_lady_3C</t>
  </si>
  <si>
    <t>UglyMidget_Basic</t>
  </si>
  <si>
    <t>UglyMidget_Egypt</t>
  </si>
  <si>
    <t>UglyMidget_Indian</t>
  </si>
  <si>
    <t>UglyMidget_Incan</t>
  </si>
  <si>
    <t>UglyMidget_Vampire</t>
  </si>
  <si>
    <t>synthesizer1.png</t>
  </si>
  <si>
    <t>synthesizer2.png</t>
  </si>
  <si>
    <t>synthesizer3.png</t>
  </si>
  <si>
    <t>Kitten</t>
  </si>
  <si>
    <t>Lady_Basic</t>
  </si>
  <si>
    <t>Lady_Egypt</t>
  </si>
  <si>
    <t>Lady_Indian</t>
  </si>
  <si>
    <t>Lady_Incan</t>
  </si>
  <si>
    <t>Lady_Vampire</t>
  </si>
  <si>
    <t>guitar_kitten_1C</t>
  </si>
  <si>
    <t>guitar_kitten_2C</t>
  </si>
  <si>
    <t>guitar_kitten_3C</t>
  </si>
  <si>
    <t>ExtraFanMail</t>
  </si>
  <si>
    <t>TapStrengthBoost2</t>
  </si>
  <si>
    <t>TapStrengthBoost10</t>
  </si>
  <si>
    <t>TapStrengthBoost25</t>
  </si>
  <si>
    <t>TapStrengthBoost100</t>
  </si>
  <si>
    <t>TapStrengthBoost500</t>
  </si>
  <si>
    <t>TapStrengthBoost5000</t>
  </si>
  <si>
    <t>RandomMerchLevelUp</t>
  </si>
  <si>
    <t>PermanentMerchHalving</t>
  </si>
  <si>
    <t>TapStrengthBoosterCost</t>
  </si>
  <si>
    <t>AutoTapBoosterCost</t>
  </si>
  <si>
    <t>ExtraTimeBoosterCost</t>
  </si>
  <si>
    <t>RewardMultiplier</t>
  </si>
  <si>
    <t>Mugs_Lvl1</t>
  </si>
  <si>
    <t>Mugs_Lvl2</t>
  </si>
  <si>
    <t>Mugs_Lvl3</t>
  </si>
  <si>
    <t>Mugs_Lvl4</t>
  </si>
  <si>
    <t>Mugs_Lvl5</t>
  </si>
  <si>
    <t>Mugs_Lvl6</t>
  </si>
  <si>
    <t>Mugs_Lvl7</t>
  </si>
  <si>
    <t>Mugs_Lvl8</t>
  </si>
  <si>
    <t>Mugs_Lvl9</t>
  </si>
  <si>
    <t>Mugs_Lvl10</t>
  </si>
  <si>
    <t>Mugs_Lvl11</t>
  </si>
  <si>
    <t>Mugs_Lvl12</t>
  </si>
  <si>
    <t>Mugs_Lvl13</t>
  </si>
  <si>
    <t>Mugs_Lvl14</t>
  </si>
  <si>
    <t>Mugs_Lvl15</t>
  </si>
  <si>
    <t>Mugs_Lvl16</t>
  </si>
  <si>
    <t>Mugs_Lvl17</t>
  </si>
  <si>
    <t>Mugs_Lvl18</t>
  </si>
  <si>
    <t>Mugs_Lvl19</t>
  </si>
  <si>
    <t>Mugs_Lvl20</t>
  </si>
  <si>
    <t>Mugs_Lvl21</t>
  </si>
  <si>
    <t>Mugs_Lvl22</t>
  </si>
  <si>
    <t>Mugs_Lvl23</t>
  </si>
  <si>
    <t>Mugs_Lvl24</t>
  </si>
  <si>
    <t>Mugs_Lvl25</t>
  </si>
  <si>
    <t>Mugs_Lvl26</t>
  </si>
  <si>
    <t>Mugs_Lvl27</t>
  </si>
  <si>
    <t>Mugs_Lvl28</t>
  </si>
  <si>
    <t>Mugs_Lvl29</t>
  </si>
  <si>
    <t>Mugs_Lvl30</t>
  </si>
  <si>
    <t>Mugs_Lvl31</t>
  </si>
  <si>
    <t>Mugs_Lvl32</t>
  </si>
  <si>
    <t>Mugs_Lvl33</t>
  </si>
  <si>
    <t>Mugs_Lvl34</t>
  </si>
  <si>
    <t>Mugs_Lvl35</t>
  </si>
  <si>
    <t>Mugs_Lvl36</t>
  </si>
  <si>
    <t>Mugs_Lvl37</t>
  </si>
  <si>
    <t>Mugs_Lvl38</t>
  </si>
  <si>
    <t>Mugs_Lvl39</t>
  </si>
  <si>
    <t>Mugs_Lvl40</t>
  </si>
  <si>
    <t>Mugs_Lvl41</t>
  </si>
  <si>
    <t>Mugs_Lvl42</t>
  </si>
  <si>
    <t>Mugs_Lvl43</t>
  </si>
  <si>
    <t>Mugs_Lvl44</t>
  </si>
  <si>
    <t>Mugs_Lvl45</t>
  </si>
  <si>
    <t>Mugs_Lvl46</t>
  </si>
  <si>
    <t>Mugs_Lvl47</t>
  </si>
  <si>
    <t>Mugs_Lvl48</t>
  </si>
  <si>
    <t>Mugs_Lvl49</t>
  </si>
  <si>
    <t>Mugs_Lvl50</t>
  </si>
  <si>
    <t>Mugs_Lvl51</t>
  </si>
  <si>
    <t>Mugs_Lvl52</t>
  </si>
  <si>
    <t>Mugs_Lvl53</t>
  </si>
  <si>
    <t>Mugs_Lvl54</t>
  </si>
  <si>
    <t>Mugs_Lvl55</t>
  </si>
  <si>
    <t>Mugs_Lvl56</t>
  </si>
  <si>
    <t>Mugs_Lvl57</t>
  </si>
  <si>
    <t>Mugs_Lvl58</t>
  </si>
  <si>
    <t>Mugs_Lvl59</t>
  </si>
  <si>
    <t>Mugs_Lvl60</t>
  </si>
  <si>
    <t>Mugs_Lvl61</t>
  </si>
  <si>
    <t>Mugs_Lvl62</t>
  </si>
  <si>
    <t>Mugs_Lvl63</t>
  </si>
  <si>
    <t>Mugs_Lvl64</t>
  </si>
  <si>
    <t>Mugs_Lvl65</t>
  </si>
  <si>
    <t>Mugs_Lvl66</t>
  </si>
  <si>
    <t>Mugs_Lvl67</t>
  </si>
  <si>
    <t>Mugs_Lvl68</t>
  </si>
  <si>
    <t>Mugs_Lvl69</t>
  </si>
  <si>
    <t>Mugs_Lvl70</t>
  </si>
  <si>
    <t>Mugs_Lvl71</t>
  </si>
  <si>
    <t>Mugs_Lvl72</t>
  </si>
  <si>
    <t>Mugs_Lvl73</t>
  </si>
  <si>
    <t>Mugs_Lvl74</t>
  </si>
  <si>
    <t>Mugs_Lvl75</t>
  </si>
  <si>
    <t>Mugs_Lvl76</t>
  </si>
  <si>
    <t>Mugs_Lvl77</t>
  </si>
  <si>
    <t>Mugs_Lvl78</t>
  </si>
  <si>
    <t>Mugs_Lvl79</t>
  </si>
  <si>
    <t>Mugs_Lvl80</t>
  </si>
  <si>
    <t>Mugs_Lvl81</t>
  </si>
  <si>
    <t>Mugs_Lvl82</t>
  </si>
  <si>
    <t>Mugs_Lvl83</t>
  </si>
  <si>
    <t>Mugs_Lvl84</t>
  </si>
  <si>
    <t>Mugs_Lvl85</t>
  </si>
  <si>
    <t>Mugs_Lvl86</t>
  </si>
  <si>
    <t>Mugs_Lvl87</t>
  </si>
  <si>
    <t>Mugs_Lvl88</t>
  </si>
  <si>
    <t>Mugs_Lvl89</t>
  </si>
  <si>
    <t>Mugs_Lvl90</t>
  </si>
  <si>
    <t>Mugs_Lvl91</t>
  </si>
  <si>
    <t>Mugs_Lvl92</t>
  </si>
  <si>
    <t>Mugs_Lvl93</t>
  </si>
  <si>
    <t>Mugs_Lvl94</t>
  </si>
  <si>
    <t>Mugs_Lvl95</t>
  </si>
  <si>
    <t>Mugs_Lvl96</t>
  </si>
  <si>
    <t>Mugs_Lvl97</t>
  </si>
  <si>
    <t>Mugs_Lvl98</t>
  </si>
  <si>
    <t>Mugs_Lvl99</t>
  </si>
  <si>
    <t>Mugs_Lvl100</t>
  </si>
  <si>
    <t>Shirts_Lvl1</t>
  </si>
  <si>
    <t>Shirts_Lvl2</t>
  </si>
  <si>
    <t>Shirts_Lvl3</t>
  </si>
  <si>
    <t>Shirts_Lvl4</t>
  </si>
  <si>
    <t>Shirts_Lvl5</t>
  </si>
  <si>
    <t>Shirts_Lvl6</t>
  </si>
  <si>
    <t>Shirts_Lvl7</t>
  </si>
  <si>
    <t>Shirts_Lvl8</t>
  </si>
  <si>
    <t>Shirts_Lvl9</t>
  </si>
  <si>
    <t>Shirts_Lvl10</t>
  </si>
  <si>
    <t>Shirts_Lvl11</t>
  </si>
  <si>
    <t>Shirts_Lvl12</t>
  </si>
  <si>
    <t>Shirts_Lvl13</t>
  </si>
  <si>
    <t>Shirts_Lvl14</t>
  </si>
  <si>
    <t>Shirts_Lvl15</t>
  </si>
  <si>
    <t>Shirts_Lvl16</t>
  </si>
  <si>
    <t>Shirts_Lvl17</t>
  </si>
  <si>
    <t>Shirts_Lvl18</t>
  </si>
  <si>
    <t>Shirts_Lvl19</t>
  </si>
  <si>
    <t>Shirts_Lvl20</t>
  </si>
  <si>
    <t>Shirts_Lvl21</t>
  </si>
  <si>
    <t>Shirts_Lvl22</t>
  </si>
  <si>
    <t>Shirts_Lvl23</t>
  </si>
  <si>
    <t>Shirts_Lvl24</t>
  </si>
  <si>
    <t>Shirts_Lvl25</t>
  </si>
  <si>
    <t>Shirts_Lvl26</t>
  </si>
  <si>
    <t>Shirts_Lvl27</t>
  </si>
  <si>
    <t>Shirts_Lvl28</t>
  </si>
  <si>
    <t>Shirts_Lvl29</t>
  </si>
  <si>
    <t>Shirts_Lvl30</t>
  </si>
  <si>
    <t>Shirts_Lvl31</t>
  </si>
  <si>
    <t>Shirts_Lvl32</t>
  </si>
  <si>
    <t>Shirts_Lvl33</t>
  </si>
  <si>
    <t>Shirts_Lvl34</t>
  </si>
  <si>
    <t>Shirts_Lvl35</t>
  </si>
  <si>
    <t>Shirts_Lvl36</t>
  </si>
  <si>
    <t>Shirts_Lvl37</t>
  </si>
  <si>
    <t>Shirts_Lvl38</t>
  </si>
  <si>
    <t>Shirts_Lvl39</t>
  </si>
  <si>
    <t>Shirts_Lvl40</t>
  </si>
  <si>
    <t>Shirts_Lvl41</t>
  </si>
  <si>
    <t>Shirts_Lvl42</t>
  </si>
  <si>
    <t>Shirts_Lvl43</t>
  </si>
  <si>
    <t>Shirts_Lvl44</t>
  </si>
  <si>
    <t>Shirts_Lvl45</t>
  </si>
  <si>
    <t>Shirts_Lvl46</t>
  </si>
  <si>
    <t>Shirts_Lvl47</t>
  </si>
  <si>
    <t>Shirts_Lvl48</t>
  </si>
  <si>
    <t>Shirts_Lvl49</t>
  </si>
  <si>
    <t>Shirts_Lvl50</t>
  </si>
  <si>
    <t>Shirts_Lvl51</t>
  </si>
  <si>
    <t>Shirts_Lvl52</t>
  </si>
  <si>
    <t>Shirts_Lvl53</t>
  </si>
  <si>
    <t>Shirts_Lvl54</t>
  </si>
  <si>
    <t>Shirts_Lvl55</t>
  </si>
  <si>
    <t>Shirts_Lvl56</t>
  </si>
  <si>
    <t>Shirts_Lvl57</t>
  </si>
  <si>
    <t>Shirts_Lvl58</t>
  </si>
  <si>
    <t>Shirts_Lvl59</t>
  </si>
  <si>
    <t>Shirts_Lvl60</t>
  </si>
  <si>
    <t>Shirts_Lvl61</t>
  </si>
  <si>
    <t>Shirts_Lvl62</t>
  </si>
  <si>
    <t>Shirts_Lvl63</t>
  </si>
  <si>
    <t>Shirts_Lvl64</t>
  </si>
  <si>
    <t>Shirts_Lvl65</t>
  </si>
  <si>
    <t>Shirts_Lvl66</t>
  </si>
  <si>
    <t>Shirts_Lvl67</t>
  </si>
  <si>
    <t>Shirts_Lvl68</t>
  </si>
  <si>
    <t>Shirts_Lvl69</t>
  </si>
  <si>
    <t>Shirts_Lvl70</t>
  </si>
  <si>
    <t>Shirts_Lvl71</t>
  </si>
  <si>
    <t>Shirts_Lvl72</t>
  </si>
  <si>
    <t>Shirts_Lvl73</t>
  </si>
  <si>
    <t>Shirts_Lvl74</t>
  </si>
  <si>
    <t>Shirts_Lvl75</t>
  </si>
  <si>
    <t>Shirts_Lvl76</t>
  </si>
  <si>
    <t>Shirts_Lvl77</t>
  </si>
  <si>
    <t>Shirts_Lvl78</t>
  </si>
  <si>
    <t>Shirts_Lvl79</t>
  </si>
  <si>
    <t>Shirts_Lvl80</t>
  </si>
  <si>
    <t>Shirts_Lvl81</t>
  </si>
  <si>
    <t>Shirts_Lvl82</t>
  </si>
  <si>
    <t>Shirts_Lvl83</t>
  </si>
  <si>
    <t>Shirts_Lvl84</t>
  </si>
  <si>
    <t>Shirts_Lvl85</t>
  </si>
  <si>
    <t>Shirts_Lvl86</t>
  </si>
  <si>
    <t>Shirts_Lvl87</t>
  </si>
  <si>
    <t>Shirts_Lvl88</t>
  </si>
  <si>
    <t>Shirts_Lvl89</t>
  </si>
  <si>
    <t>Shirts_Lvl90</t>
  </si>
  <si>
    <t>Shirts_Lvl91</t>
  </si>
  <si>
    <t>Shirts_Lvl92</t>
  </si>
  <si>
    <t>Shirts_Lvl93</t>
  </si>
  <si>
    <t>Shirts_Lvl94</t>
  </si>
  <si>
    <t>Shirts_Lvl95</t>
  </si>
  <si>
    <t>Shirts_Lvl96</t>
  </si>
  <si>
    <t>Shirts_Lvl97</t>
  </si>
  <si>
    <t>Shirts_Lvl98</t>
  </si>
  <si>
    <t>Shirts_Lvl99</t>
  </si>
  <si>
    <t>Shirts_Lvl100</t>
  </si>
  <si>
    <t>Posters_Lvl1</t>
  </si>
  <si>
    <t>Posters_Lvl2</t>
  </si>
  <si>
    <t>Posters_Lvl3</t>
  </si>
  <si>
    <t>Posters_Lvl4</t>
  </si>
  <si>
    <t>Posters_Lvl5</t>
  </si>
  <si>
    <t>Posters_Lvl6</t>
  </si>
  <si>
    <t>Posters_Lvl7</t>
  </si>
  <si>
    <t>Posters_Lvl8</t>
  </si>
  <si>
    <t>Posters_Lvl9</t>
  </si>
  <si>
    <t>Posters_Lvl10</t>
  </si>
  <si>
    <t>Posters_Lvl11</t>
  </si>
  <si>
    <t>Posters_Lvl12</t>
  </si>
  <si>
    <t>Posters_Lvl13</t>
  </si>
  <si>
    <t>Posters_Lvl14</t>
  </si>
  <si>
    <t>Posters_Lvl15</t>
  </si>
  <si>
    <t>Posters_Lvl16</t>
  </si>
  <si>
    <t>Posters_Lvl17</t>
  </si>
  <si>
    <t>Posters_Lvl18</t>
  </si>
  <si>
    <t>Posters_Lvl19</t>
  </si>
  <si>
    <t>Posters_Lvl20</t>
  </si>
  <si>
    <t>Posters_Lvl21</t>
  </si>
  <si>
    <t>Posters_Lvl22</t>
  </si>
  <si>
    <t>Posters_Lvl23</t>
  </si>
  <si>
    <t>Posters_Lvl24</t>
  </si>
  <si>
    <t>Posters_Lvl25</t>
  </si>
  <si>
    <t>Posters_Lvl26</t>
  </si>
  <si>
    <t>Posters_Lvl27</t>
  </si>
  <si>
    <t>Posters_Lvl28</t>
  </si>
  <si>
    <t>Posters_Lvl29</t>
  </si>
  <si>
    <t>Posters_Lvl30</t>
  </si>
  <si>
    <t>Posters_Lvl31</t>
  </si>
  <si>
    <t>Posters_Lvl32</t>
  </si>
  <si>
    <t>Posters_Lvl33</t>
  </si>
  <si>
    <t>Posters_Lvl34</t>
  </si>
  <si>
    <t>Posters_Lvl35</t>
  </si>
  <si>
    <t>Posters_Lvl36</t>
  </si>
  <si>
    <t>Posters_Lvl37</t>
  </si>
  <si>
    <t>Posters_Lvl38</t>
  </si>
  <si>
    <t>Posters_Lvl39</t>
  </si>
  <si>
    <t>Posters_Lvl40</t>
  </si>
  <si>
    <t>Posters_Lvl41</t>
  </si>
  <si>
    <t>Posters_Lvl42</t>
  </si>
  <si>
    <t>Posters_Lvl43</t>
  </si>
  <si>
    <t>Posters_Lvl44</t>
  </si>
  <si>
    <t>Posters_Lvl45</t>
  </si>
  <si>
    <t>Posters_Lvl46</t>
  </si>
  <si>
    <t>Posters_Lvl47</t>
  </si>
  <si>
    <t>Posters_Lvl48</t>
  </si>
  <si>
    <t>Posters_Lvl49</t>
  </si>
  <si>
    <t>Posters_Lvl50</t>
  </si>
  <si>
    <t>Posters_Lvl51</t>
  </si>
  <si>
    <t>Posters_Lvl52</t>
  </si>
  <si>
    <t>Posters_Lvl53</t>
  </si>
  <si>
    <t>Posters_Lvl54</t>
  </si>
  <si>
    <t>Posters_Lvl55</t>
  </si>
  <si>
    <t>Posters_Lvl56</t>
  </si>
  <si>
    <t>Posters_Lvl57</t>
  </si>
  <si>
    <t>Posters_Lvl58</t>
  </si>
  <si>
    <t>Posters_Lvl59</t>
  </si>
  <si>
    <t>Posters_Lvl60</t>
  </si>
  <si>
    <t>Posters_Lvl61</t>
  </si>
  <si>
    <t>Posters_Lvl62</t>
  </si>
  <si>
    <t>Posters_Lvl63</t>
  </si>
  <si>
    <t>Posters_Lvl64</t>
  </si>
  <si>
    <t>Posters_Lvl65</t>
  </si>
  <si>
    <t>Posters_Lvl66</t>
  </si>
  <si>
    <t>Posters_Lvl67</t>
  </si>
  <si>
    <t>Posters_Lvl68</t>
  </si>
  <si>
    <t>Posters_Lvl69</t>
  </si>
  <si>
    <t>Posters_Lvl70</t>
  </si>
  <si>
    <t>Posters_Lvl71</t>
  </si>
  <si>
    <t>Posters_Lvl72</t>
  </si>
  <si>
    <t>Posters_Lvl73</t>
  </si>
  <si>
    <t>Posters_Lvl74</t>
  </si>
  <si>
    <t>Posters_Lvl75</t>
  </si>
  <si>
    <t>Posters_Lvl76</t>
  </si>
  <si>
    <t>Posters_Lvl77</t>
  </si>
  <si>
    <t>Posters_Lvl78</t>
  </si>
  <si>
    <t>Posters_Lvl79</t>
  </si>
  <si>
    <t>Posters_Lvl80</t>
  </si>
  <si>
    <t>Posters_Lvl81</t>
  </si>
  <si>
    <t>Posters_Lvl82</t>
  </si>
  <si>
    <t>Posters_Lvl83</t>
  </si>
  <si>
    <t>Posters_Lvl84</t>
  </si>
  <si>
    <t>Posters_Lvl85</t>
  </si>
  <si>
    <t>Posters_Lvl86</t>
  </si>
  <si>
    <t>Posters_Lvl87</t>
  </si>
  <si>
    <t>Posters_Lvl88</t>
  </si>
  <si>
    <t>Posters_Lvl89</t>
  </si>
  <si>
    <t>Posters_Lvl90</t>
  </si>
  <si>
    <t>Posters_Lvl91</t>
  </si>
  <si>
    <t>Posters_Lvl92</t>
  </si>
  <si>
    <t>Posters_Lvl93</t>
  </si>
  <si>
    <t>Posters_Lvl94</t>
  </si>
  <si>
    <t>Posters_Lvl95</t>
  </si>
  <si>
    <t>Posters_Lvl96</t>
  </si>
  <si>
    <t>Posters_Lvl97</t>
  </si>
  <si>
    <t>Posters_Lvl98</t>
  </si>
  <si>
    <t>Posters_Lvl99</t>
  </si>
  <si>
    <t>Posters_Lvl100</t>
  </si>
  <si>
    <t>CDAlbum_Lvl1</t>
  </si>
  <si>
    <t>CDAlbum_Lvl2</t>
  </si>
  <si>
    <t>CDAlbum_Lvl3</t>
  </si>
  <si>
    <t>CDAlbum_Lvl4</t>
  </si>
  <si>
    <t>CDAlbum_Lvl5</t>
  </si>
  <si>
    <t>CDAlbum_Lvl6</t>
  </si>
  <si>
    <t>CDAlbum_Lvl7</t>
  </si>
  <si>
    <t>CDAlbum_Lvl8</t>
  </si>
  <si>
    <t>CDAlbum_Lvl9</t>
  </si>
  <si>
    <t>CDAlbum_Lvl10</t>
  </si>
  <si>
    <t>CDAlbum_Lvl11</t>
  </si>
  <si>
    <t>CDAlbum_Lvl12</t>
  </si>
  <si>
    <t>CDAlbum_Lvl13</t>
  </si>
  <si>
    <t>CDAlbum_Lvl14</t>
  </si>
  <si>
    <t>CDAlbum_Lvl15</t>
  </si>
  <si>
    <t>CDAlbum_Lvl16</t>
  </si>
  <si>
    <t>CDAlbum_Lvl17</t>
  </si>
  <si>
    <t>CDAlbum_Lvl18</t>
  </si>
  <si>
    <t>CDAlbum_Lvl19</t>
  </si>
  <si>
    <t>CDAlbum_Lvl20</t>
  </si>
  <si>
    <t>CDAlbum_Lvl21</t>
  </si>
  <si>
    <t>CDAlbum_Lvl22</t>
  </si>
  <si>
    <t>CDAlbum_Lvl23</t>
  </si>
  <si>
    <t>CDAlbum_Lvl24</t>
  </si>
  <si>
    <t>CDAlbum_Lvl25</t>
  </si>
  <si>
    <t>CDAlbum_Lvl26</t>
  </si>
  <si>
    <t>CDAlbum_Lvl27</t>
  </si>
  <si>
    <t>CDAlbum_Lvl28</t>
  </si>
  <si>
    <t>CDAlbum_Lvl29</t>
  </si>
  <si>
    <t>CDAlbum_Lvl30</t>
  </si>
  <si>
    <t>CDAlbum_Lvl31</t>
  </si>
  <si>
    <t>CDAlbum_Lvl32</t>
  </si>
  <si>
    <t>CDAlbum_Lvl33</t>
  </si>
  <si>
    <t>CDAlbum_Lvl34</t>
  </si>
  <si>
    <t>CDAlbum_Lvl35</t>
  </si>
  <si>
    <t>CDAlbum_Lvl36</t>
  </si>
  <si>
    <t>CDAlbum_Lvl37</t>
  </si>
  <si>
    <t>CDAlbum_Lvl38</t>
  </si>
  <si>
    <t>CDAlbum_Lvl39</t>
  </si>
  <si>
    <t>CDAlbum_Lvl40</t>
  </si>
  <si>
    <t>CDAlbum_Lvl41</t>
  </si>
  <si>
    <t>CDAlbum_Lvl42</t>
  </si>
  <si>
    <t>CDAlbum_Lvl43</t>
  </si>
  <si>
    <t>CDAlbum_Lvl44</t>
  </si>
  <si>
    <t>CDAlbum_Lvl45</t>
  </si>
  <si>
    <t>CDAlbum_Lvl46</t>
  </si>
  <si>
    <t>CDAlbum_Lvl47</t>
  </si>
  <si>
    <t>CDAlbum_Lvl48</t>
  </si>
  <si>
    <t>CDAlbum_Lvl49</t>
  </si>
  <si>
    <t>CDAlbum_Lvl50</t>
  </si>
  <si>
    <t>CDAlbum_Lvl51</t>
  </si>
  <si>
    <t>CDAlbum_Lvl52</t>
  </si>
  <si>
    <t>CDAlbum_Lvl53</t>
  </si>
  <si>
    <t>CDAlbum_Lvl54</t>
  </si>
  <si>
    <t>CDAlbum_Lvl55</t>
  </si>
  <si>
    <t>CDAlbum_Lvl56</t>
  </si>
  <si>
    <t>CDAlbum_Lvl57</t>
  </si>
  <si>
    <t>CDAlbum_Lvl58</t>
  </si>
  <si>
    <t>CDAlbum_Lvl59</t>
  </si>
  <si>
    <t>CDAlbum_Lvl60</t>
  </si>
  <si>
    <t>CDAlbum_Lvl61</t>
  </si>
  <si>
    <t>CDAlbum_Lvl62</t>
  </si>
  <si>
    <t>CDAlbum_Lvl63</t>
  </si>
  <si>
    <t>CDAlbum_Lvl64</t>
  </si>
  <si>
    <t>CDAlbum_Lvl65</t>
  </si>
  <si>
    <t>CDAlbum_Lvl66</t>
  </si>
  <si>
    <t>CDAlbum_Lvl67</t>
  </si>
  <si>
    <t>CDAlbum_Lvl68</t>
  </si>
  <si>
    <t>CDAlbum_Lvl69</t>
  </si>
  <si>
    <t>CDAlbum_Lvl70</t>
  </si>
  <si>
    <t>CDAlbum_Lvl71</t>
  </si>
  <si>
    <t>CDAlbum_Lvl72</t>
  </si>
  <si>
    <t>CDAlbum_Lvl73</t>
  </si>
  <si>
    <t>CDAlbum_Lvl74</t>
  </si>
  <si>
    <t>CDAlbum_Lvl75</t>
  </si>
  <si>
    <t>CDAlbum_Lvl76</t>
  </si>
  <si>
    <t>CDAlbum_Lvl77</t>
  </si>
  <si>
    <t>CDAlbum_Lvl78</t>
  </si>
  <si>
    <t>CDAlbum_Lvl79</t>
  </si>
  <si>
    <t>CDAlbum_Lvl80</t>
  </si>
  <si>
    <t>CDAlbum_Lvl81</t>
  </si>
  <si>
    <t>CDAlbum_Lvl82</t>
  </si>
  <si>
    <t>CDAlbum_Lvl83</t>
  </si>
  <si>
    <t>CDAlbum_Lvl84</t>
  </si>
  <si>
    <t>CDAlbum_Lvl85</t>
  </si>
  <si>
    <t>CDAlbum_Lvl86</t>
  </si>
  <si>
    <t>CDAlbum_Lvl87</t>
  </si>
  <si>
    <t>CDAlbum_Lvl88</t>
  </si>
  <si>
    <t>CDAlbum_Lvl89</t>
  </si>
  <si>
    <t>CDAlbum_Lvl90</t>
  </si>
  <si>
    <t>CDAlbum_Lvl91</t>
  </si>
  <si>
    <t>CDAlbum_Lvl92</t>
  </si>
  <si>
    <t>CDAlbum_Lvl93</t>
  </si>
  <si>
    <t>CDAlbum_Lvl94</t>
  </si>
  <si>
    <t>CDAlbum_Lvl95</t>
  </si>
  <si>
    <t>CDAlbum_Lvl96</t>
  </si>
  <si>
    <t>CDAlbum_Lvl97</t>
  </si>
  <si>
    <t>CDAlbum_Lvl98</t>
  </si>
  <si>
    <t>CDAlbum_Lvl99</t>
  </si>
  <si>
    <t>CDAlbum_Lvl100</t>
  </si>
  <si>
    <t>Bags_Lvl1</t>
  </si>
  <si>
    <t>Bags_Lvl2</t>
  </si>
  <si>
    <t>Bags_Lvl3</t>
  </si>
  <si>
    <t>Bags_Lvl4</t>
  </si>
  <si>
    <t>Bags_Lvl5</t>
  </si>
  <si>
    <t>Bags_Lvl6</t>
  </si>
  <si>
    <t>Bags_Lvl7</t>
  </si>
  <si>
    <t>Bags_Lvl8</t>
  </si>
  <si>
    <t>Bags_Lvl9</t>
  </si>
  <si>
    <t>Bags_Lvl10</t>
  </si>
  <si>
    <t>Bags_Lvl11</t>
  </si>
  <si>
    <t>Bags_Lvl12</t>
  </si>
  <si>
    <t>Bags_Lvl13</t>
  </si>
  <si>
    <t>Bags_Lvl14</t>
  </si>
  <si>
    <t>Bags_Lvl15</t>
  </si>
  <si>
    <t>Bags_Lvl16</t>
  </si>
  <si>
    <t>Bags_Lvl17</t>
  </si>
  <si>
    <t>Bags_Lvl18</t>
  </si>
  <si>
    <t>Bags_Lvl19</t>
  </si>
  <si>
    <t>Bags_Lvl20</t>
  </si>
  <si>
    <t>Bags_Lvl21</t>
  </si>
  <si>
    <t>Bags_Lvl22</t>
  </si>
  <si>
    <t>Bags_Lvl23</t>
  </si>
  <si>
    <t>Bags_Lvl24</t>
  </si>
  <si>
    <t>Bags_Lvl25</t>
  </si>
  <si>
    <t>Bags_Lvl26</t>
  </si>
  <si>
    <t>Bags_Lvl27</t>
  </si>
  <si>
    <t>Bags_Lvl28</t>
  </si>
  <si>
    <t>Bags_Lvl29</t>
  </si>
  <si>
    <t>Bags_Lvl30</t>
  </si>
  <si>
    <t>Bags_Lvl31</t>
  </si>
  <si>
    <t>Bags_Lvl32</t>
  </si>
  <si>
    <t>Bags_Lvl33</t>
  </si>
  <si>
    <t>Bags_Lvl34</t>
  </si>
  <si>
    <t>Bags_Lvl35</t>
  </si>
  <si>
    <t>Bags_Lvl36</t>
  </si>
  <si>
    <t>Bags_Lvl37</t>
  </si>
  <si>
    <t>Bags_Lvl38</t>
  </si>
  <si>
    <t>Bags_Lvl39</t>
  </si>
  <si>
    <t>Bags_Lvl40</t>
  </si>
  <si>
    <t>Bags_Lvl41</t>
  </si>
  <si>
    <t>Bags_Lvl42</t>
  </si>
  <si>
    <t>Bags_Lvl43</t>
  </si>
  <si>
    <t>Bags_Lvl44</t>
  </si>
  <si>
    <t>Bags_Lvl45</t>
  </si>
  <si>
    <t>Bags_Lvl46</t>
  </si>
  <si>
    <t>Bags_Lvl47</t>
  </si>
  <si>
    <t>Bags_Lvl48</t>
  </si>
  <si>
    <t>Bags_Lvl49</t>
  </si>
  <si>
    <t>Bags_Lvl50</t>
  </si>
  <si>
    <t>Bags_Lvl51</t>
  </si>
  <si>
    <t>Bags_Lvl52</t>
  </si>
  <si>
    <t>Bags_Lvl53</t>
  </si>
  <si>
    <t>Bags_Lvl54</t>
  </si>
  <si>
    <t>Bags_Lvl55</t>
  </si>
  <si>
    <t>Bags_Lvl56</t>
  </si>
  <si>
    <t>Bags_Lvl57</t>
  </si>
  <si>
    <t>Bags_Lvl58</t>
  </si>
  <si>
    <t>Bags_Lvl59</t>
  </si>
  <si>
    <t>Bags_Lvl60</t>
  </si>
  <si>
    <t>Bags_Lvl61</t>
  </si>
  <si>
    <t>Bags_Lvl62</t>
  </si>
  <si>
    <t>Bags_Lvl63</t>
  </si>
  <si>
    <t>Bags_Lvl64</t>
  </si>
  <si>
    <t>Bags_Lvl65</t>
  </si>
  <si>
    <t>Bags_Lvl66</t>
  </si>
  <si>
    <t>Bags_Lvl67</t>
  </si>
  <si>
    <t>Bags_Lvl68</t>
  </si>
  <si>
    <t>Bags_Lvl69</t>
  </si>
  <si>
    <t>Bags_Lvl70</t>
  </si>
  <si>
    <t>Bags_Lvl71</t>
  </si>
  <si>
    <t>Bags_Lvl72</t>
  </si>
  <si>
    <t>Bags_Lvl73</t>
  </si>
  <si>
    <t>Bags_Lvl74</t>
  </si>
  <si>
    <t>Bags_Lvl75</t>
  </si>
  <si>
    <t>Bags_Lvl76</t>
  </si>
  <si>
    <t>Bags_Lvl77</t>
  </si>
  <si>
    <t>Bags_Lvl78</t>
  </si>
  <si>
    <t>Bags_Lvl79</t>
  </si>
  <si>
    <t>Bags_Lvl80</t>
  </si>
  <si>
    <t>Bags_Lvl81</t>
  </si>
  <si>
    <t>Bags_Lvl82</t>
  </si>
  <si>
    <t>Bags_Lvl83</t>
  </si>
  <si>
    <t>Bags_Lvl84</t>
  </si>
  <si>
    <t>Bags_Lvl85</t>
  </si>
  <si>
    <t>Bags_Lvl86</t>
  </si>
  <si>
    <t>Bags_Lvl87</t>
  </si>
  <si>
    <t>Bags_Lvl88</t>
  </si>
  <si>
    <t>Bags_Lvl89</t>
  </si>
  <si>
    <t>Bags_Lvl90</t>
  </si>
  <si>
    <t>Bags_Lvl91</t>
  </si>
  <si>
    <t>Bags_Lvl92</t>
  </si>
  <si>
    <t>Bags_Lvl93</t>
  </si>
  <si>
    <t>Bags_Lvl94</t>
  </si>
  <si>
    <t>Bags_Lvl95</t>
  </si>
  <si>
    <t>Bags_Lvl96</t>
  </si>
  <si>
    <t>Bags_Lvl97</t>
  </si>
  <si>
    <t>Bags_Lvl98</t>
  </si>
  <si>
    <t>Bags_Lvl99</t>
  </si>
  <si>
    <t>Bags_Lvl100</t>
  </si>
  <si>
    <t>Vinyl_Lvl1</t>
  </si>
  <si>
    <t>Vinyl_Lvl2</t>
  </si>
  <si>
    <t>Vinyl_Lvl3</t>
  </si>
  <si>
    <t>Vinyl_Lvl4</t>
  </si>
  <si>
    <t>Vinyl_Lvl5</t>
  </si>
  <si>
    <t>Vinyl_Lvl6</t>
  </si>
  <si>
    <t>Vinyl_Lvl7</t>
  </si>
  <si>
    <t>Vinyl_Lvl8</t>
  </si>
  <si>
    <t>Vinyl_Lvl9</t>
  </si>
  <si>
    <t>Vinyl_Lvl10</t>
  </si>
  <si>
    <t>Vinyl_Lvl11</t>
  </si>
  <si>
    <t>Vinyl_Lvl12</t>
  </si>
  <si>
    <t>Vinyl_Lvl13</t>
  </si>
  <si>
    <t>Vinyl_Lvl14</t>
  </si>
  <si>
    <t>Vinyl_Lvl15</t>
  </si>
  <si>
    <t>Vinyl_Lvl16</t>
  </si>
  <si>
    <t>Vinyl_Lvl17</t>
  </si>
  <si>
    <t>Vinyl_Lvl18</t>
  </si>
  <si>
    <t>Vinyl_Lvl19</t>
  </si>
  <si>
    <t>Vinyl_Lvl20</t>
  </si>
  <si>
    <t>Vinyl_Lvl21</t>
  </si>
  <si>
    <t>Vinyl_Lvl22</t>
  </si>
  <si>
    <t>Vinyl_Lvl23</t>
  </si>
  <si>
    <t>Vinyl_Lvl24</t>
  </si>
  <si>
    <t>Vinyl_Lvl25</t>
  </si>
  <si>
    <t>Vinyl_Lvl26</t>
  </si>
  <si>
    <t>Vinyl_Lvl27</t>
  </si>
  <si>
    <t>Vinyl_Lvl28</t>
  </si>
  <si>
    <t>Vinyl_Lvl29</t>
  </si>
  <si>
    <t>Vinyl_Lvl30</t>
  </si>
  <si>
    <t>Vinyl_Lvl31</t>
  </si>
  <si>
    <t>Vinyl_Lvl32</t>
  </si>
  <si>
    <t>Vinyl_Lvl33</t>
  </si>
  <si>
    <t>Vinyl_Lvl34</t>
  </si>
  <si>
    <t>Vinyl_Lvl35</t>
  </si>
  <si>
    <t>Vinyl_Lvl36</t>
  </si>
  <si>
    <t>Vinyl_Lvl37</t>
  </si>
  <si>
    <t>Vinyl_Lvl38</t>
  </si>
  <si>
    <t>Vinyl_Lvl39</t>
  </si>
  <si>
    <t>Vinyl_Lvl40</t>
  </si>
  <si>
    <t>Vinyl_Lvl41</t>
  </si>
  <si>
    <t>Vinyl_Lvl42</t>
  </si>
  <si>
    <t>Vinyl_Lvl43</t>
  </si>
  <si>
    <t>Vinyl_Lvl44</t>
  </si>
  <si>
    <t>Vinyl_Lvl45</t>
  </si>
  <si>
    <t>Vinyl_Lvl46</t>
  </si>
  <si>
    <t>Vinyl_Lvl47</t>
  </si>
  <si>
    <t>Vinyl_Lvl48</t>
  </si>
  <si>
    <t>Vinyl_Lvl49</t>
  </si>
  <si>
    <t>Vinyl_Lvl50</t>
  </si>
  <si>
    <t>Vinyl_Lvl51</t>
  </si>
  <si>
    <t>Vinyl_Lvl52</t>
  </si>
  <si>
    <t>Vinyl_Lvl53</t>
  </si>
  <si>
    <t>Vinyl_Lvl54</t>
  </si>
  <si>
    <t>Vinyl_Lvl55</t>
  </si>
  <si>
    <t>Vinyl_Lvl56</t>
  </si>
  <si>
    <t>Vinyl_Lvl57</t>
  </si>
  <si>
    <t>Vinyl_Lvl58</t>
  </si>
  <si>
    <t>Vinyl_Lvl59</t>
  </si>
  <si>
    <t>Vinyl_Lvl60</t>
  </si>
  <si>
    <t>Vinyl_Lvl61</t>
  </si>
  <si>
    <t>Vinyl_Lvl62</t>
  </si>
  <si>
    <t>Vinyl_Lvl63</t>
  </si>
  <si>
    <t>Vinyl_Lvl64</t>
  </si>
  <si>
    <t>Vinyl_Lvl65</t>
  </si>
  <si>
    <t>Vinyl_Lvl66</t>
  </si>
  <si>
    <t>Vinyl_Lvl67</t>
  </si>
  <si>
    <t>Vinyl_Lvl68</t>
  </si>
  <si>
    <t>Vinyl_Lvl69</t>
  </si>
  <si>
    <t>Vinyl_Lvl70</t>
  </si>
  <si>
    <t>Vinyl_Lvl71</t>
  </si>
  <si>
    <t>Vinyl_Lvl72</t>
  </si>
  <si>
    <t>Vinyl_Lvl73</t>
  </si>
  <si>
    <t>Vinyl_Lvl74</t>
  </si>
  <si>
    <t>Vinyl_Lvl75</t>
  </si>
  <si>
    <t>Vinyl_Lvl76</t>
  </si>
  <si>
    <t>Vinyl_Lvl77</t>
  </si>
  <si>
    <t>Vinyl_Lvl78</t>
  </si>
  <si>
    <t>Vinyl_Lvl79</t>
  </si>
  <si>
    <t>Vinyl_Lvl80</t>
  </si>
  <si>
    <t>Vinyl_Lvl81</t>
  </si>
  <si>
    <t>Vinyl_Lvl82</t>
  </si>
  <si>
    <t>Vinyl_Lvl83</t>
  </si>
  <si>
    <t>Vinyl_Lvl84</t>
  </si>
  <si>
    <t>Vinyl_Lvl85</t>
  </si>
  <si>
    <t>Vinyl_Lvl86</t>
  </si>
  <si>
    <t>Vinyl_Lvl87</t>
  </si>
  <si>
    <t>Vinyl_Lvl88</t>
  </si>
  <si>
    <t>Vinyl_Lvl89</t>
  </si>
  <si>
    <t>Vinyl_Lvl90</t>
  </si>
  <si>
    <t>Vinyl_Lvl91</t>
  </si>
  <si>
    <t>Vinyl_Lvl92</t>
  </si>
  <si>
    <t>Vinyl_Lvl93</t>
  </si>
  <si>
    <t>Vinyl_Lvl94</t>
  </si>
  <si>
    <t>Vinyl_Lvl95</t>
  </si>
  <si>
    <t>Vinyl_Lvl96</t>
  </si>
  <si>
    <t>Vinyl_Lvl97</t>
  </si>
  <si>
    <t>Vinyl_Lvl98</t>
  </si>
  <si>
    <t>Vinyl_Lvl99</t>
  </si>
  <si>
    <t>Vinyl_Lvl100</t>
  </si>
  <si>
    <t>Id</t>
  </si>
  <si>
    <t>Value</t>
  </si>
  <si>
    <t>DebugMessages</t>
  </si>
  <si>
    <t>SpotlightInterval</t>
  </si>
  <si>
    <t>SpotlightTapMultiplier</t>
  </si>
  <si>
    <t>DroneMaxInterval</t>
  </si>
  <si>
    <t>DroneIdleTime</t>
  </si>
  <si>
    <t>DroneMaxTaps</t>
  </si>
  <si>
    <t>DroneCoinLossRatio</t>
  </si>
  <si>
    <t>RandomMechanismMinDelay</t>
  </si>
  <si>
    <t>RandomMechanismMaxDelay</t>
  </si>
  <si>
    <t>SpotlightChangeInterval</t>
  </si>
  <si>
    <t>TapStrengthBoosterMultiplier</t>
  </si>
  <si>
    <t>TapStrengthBoosterDuration</t>
  </si>
  <si>
    <t>ExtraTimeBoosterBonus</t>
  </si>
  <si>
    <t>AutoTapBoosterTapsPerSecond</t>
  </si>
  <si>
    <t>AutoTapBoosterDuration</t>
  </si>
  <si>
    <t>DailyRandomResetHour</t>
  </si>
  <si>
    <t>DailyRandomAdMultiplier</t>
  </si>
  <si>
    <t>MerchBoothBoostPrice</t>
  </si>
  <si>
    <t>MerchBoothBoostUnitsInMinute</t>
  </si>
  <si>
    <t>GroupCode</t>
  </si>
  <si>
    <t>ObjectiveFormatString</t>
  </si>
  <si>
    <t>Rank</t>
  </si>
  <si>
    <t>NumericGoal</t>
  </si>
  <si>
    <t>TokenReward</t>
  </si>
  <si>
    <t>Description</t>
  </si>
  <si>
    <t>FANS</t>
  </si>
  <si>
    <t>Fancied</t>
  </si>
  <si>
    <t>Have 1k Fans</t>
  </si>
  <si>
    <t>FanAchievement1</t>
  </si>
  <si>
    <t>Elegendő fan összeszedése</t>
  </si>
  <si>
    <t>Liked</t>
  </si>
  <si>
    <t>Have 1m Fans</t>
  </si>
  <si>
    <t>FanAchievement2</t>
  </si>
  <si>
    <t>Loved</t>
  </si>
  <si>
    <t>Have 1t Fans</t>
  </si>
  <si>
    <t>FanAchievement3</t>
  </si>
  <si>
    <t>Admired</t>
  </si>
  <si>
    <t>Have 1aa Fans</t>
  </si>
  <si>
    <t>FanAchievement4</t>
  </si>
  <si>
    <t>Worshipped</t>
  </si>
  <si>
    <t>Have 1bb Fans</t>
  </si>
  <si>
    <t>FanAchievement5</t>
  </si>
  <si>
    <t>CONCERTS</t>
  </si>
  <si>
    <t>Pros of Rock</t>
  </si>
  <si>
    <t>Complete 10 Concerts</t>
  </si>
  <si>
    <t>whatever</t>
  </si>
  <si>
    <t>Aces of Rock</t>
  </si>
  <si>
    <t>Complete 25 Concerts</t>
  </si>
  <si>
    <t>Masters of Rock</t>
  </si>
  <si>
    <t>Complete 50 Concerts</t>
  </si>
  <si>
    <t>Heroes of Rock</t>
  </si>
  <si>
    <t>Complete 100 Concerts</t>
  </si>
  <si>
    <t>Champions of Rock</t>
  </si>
  <si>
    <t>Complete 200 Concerts</t>
  </si>
  <si>
    <t>Legends of Rock</t>
  </si>
  <si>
    <t>Complete 500 Concerts</t>
  </si>
  <si>
    <t>Prophets of Rock</t>
  </si>
  <si>
    <t>Complete 1000 Concerts</t>
  </si>
  <si>
    <t>Paragons of Rock</t>
  </si>
  <si>
    <t>Complete 2000 Concerts</t>
  </si>
  <si>
    <t>Demigods of Rock</t>
  </si>
  <si>
    <t>Complete 5000 Concerts</t>
  </si>
  <si>
    <t>Gods of Rock</t>
  </si>
  <si>
    <t>Complete 10000 Concerts</t>
  </si>
  <si>
    <t>STUFF</t>
  </si>
  <si>
    <t>A Journey through Time</t>
  </si>
  <si>
    <t>Complete a Concert in every Era</t>
  </si>
  <si>
    <t>PRESTIGE</t>
  </si>
  <si>
    <t>A Fresh Start</t>
  </si>
  <si>
    <t>Restart Tour 1 Time</t>
  </si>
  <si>
    <t>Tour Pro</t>
  </si>
  <si>
    <t>Restart Tour 5 Times</t>
  </si>
  <si>
    <t>Tour Master</t>
  </si>
  <si>
    <t>Restart Tour 25 Times</t>
  </si>
  <si>
    <t>Tour Addict</t>
  </si>
  <si>
    <t>Restart Tour 100 Times</t>
  </si>
  <si>
    <t>WHATEVER</t>
  </si>
  <si>
    <t>TBD</t>
  </si>
  <si>
    <t>Receive the First Story Item</t>
  </si>
  <si>
    <t>Receive the Second Story Item</t>
  </si>
  <si>
    <t>Receive the Third Story Item</t>
  </si>
  <si>
    <t>Receive the Fourth Story Item</t>
  </si>
  <si>
    <t>Lookin' Good</t>
  </si>
  <si>
    <t>Buy a New Outfit for a single band member</t>
  </si>
  <si>
    <t>All Dressed Up</t>
  </si>
  <si>
    <t>Buy 4 Outfits for a single band member</t>
  </si>
  <si>
    <t>Rockin' in Style</t>
  </si>
  <si>
    <t>Buy a New Outfit for all of your band members</t>
  </si>
  <si>
    <t>Full Wardrobe</t>
  </si>
  <si>
    <t>Buy 4 Outfits for all of your band members</t>
  </si>
  <si>
    <t>All Eyes on You</t>
  </si>
  <si>
    <t>100 Taps in Spotlights</t>
  </si>
  <si>
    <t>Blinding Lights</t>
  </si>
  <si>
    <t>1000 Taps in Spotlights</t>
  </si>
  <si>
    <t>Enlightened</t>
  </si>
  <si>
    <t>10000 Taps in Spotlights</t>
  </si>
  <si>
    <t>Say Cheese!</t>
  </si>
  <si>
    <t>25 taps on the Drone</t>
  </si>
  <si>
    <t>Smile and Wave</t>
  </si>
  <si>
    <t>250 Taps on the Drone</t>
  </si>
  <si>
    <t>A Night to Remember</t>
  </si>
  <si>
    <t>2500 Taps on the Drone</t>
  </si>
  <si>
    <t>Cool Solo</t>
  </si>
  <si>
    <t>Activate the Autotap Booster</t>
  </si>
  <si>
    <t>Awesome Solo</t>
  </si>
  <si>
    <t>Activate the Autotap Booster 10 times</t>
  </si>
  <si>
    <t>Epic Solo</t>
  </si>
  <si>
    <t>Activate the Autotap Booster 25 Times</t>
  </si>
  <si>
    <t>Legendary Solo</t>
  </si>
  <si>
    <t>Activate the Autotap Booster 100 Times</t>
  </si>
  <si>
    <t>Extra Time</t>
  </si>
  <si>
    <t>Activate the Time Extender Booster</t>
  </si>
  <si>
    <t>Time Stretch</t>
  </si>
  <si>
    <t>Activate the Time Extender Booster 10 times</t>
  </si>
  <si>
    <t>Time Twist</t>
  </si>
  <si>
    <t>Activate the Time Extender Booster 25 Times</t>
  </si>
  <si>
    <t>Time Warp</t>
  </si>
  <si>
    <t>Activate the Time Extender Booster 100 Times</t>
  </si>
  <si>
    <t>Hyped Audience</t>
  </si>
  <si>
    <t>Activate the Tap Multiplier Booster</t>
  </si>
  <si>
    <t>Frenzied Audience</t>
  </si>
  <si>
    <t>Activate the Tap Multiplier Booster 10 times</t>
  </si>
  <si>
    <t>Euphoric Audience</t>
  </si>
  <si>
    <t>Activate the Tap Multiplier Booster 25 Times</t>
  </si>
  <si>
    <t>Ecstatic Audience</t>
  </si>
  <si>
    <t>Activate the Tap Multiplier Booster 100 Times</t>
  </si>
  <si>
    <t>We're Open!</t>
  </si>
  <si>
    <t>Open the 3rd slot of your Merch Booth</t>
  </si>
  <si>
    <t>Day 'n' Night</t>
  </si>
  <si>
    <t>Open the 4th slot of your Merch Booth</t>
  </si>
  <si>
    <t>Mugs and Stickers</t>
  </si>
  <si>
    <t>Upgrade an Item in your Merch Booth</t>
  </si>
  <si>
    <t>Shirts and Guitars</t>
  </si>
  <si>
    <t>Upgrade every Item in your Merch Booth</t>
  </si>
  <si>
    <t>Merch Galore!</t>
  </si>
  <si>
    <t>Upgrade every Item in your Merch Booth to level 5</t>
  </si>
  <si>
    <t>Blazing Fingers</t>
  </si>
  <si>
    <t>Complete an Encore Song in less than 5 Seconds</t>
  </si>
  <si>
    <t>Slow Clap</t>
  </si>
  <si>
    <t>Keep an encore song running for 60 seconds</t>
  </si>
  <si>
    <t>Fan's Favorite</t>
  </si>
  <si>
    <t>Keep an encore song running for 120 seconds</t>
  </si>
  <si>
    <t>School of Rock</t>
  </si>
  <si>
    <t>Complete the Tutorial</t>
  </si>
  <si>
    <t>We Want More!</t>
  </si>
  <si>
    <t>Proceed to your first Encore Song</t>
  </si>
  <si>
    <t>Rock Marathon</t>
  </si>
  <si>
    <t>Complete 50 Concerts without quitting the game</t>
  </si>
  <si>
    <t>Possibility</t>
  </si>
  <si>
    <t>CoinMultiplier</t>
  </si>
  <si>
    <t>TokenAmount</t>
  </si>
  <si>
    <t>TapStrengthBoostMultiplier</t>
  </si>
  <si>
    <t>AutoTapPerSecond</t>
  </si>
  <si>
    <t>BoostDuration</t>
  </si>
  <si>
    <t>IsAdRequired</t>
  </si>
  <si>
    <t>Zseton 1 - 0,2</t>
  </si>
  <si>
    <t>SmallCoin</t>
  </si>
  <si>
    <t>Token 1 - 1</t>
  </si>
  <si>
    <t>TapStrength 1-1</t>
  </si>
  <si>
    <t>AutoTap 1-1</t>
  </si>
  <si>
    <t>Zseton 2 - 0,3</t>
  </si>
  <si>
    <t>Token 2 - 2</t>
  </si>
  <si>
    <t>TapStrength 2-1</t>
  </si>
  <si>
    <t>AutoTap 2-1</t>
  </si>
  <si>
    <t>Zseton 3 - 0,5</t>
  </si>
  <si>
    <t>Token 3 - 3</t>
  </si>
  <si>
    <t>TapStrength 3-1</t>
  </si>
  <si>
    <t>AutoTap 3-1</t>
  </si>
  <si>
    <t>Zseton 4 - 0,75</t>
  </si>
  <si>
    <t>Token 4 - 4</t>
  </si>
  <si>
    <t>TapStrength 4-2</t>
  </si>
  <si>
    <t>AutoTap 4-2</t>
  </si>
  <si>
    <t>Zseton 5 - 1</t>
  </si>
  <si>
    <t>Token 5 - 5</t>
  </si>
  <si>
    <t>TapStrength 5-3</t>
  </si>
  <si>
    <t>AutoTap 5-3</t>
  </si>
  <si>
    <t>TapStrengthBoosterDiscount</t>
  </si>
  <si>
    <t>AutoTapBoosterDiscount</t>
  </si>
  <si>
    <t>ExtraTimeBoosterDiscount</t>
  </si>
  <si>
    <t>AdMultiplier</t>
  </si>
  <si>
    <t>Zseton1</t>
  </si>
  <si>
    <t>Zseton2</t>
  </si>
  <si>
    <t>Zseton3</t>
  </si>
  <si>
    <t>Zseton4</t>
  </si>
  <si>
    <t>Zseton5</t>
  </si>
  <si>
    <t>Zseton6</t>
  </si>
  <si>
    <t>Token1</t>
  </si>
  <si>
    <t>Token2</t>
  </si>
  <si>
    <t>Token3</t>
  </si>
  <si>
    <t>TapStrengthBooster1</t>
  </si>
  <si>
    <t>TapStrengthBooster2</t>
  </si>
  <si>
    <t>TapStrengthBooster3</t>
  </si>
  <si>
    <t>AutoTapBooster1</t>
  </si>
  <si>
    <t>AutoTapBooster2</t>
  </si>
  <si>
    <t>AutoTapBooster3</t>
  </si>
  <si>
    <t>ExtraTimeBooster1</t>
  </si>
  <si>
    <t>ExtraTimeBooster2</t>
  </si>
  <si>
    <t>ExtraTimeBooster3</t>
  </si>
  <si>
    <t>Small Coin</t>
  </si>
  <si>
    <t>Medium Coin</t>
  </si>
  <si>
    <t>Large Coin</t>
  </si>
  <si>
    <t>Small Token</t>
  </si>
  <si>
    <t>Large Token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</si>
</sst>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"/>
    <numFmt numFmtId="165" formatCode="#,##0.0000"/>
    <numFmt numFmtId="166" formatCode="#,##0."/>
    <numFmt numFmtId="167" formatCode="0.00000"/>
    <numFmt numFmtId="168" formatCode="0.0000"/>
    <numFmt numFmtId="169" formatCode="0.000"/>
  </numFmts>
  <fonts count="19">
    <font>
      <sz val="10.0"/>
      <color rgb="FF000000"/>
      <name val="Arial"/>
    </font>
    <font/>
    <font>
      <sz val="10.0"/>
    </font>
    <font>
      <b/>
    </font>
    <font>
      <b/>
      <color rgb="FFFF0000"/>
    </font>
    <font>
      <sz val="10.0"/>
      <color rgb="FF000000"/>
      <name val="'�Palatino Linotype�'"/>
    </font>
    <font>
      <sz val="11.0"/>
      <color rgb="FF000000"/>
      <name val="Inconsolata"/>
    </font>
    <font>
      <name val="Arial"/>
    </font>
    <font>
      <color rgb="FF000000"/>
    </font>
    <font>
      <color rgb="FF006600"/>
      <name val="Monospace"/>
    </font>
    <font>
      <sz val="11.0"/>
      <color rgb="FFFFFFFF"/>
      <name val="Arial"/>
    </font>
    <font>
      <sz val="11.0"/>
      <color rgb="FF000000"/>
      <name val="Arial"/>
    </font>
    <font>
      <sz val="11.0"/>
      <name val="Arial"/>
    </font>
    <font>
      <b/>
      <sz val="11.0"/>
      <color rgb="FF000000"/>
      <name val="Arial"/>
    </font>
    <font>
      <b/>
      <sz val="11.0"/>
      <name val="Arial"/>
    </font>
    <font>
      <sz val="11.0"/>
      <name val="Inconsolata"/>
    </font>
    <font>
      <name val="Monospace"/>
    </font>
    <font>
      <color rgb="FF000000"/>
      <name val="Arial"/>
    </font>
    <font>
      <sz val="10.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9FC5E8"/>
        <bgColor rgb="FF9FC5E8"/>
      </patternFill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4" xfId="0" applyAlignment="1" applyFill="1" applyFont="1" applyNumberFormat="1">
      <alignment/>
    </xf>
    <xf borderId="0" fillId="3" fontId="1" numFmtId="0" xfId="0" applyAlignment="1" applyFont="1">
      <alignment/>
    </xf>
    <xf borderId="0" fillId="4" fontId="1" numFmtId="0" xfId="0" applyFill="1" applyFont="1"/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2" fillId="0" fontId="1" numFmtId="1" xfId="0" applyAlignment="1" applyBorder="1" applyFont="1" applyNumberFormat="1">
      <alignment/>
    </xf>
    <xf borderId="3" fillId="5" fontId="1" numFmtId="164" xfId="0" applyBorder="1" applyFill="1" applyFont="1" applyNumberFormat="1"/>
    <xf borderId="0" fillId="5" fontId="1" numFmtId="0" xfId="0" applyFont="1"/>
    <xf borderId="4" fillId="0" fontId="1" numFmtId="0" xfId="0" applyAlignment="1" applyBorder="1" applyFont="1">
      <alignment/>
    </xf>
    <xf borderId="0" fillId="0" fontId="1" numFmtId="0" xfId="0" applyAlignment="1" applyFont="1">
      <alignment/>
    </xf>
    <xf borderId="0" fillId="0" fontId="1" numFmtId="1" xfId="0" applyAlignment="1" applyFont="1" applyNumberFormat="1">
      <alignment/>
    </xf>
    <xf borderId="0" fillId="5" fontId="1" numFmtId="0" xfId="0" applyAlignment="1" applyFont="1">
      <alignment/>
    </xf>
    <xf borderId="5" fillId="0" fontId="1" numFmtId="0" xfId="0" applyAlignment="1" applyBorder="1" applyFont="1">
      <alignment/>
    </xf>
    <xf borderId="6" fillId="0" fontId="1" numFmtId="0" xfId="0" applyAlignment="1" applyBorder="1" applyFont="1">
      <alignment/>
    </xf>
    <xf borderId="6" fillId="0" fontId="1" numFmtId="1" xfId="0" applyAlignment="1" applyBorder="1" applyFont="1" applyNumberFormat="1">
      <alignment/>
    </xf>
    <xf borderId="0" fillId="5" fontId="1" numFmtId="1" xfId="0" applyFont="1" applyNumberFormat="1"/>
    <xf borderId="0" fillId="0" fontId="1" numFmtId="4" xfId="0" applyFont="1" applyNumberFormat="1"/>
    <xf borderId="0" fillId="0" fontId="1" numFmtId="4" xfId="0" applyAlignment="1" applyFont="1" applyNumberFormat="1">
      <alignment/>
    </xf>
    <xf borderId="0" fillId="2" fontId="2" numFmtId="0" xfId="0" applyAlignment="1" applyFont="1">
      <alignment/>
    </xf>
    <xf borderId="0" fillId="2" fontId="3" numFmtId="0" xfId="0" applyAlignment="1" applyFont="1">
      <alignment/>
    </xf>
    <xf borderId="0" fillId="4" fontId="4" numFmtId="0" xfId="0" applyAlignment="1" applyFont="1">
      <alignment/>
    </xf>
    <xf borderId="0" fillId="0" fontId="5" numFmtId="0" xfId="0" applyAlignment="1" applyFont="1">
      <alignment horizontal="center"/>
    </xf>
    <xf borderId="0" fillId="4" fontId="6" numFmtId="4" xfId="0" applyAlignment="1" applyFont="1" applyNumberFormat="1">
      <alignment/>
    </xf>
    <xf borderId="0" fillId="4" fontId="6" numFmtId="0" xfId="0" applyAlignment="1" applyFont="1">
      <alignment/>
    </xf>
    <xf borderId="0" fillId="0" fontId="1" numFmtId="1" xfId="0" applyAlignment="1" applyFont="1" applyNumberFormat="1">
      <alignment/>
    </xf>
    <xf borderId="0" fillId="4" fontId="6" numFmtId="165" xfId="0" applyAlignment="1" applyFont="1" applyNumberFormat="1">
      <alignment/>
    </xf>
    <xf borderId="0" fillId="0" fontId="7" numFmtId="0" xfId="0" applyAlignment="1" applyFont="1">
      <alignment/>
    </xf>
    <xf borderId="0" fillId="0" fontId="7" numFmtId="0" xfId="0" applyAlignment="1" applyFont="1">
      <alignment/>
    </xf>
    <xf borderId="0" fillId="0" fontId="2" numFmtId="0" xfId="0" applyFont="1"/>
    <xf borderId="0" fillId="0" fontId="8" numFmtId="0" xfId="0" applyAlignment="1" applyFont="1">
      <alignment/>
    </xf>
    <xf borderId="0" fillId="4" fontId="9" numFmtId="1" xfId="0" applyAlignment="1" applyFont="1" applyNumberFormat="1">
      <alignment horizontal="right"/>
    </xf>
    <xf borderId="0" fillId="0" fontId="1" numFmtId="165" xfId="0" applyAlignment="1" applyFont="1" applyNumberFormat="1">
      <alignment/>
    </xf>
    <xf borderId="0" fillId="4" fontId="9" numFmtId="0" xfId="0" applyAlignment="1" applyFont="1">
      <alignment horizontal="right"/>
    </xf>
    <xf borderId="0" fillId="4" fontId="6" numFmtId="0" xfId="0" applyFont="1"/>
    <xf borderId="0" fillId="6" fontId="10" numFmtId="166" xfId="0" applyAlignment="1" applyFill="1" applyFont="1" applyNumberFormat="1">
      <alignment/>
    </xf>
    <xf borderId="0" fillId="6" fontId="10" numFmtId="4" xfId="0" applyAlignment="1" applyFont="1" applyNumberFormat="1">
      <alignment/>
    </xf>
    <xf borderId="0" fillId="7" fontId="11" numFmtId="4" xfId="0" applyAlignment="1" applyFill="1" applyFont="1" applyNumberFormat="1">
      <alignment horizontal="center"/>
    </xf>
    <xf borderId="0" fillId="8" fontId="11" numFmtId="4" xfId="0" applyAlignment="1" applyFill="1" applyFont="1" applyNumberFormat="1">
      <alignment horizontal="center"/>
    </xf>
    <xf borderId="0" fillId="9" fontId="12" numFmtId="4" xfId="0" applyAlignment="1" applyFill="1" applyFont="1" applyNumberFormat="1">
      <alignment horizontal="center"/>
    </xf>
    <xf borderId="0" fillId="2" fontId="11" numFmtId="4" xfId="0" applyAlignment="1" applyFont="1" applyNumberFormat="1">
      <alignment horizontal="center"/>
    </xf>
    <xf borderId="0" fillId="10" fontId="11" numFmtId="4" xfId="0" applyAlignment="1" applyFill="1" applyFont="1" applyNumberFormat="1">
      <alignment horizontal="center"/>
    </xf>
    <xf borderId="0" fillId="11" fontId="10" numFmtId="4" xfId="0" applyAlignment="1" applyFill="1" applyFont="1" applyNumberFormat="1">
      <alignment horizontal="center"/>
    </xf>
    <xf borderId="0" fillId="12" fontId="10" numFmtId="4" xfId="0" applyAlignment="1" applyFill="1" applyFont="1" applyNumberFormat="1">
      <alignment horizontal="center"/>
    </xf>
    <xf borderId="0" fillId="13" fontId="10" numFmtId="4" xfId="0" applyAlignment="1" applyFill="1" applyFont="1" applyNumberFormat="1">
      <alignment horizontal="center"/>
    </xf>
    <xf borderId="0" fillId="0" fontId="12" numFmtId="4" xfId="0" applyFont="1" applyNumberFormat="1"/>
    <xf borderId="0" fillId="14" fontId="12" numFmtId="0" xfId="0" applyAlignment="1" applyFill="1" applyFont="1">
      <alignment horizontal="center" vertical="center"/>
    </xf>
    <xf borderId="0" fillId="14" fontId="12" numFmtId="0" xfId="0" applyAlignment="1" applyFont="1">
      <alignment/>
    </xf>
    <xf borderId="0" fillId="6" fontId="10" numFmtId="166" xfId="0" applyAlignment="1" applyFont="1" applyNumberFormat="1">
      <alignment/>
    </xf>
    <xf borderId="0" fillId="6" fontId="10" numFmtId="4" xfId="0" applyAlignment="1" applyFont="1" applyNumberFormat="1">
      <alignment/>
    </xf>
    <xf borderId="0" fillId="7" fontId="11" numFmtId="4" xfId="0" applyFont="1" applyNumberFormat="1"/>
    <xf borderId="0" fillId="7" fontId="11" numFmtId="1" xfId="0" applyFont="1" applyNumberFormat="1"/>
    <xf borderId="0" fillId="7" fontId="11" numFmtId="4" xfId="0" applyAlignment="1" applyFont="1" applyNumberFormat="1">
      <alignment/>
    </xf>
    <xf borderId="0" fillId="7" fontId="13" numFmtId="4" xfId="0" applyAlignment="1" applyFont="1" applyNumberFormat="1">
      <alignment/>
    </xf>
    <xf borderId="0" fillId="8" fontId="11" numFmtId="4" xfId="0" applyFont="1" applyNumberFormat="1"/>
    <xf borderId="0" fillId="8" fontId="11" numFmtId="1" xfId="0" applyFont="1" applyNumberFormat="1"/>
    <xf borderId="0" fillId="8" fontId="11" numFmtId="165" xfId="0" applyAlignment="1" applyFont="1" applyNumberFormat="1">
      <alignment/>
    </xf>
    <xf borderId="0" fillId="8" fontId="13" numFmtId="4" xfId="0" applyAlignment="1" applyFont="1" applyNumberFormat="1">
      <alignment/>
    </xf>
    <xf borderId="0" fillId="9" fontId="11" numFmtId="4" xfId="0" applyFont="1" applyNumberFormat="1"/>
    <xf borderId="0" fillId="9" fontId="12" numFmtId="1" xfId="0" applyFont="1" applyNumberFormat="1"/>
    <xf borderId="0" fillId="9" fontId="12" numFmtId="165" xfId="0" applyFont="1" applyNumberFormat="1"/>
    <xf borderId="0" fillId="9" fontId="13" numFmtId="4" xfId="0" applyAlignment="1" applyFont="1" applyNumberFormat="1">
      <alignment/>
    </xf>
    <xf borderId="0" fillId="2" fontId="11" numFmtId="4" xfId="0" applyFont="1" applyNumberFormat="1"/>
    <xf borderId="0" fillId="2" fontId="11" numFmtId="1" xfId="0" applyFont="1" applyNumberFormat="1"/>
    <xf borderId="0" fillId="2" fontId="13" numFmtId="4" xfId="0" applyAlignment="1" applyFont="1" applyNumberFormat="1">
      <alignment/>
    </xf>
    <xf borderId="0" fillId="10" fontId="11" numFmtId="4" xfId="0" applyFont="1" applyNumberFormat="1"/>
    <xf borderId="0" fillId="10" fontId="11" numFmtId="1" xfId="0" applyFont="1" applyNumberFormat="1"/>
    <xf borderId="0" fillId="10" fontId="14" numFmtId="4" xfId="0" applyAlignment="1" applyFont="1" applyNumberFormat="1">
      <alignment/>
    </xf>
    <xf borderId="0" fillId="11" fontId="10" numFmtId="4" xfId="0" applyFont="1" applyNumberFormat="1"/>
    <xf borderId="0" fillId="12" fontId="10" numFmtId="4" xfId="0" applyFont="1" applyNumberFormat="1"/>
    <xf borderId="0" fillId="12" fontId="10" numFmtId="4" xfId="0" applyAlignment="1" applyFont="1" applyNumberFormat="1">
      <alignment/>
    </xf>
    <xf borderId="0" fillId="13" fontId="10" numFmtId="4" xfId="0" applyAlignment="1" applyFont="1" applyNumberFormat="1">
      <alignment/>
    </xf>
    <xf borderId="0" fillId="0" fontId="12" numFmtId="4" xfId="0" applyAlignment="1" applyFont="1" applyNumberFormat="1">
      <alignment/>
    </xf>
    <xf borderId="0" fillId="4" fontId="11" numFmtId="166" xfId="0" applyAlignment="1" applyFont="1" applyNumberFormat="1">
      <alignment/>
    </xf>
    <xf borderId="0" fillId="4" fontId="11" numFmtId="4" xfId="0" applyFont="1" applyNumberFormat="1"/>
    <xf borderId="0" fillId="0" fontId="11" numFmtId="4" xfId="0" applyAlignment="1" applyFont="1" applyNumberFormat="1">
      <alignment/>
    </xf>
    <xf borderId="0" fillId="4" fontId="11" numFmtId="1" xfId="0" applyFont="1" applyNumberFormat="1"/>
    <xf borderId="0" fillId="4" fontId="11" numFmtId="4" xfId="0" applyAlignment="1" applyFont="1" applyNumberFormat="1">
      <alignment/>
    </xf>
    <xf borderId="0" fillId="0" fontId="11" numFmtId="1" xfId="0" applyAlignment="1" applyFont="1" applyNumberFormat="1">
      <alignment/>
    </xf>
    <xf borderId="0" fillId="0" fontId="11" numFmtId="165" xfId="0" applyAlignment="1" applyFont="1" applyNumberFormat="1">
      <alignment/>
    </xf>
    <xf borderId="0" fillId="0" fontId="12" numFmtId="165" xfId="0" applyAlignment="1" applyFont="1" applyNumberFormat="1">
      <alignment/>
    </xf>
    <xf borderId="0" fillId="0" fontId="13" numFmtId="4" xfId="0" applyAlignment="1" applyFont="1" applyNumberFormat="1">
      <alignment/>
    </xf>
    <xf borderId="0" fillId="4" fontId="11" numFmtId="1" xfId="0" applyAlignment="1" applyFont="1" applyNumberFormat="1">
      <alignment/>
    </xf>
    <xf borderId="0" fillId="4" fontId="13" numFmtId="4" xfId="0" applyAlignment="1" applyFont="1" applyNumberFormat="1">
      <alignment/>
    </xf>
    <xf borderId="0" fillId="0" fontId="11" numFmtId="4" xfId="0" applyFont="1" applyNumberFormat="1"/>
    <xf borderId="0" fillId="0" fontId="12" numFmtId="0" xfId="0" applyFont="1"/>
    <xf borderId="0" fillId="0" fontId="12" numFmtId="0" xfId="0" applyAlignment="1" applyFont="1">
      <alignment/>
    </xf>
    <xf borderId="0" fillId="11" fontId="12" numFmtId="0" xfId="0" applyAlignment="1" applyFont="1">
      <alignment/>
    </xf>
    <xf borderId="0" fillId="0" fontId="14" numFmtId="4" xfId="0" applyAlignment="1" applyFont="1" applyNumberFormat="1">
      <alignment/>
    </xf>
    <xf borderId="0" fillId="0" fontId="12" numFmtId="1" xfId="0" applyFont="1" applyNumberFormat="1"/>
    <xf borderId="0" fillId="0" fontId="14" numFmtId="4" xfId="0" applyFont="1" applyNumberFormat="1"/>
    <xf borderId="0" fillId="0" fontId="12" numFmtId="165" xfId="0" applyFont="1" applyNumberFormat="1"/>
    <xf borderId="0" fillId="0" fontId="12" numFmtId="166" xfId="0" applyFont="1" applyNumberFormat="1"/>
    <xf borderId="0" fillId="0" fontId="1" numFmtId="0" xfId="0" applyAlignment="1" applyFont="1">
      <alignment horizontal="center"/>
    </xf>
    <xf borderId="0" fillId="0" fontId="1" numFmtId="1" xfId="0" applyFont="1" applyNumberFormat="1"/>
    <xf borderId="0" fillId="0" fontId="1" numFmtId="0" xfId="0" applyAlignment="1" applyFont="1">
      <alignment horizontal="center"/>
    </xf>
    <xf borderId="0" fillId="4" fontId="6" numFmtId="4" xfId="0" applyFont="1" applyNumberFormat="1"/>
    <xf borderId="0" fillId="4" fontId="15" numFmtId="0" xfId="0" applyAlignment="1" applyFont="1">
      <alignment/>
    </xf>
    <xf borderId="0" fillId="4" fontId="16" numFmtId="0" xfId="0" applyAlignment="1" applyFont="1">
      <alignment horizontal="right"/>
    </xf>
    <xf borderId="0" fillId="11" fontId="1" numFmtId="0" xfId="0" applyAlignment="1" applyFont="1">
      <alignment/>
    </xf>
    <xf borderId="0" fillId="5" fontId="17" numFmtId="0" xfId="0" applyAlignment="1" applyFont="1">
      <alignment/>
    </xf>
    <xf borderId="0" fillId="4" fontId="1" numFmtId="0" xfId="0" applyAlignment="1" applyFont="1">
      <alignment/>
    </xf>
    <xf borderId="0" fillId="0" fontId="1" numFmtId="167" xfId="0" applyAlignment="1" applyFont="1" applyNumberFormat="1">
      <alignment/>
    </xf>
    <xf borderId="0" fillId="0" fontId="1" numFmtId="168" xfId="0" applyAlignment="1" applyFont="1" applyNumberFormat="1">
      <alignment/>
    </xf>
    <xf borderId="0" fillId="2" fontId="18" numFmtId="0" xfId="0" applyAlignment="1" applyFont="1">
      <alignment/>
    </xf>
    <xf borderId="0" fillId="4" fontId="18" numFmtId="0" xfId="0" applyAlignment="1" applyFont="1">
      <alignment/>
    </xf>
    <xf borderId="0" fillId="4" fontId="18" numFmtId="0" xfId="0" applyFont="1"/>
    <xf borderId="0" fillId="0" fontId="18" numFmtId="0" xfId="0" applyAlignment="1" applyFont="1">
      <alignment/>
    </xf>
    <xf borderId="0" fillId="0" fontId="18" numFmtId="0" xfId="0" applyFont="1"/>
    <xf borderId="0" fillId="0" fontId="0" numFmtId="0" xfId="0" applyAlignment="1" applyFont="1">
      <alignment/>
    </xf>
    <xf borderId="0" fillId="2" fontId="1" numFmtId="0" xfId="0" applyFont="1"/>
    <xf borderId="0" fillId="11" fontId="1" numFmtId="0" xfId="0" applyFont="1"/>
    <xf borderId="0" fillId="0" fontId="1" numFmtId="0" xfId="0" applyFont="1"/>
    <xf borderId="0" fillId="0" fontId="1" numFmtId="169" xfId="0" applyAlignment="1" applyFont="1" applyNumberFormat="1">
      <alignment/>
    </xf>
    <xf borderId="0" fillId="0" fontId="1" numFmtId="2" xfId="0" applyAlignment="1" applyFont="1" applyNumberForma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val>
            <c:numRef>
              <c:f>GDSummary!$D$3:$D$43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val>
            <c:numRef>
              <c:f>GDSummary!$H$3:$H$43</c:f>
            </c:numRef>
          </c:val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 w="25400">
              <a:solidFill>
                <a:srgbClr val="FF9900"/>
              </a:solidFill>
            </a:ln>
          </c:spPr>
          <c:val>
            <c:numRef>
              <c:f>GDSummary!$L$3:$L$43</c:f>
            </c:numRef>
          </c:val>
        </c:ser>
        <c:ser>
          <c:idx val="3"/>
          <c:order val="3"/>
          <c:spPr>
            <a:solidFill>
              <a:srgbClr val="109618">
                <a:alpha val="30000"/>
              </a:srgbClr>
            </a:solidFill>
            <a:ln cmpd="sng" w="25400">
              <a:solidFill>
                <a:srgbClr val="109618"/>
              </a:solidFill>
            </a:ln>
          </c:spPr>
          <c:val>
            <c:numRef>
              <c:f>GDSummary!$P$3:$P$43</c:f>
            </c:numRef>
          </c:val>
        </c:ser>
        <c:ser>
          <c:idx val="4"/>
          <c:order val="4"/>
          <c:spPr>
            <a:solidFill>
              <a:srgbClr val="990099">
                <a:alpha val="30000"/>
              </a:srgbClr>
            </a:solidFill>
            <a:ln cmpd="sng" w="25400">
              <a:solidFill>
                <a:srgbClr val="990099"/>
              </a:solidFill>
            </a:ln>
          </c:spPr>
          <c:val>
            <c:numRef>
              <c:f>GDSummary!$T$3:$T$43</c:f>
            </c:numRef>
          </c:val>
        </c:ser>
        <c:axId val="1856386287"/>
        <c:axId val="801621764"/>
      </c:areaChart>
      <c:catAx>
        <c:axId val="185638628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801621764"/>
      </c:catAx>
      <c:valAx>
        <c:axId val="801621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5638628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Chart title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SongData!$C$1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SongData!$A$2:$A$51</c:f>
            </c:strRef>
          </c:cat>
          <c:val>
            <c:numRef>
              <c:f>SongData!$C$2:$C$51</c:f>
            </c:numRef>
          </c:val>
          <c:smooth val="0"/>
        </c:ser>
        <c:axId val="1700610420"/>
        <c:axId val="1701082767"/>
      </c:lineChart>
      <c:catAx>
        <c:axId val="1700610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01082767"/>
      </c:catAx>
      <c:valAx>
        <c:axId val="1701082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00610420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SongData!$R$2:$R$51</c:f>
            </c:numRef>
          </c:val>
          <c:smooth val="0"/>
        </c:ser>
        <c:axId val="706627475"/>
        <c:axId val="1718552981"/>
      </c:lineChart>
      <c:catAx>
        <c:axId val="706627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Vízszintes tengely címe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18552981"/>
      </c:catAx>
      <c:valAx>
        <c:axId val="1718552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06627475"/>
      </c:valAx>
    </c:plotArea>
    <c:legend>
      <c:legendPos val="r"/>
      <c:overlay val="0"/>
    </c:legend>
    <c:plotVisOnly val="1"/>
  </c:chart>
</c:chartSpace>
</file>

<file path=xl/drawings/_rels/worksheet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05.png"/></Relationships>
</file>

<file path=xl/drawings/_rels/worksheet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09.png"/></Relationships>
</file>

<file path=xl/drawings/_rels/worksheet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08.png"/></Relationships>
</file>

<file path=xl/drawings/_rels/worksheet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07.png"/></Relationships>
</file>

<file path=xl/drawings/_rels/worksheet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06.png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3.png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02.png"/></Relationships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01.png"/></Relationships>
</file>

<file path=xl/drawings/_rels/worksheet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worksheet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04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152400</xdr:colOff>
      <xdr:row>1</xdr:row>
      <xdr:rowOff>152400</xdr:rowOff>
    </xdr:from>
    <xdr:to>
      <xdr:col>10</xdr:col>
      <xdr:colOff>581025</xdr:colOff>
      <xdr:row>16</xdr:row>
      <xdr:rowOff>28575</xdr:rowOff>
    </xdr:to>
    <xdr:pic>
      <xdr:nvPicPr>
        <xdr:cNvPr id="0" name="image05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90650" cy="2876550"/>
        </a:xfrm>
        <a:prstGeom prst="rect">
          <a:avLst/>
        </a:prstGeom>
        <a:noFill/>
      </xdr:spPr>
    </xdr:pic>
    <xdr:clientData fLocksWithSheet="0"/>
  </xdr:twoCellAnchor>
</xdr:wsDr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152400</xdr:colOff>
      <xdr:row>2</xdr:row>
      <xdr:rowOff>152400</xdr:rowOff>
    </xdr:from>
    <xdr:to>
      <xdr:col>11</xdr:col>
      <xdr:colOff>628650</xdr:colOff>
      <xdr:row>18</xdr:row>
      <xdr:rowOff>57150</xdr:rowOff>
    </xdr:to>
    <xdr:pic>
      <xdr:nvPicPr>
        <xdr:cNvPr id="0" name="image09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38275" cy="3105150"/>
        </a:xfrm>
        <a:prstGeom prst="rect">
          <a:avLst/>
        </a:prstGeom>
        <a:noFill/>
      </xdr:spPr>
    </xdr:pic>
    <xdr:clientData fLocksWithSheet="0"/>
  </xdr:twoCellAnchor>
</xdr:wsDr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152400</xdr:colOff>
      <xdr:row>2</xdr:row>
      <xdr:rowOff>152400</xdr:rowOff>
    </xdr:from>
    <xdr:to>
      <xdr:col>10</xdr:col>
      <xdr:colOff>533400</xdr:colOff>
      <xdr:row>17</xdr:row>
      <xdr:rowOff>180975</xdr:rowOff>
    </xdr:to>
    <xdr:pic>
      <xdr:nvPicPr>
        <xdr:cNvPr id="0" name="image08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43025" cy="3028950"/>
        </a:xfrm>
        <a:prstGeom prst="rect">
          <a:avLst/>
        </a:prstGeom>
        <a:noFill/>
      </xdr:spPr>
    </xdr:pic>
    <xdr:clientData fLocksWithSheet="0"/>
  </xdr:twoCellAnchor>
</xdr:wsDr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152400</xdr:colOff>
      <xdr:row>1</xdr:row>
      <xdr:rowOff>152400</xdr:rowOff>
    </xdr:from>
    <xdr:to>
      <xdr:col>10</xdr:col>
      <xdr:colOff>352425</xdr:colOff>
      <xdr:row>17</xdr:row>
      <xdr:rowOff>9525</xdr:rowOff>
    </xdr:to>
    <xdr:pic>
      <xdr:nvPicPr>
        <xdr:cNvPr id="0" name="image07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62050" cy="3057525"/>
        </a:xfrm>
        <a:prstGeom prst="rect">
          <a:avLst/>
        </a:prstGeom>
        <a:noFill/>
      </xdr:spPr>
    </xdr:pic>
    <xdr:clientData fLocksWithSheet="0"/>
  </xdr:twoCellAnchor>
</xdr:wsDr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152400</xdr:colOff>
      <xdr:row>1</xdr:row>
      <xdr:rowOff>152400</xdr:rowOff>
    </xdr:from>
    <xdr:to>
      <xdr:col>10</xdr:col>
      <xdr:colOff>409575</xdr:colOff>
      <xdr:row>16</xdr:row>
      <xdr:rowOff>180975</xdr:rowOff>
    </xdr:to>
    <xdr:pic>
      <xdr:nvPicPr>
        <xdr:cNvPr id="0" name="image06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219200" cy="3028950"/>
        </a:xfrm>
        <a:prstGeom prst="rect">
          <a:avLst/>
        </a:prstGeom>
        <a:noFill/>
      </xdr:spPr>
    </xdr:pic>
    <xdr:clientData fLocksWithSheet="0"/>
  </xdr:twoCellAnchor>
</xdr:wsDr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12</xdr:col>
      <xdr:colOff>552450</xdr:colOff>
      <xdr:row>5</xdr:row>
      <xdr:rowOff>190500</xdr:rowOff>
    </xdr:from>
    <xdr:to>
      <xdr:col>14</xdr:col>
      <xdr:colOff>19050</xdr:colOff>
      <xdr:row>20</xdr:row>
      <xdr:rowOff>66675</xdr:rowOff>
    </xdr:to>
    <xdr:pic>
      <xdr:nvPicPr>
        <xdr:cNvPr id="0" name="image03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90650" cy="2876550"/>
        </a:xfrm>
        <a:prstGeom prst="rect">
          <a:avLst/>
        </a:prstGeom>
        <a:noFill/>
      </xdr:spPr>
    </xdr:pic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857250</xdr:colOff>
      <xdr:row>5</xdr:row>
      <xdr:rowOff>85725</xdr:rowOff>
    </xdr:from>
    <xdr:to>
      <xdr:col>12</xdr:col>
      <xdr:colOff>371475</xdr:colOff>
      <xdr:row>20</xdr:row>
      <xdr:rowOff>190500</xdr:rowOff>
    </xdr:to>
    <xdr:pic>
      <xdr:nvPicPr>
        <xdr:cNvPr id="0" name="image00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38275" cy="3105150"/>
        </a:xfrm>
        <a:prstGeom prst="rect">
          <a:avLst/>
        </a:prstGeom>
        <a:noFill/>
      </xdr:spPr>
    </xdr:pic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114300</xdr:colOff>
      <xdr:row>4</xdr:row>
      <xdr:rowOff>66675</xdr:rowOff>
    </xdr:from>
    <xdr:to>
      <xdr:col>11</xdr:col>
      <xdr:colOff>495300</xdr:colOff>
      <xdr:row>19</xdr:row>
      <xdr:rowOff>95250</xdr:rowOff>
    </xdr:to>
    <xdr:pic>
      <xdr:nvPicPr>
        <xdr:cNvPr id="0" name="image02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43025" cy="3028950"/>
        </a:xfrm>
        <a:prstGeom prst="rect">
          <a:avLst/>
        </a:prstGeom>
        <a:noFill/>
      </xdr:spPr>
    </xdr:pic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390525</xdr:colOff>
      <xdr:row>4</xdr:row>
      <xdr:rowOff>123825</xdr:rowOff>
    </xdr:from>
    <xdr:to>
      <xdr:col>11</xdr:col>
      <xdr:colOff>590550</xdr:colOff>
      <xdr:row>19</xdr:row>
      <xdr:rowOff>180975</xdr:rowOff>
    </xdr:to>
    <xdr:pic>
      <xdr:nvPicPr>
        <xdr:cNvPr id="0" name="image01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62050" cy="3057525"/>
        </a:xfrm>
        <a:prstGeom prst="rect">
          <a:avLst/>
        </a:prstGeom>
        <a:noFill/>
      </xdr:spPr>
    </xdr:pic>
    <xdr:clientData fLocksWithSheet="0"/>
  </xdr:twoCellAnchor>
</xdr:wsDr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25</xdr:col>
      <xdr:colOff>9525</xdr:colOff>
      <xdr:row>32</xdr:row>
      <xdr:rowOff>95250</xdr:rowOff>
    </xdr:from>
    <xdr:to>
      <xdr:col>36</xdr:col>
      <xdr:colOff>638175</xdr:colOff>
      <xdr:row>59</xdr:row>
      <xdr:rowOff>66675</xdr:rowOff>
    </xdr:to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26</xdr:col>
      <xdr:colOff>123825</xdr:colOff>
      <xdr:row>61</xdr:row>
      <xdr:rowOff>47625</xdr:rowOff>
    </xdr:from>
    <xdr:to>
      <xdr:col>32</xdr:col>
      <xdr:colOff>609600</xdr:colOff>
      <xdr:row>78</xdr:row>
      <xdr:rowOff>180975</xdr:rowOff>
    </xdr:to>
    <xdr:graphicFrame>
      <xdr:nvGraphicFramePr>
        <xdr:cNvPr id="2" name="Chart 2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26</xdr:col>
      <xdr:colOff>104775</xdr:colOff>
      <xdr:row>82</xdr:row>
      <xdr:rowOff>114300</xdr:rowOff>
    </xdr:from>
    <xdr:to>
      <xdr:col>32</xdr:col>
      <xdr:colOff>590550</xdr:colOff>
      <xdr:row>100</xdr:row>
      <xdr:rowOff>47625</xdr:rowOff>
    </xdr:to>
    <xdr:graphicFrame>
      <xdr:nvGraphicFramePr>
        <xdr:cNvPr id="3" name="Chart 3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133350</xdr:colOff>
      <xdr:row>4</xdr:row>
      <xdr:rowOff>85725</xdr:rowOff>
    </xdr:from>
    <xdr:to>
      <xdr:col>11</xdr:col>
      <xdr:colOff>390525</xdr:colOff>
      <xdr:row>19</xdr:row>
      <xdr:rowOff>114300</xdr:rowOff>
    </xdr:to>
    <xdr:pic>
      <xdr:nvPicPr>
        <xdr:cNvPr id="0" name="image04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219200" cy="3028950"/>
        </a:xfrm>
        <a:prstGeom prst="rect">
          <a:avLst/>
        </a:prstGeom>
        <a:noFill/>
      </xdr:spPr>
    </xdr:pic>
    <xdr:clientData fLocksWithSheet="0"/>
  </xdr:twoCellAnchor>
</xdr:wsDr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  <col customWidth="1" min="9" max="9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6" t="s">
        <v>9</v>
      </c>
      <c r="C2" s="7">
        <v>100.0</v>
      </c>
      <c r="D2" s="6">
        <v>20.0</v>
      </c>
      <c r="E2" s="7">
        <v>5.0</v>
      </c>
      <c r="F2" s="6" t="str">
        <f t="shared" ref="F2:F51" si="1">IF(MOD(A2,5), FALSE, TRUE)</f>
        <v>FALSE</v>
      </c>
      <c r="G2" s="6">
        <v>1.0</v>
      </c>
      <c r="H2" s="8" t="str">
        <f>C2/(GDSummary!$AG$56*D2)</f>
        <v>5.0</v>
      </c>
      <c r="I2" s="9"/>
      <c r="R2" t="str">
        <f t="shared" ref="R2:R51" si="2">log(C2)</f>
        <v>2</v>
      </c>
    </row>
    <row r="3">
      <c r="A3" s="10">
        <v>2.0</v>
      </c>
      <c r="B3" s="11" t="s">
        <v>10</v>
      </c>
      <c r="C3" s="12" t="str">
        <f t="shared" ref="C3:C5" si="3">C2*1.02</f>
        <v>102</v>
      </c>
      <c r="D3" s="11">
        <v>20.0</v>
      </c>
      <c r="E3" s="12" t="str">
        <f t="shared" ref="E3:E5" si="4">E2*1.2</f>
        <v>6</v>
      </c>
      <c r="F3" s="11" t="str">
        <f t="shared" si="1"/>
        <v>FALSE</v>
      </c>
      <c r="G3" s="11">
        <v>1.0</v>
      </c>
      <c r="H3" s="8" t="str">
        <f>C3/(GDSummary!$AG$56*D3)</f>
        <v>5.1</v>
      </c>
      <c r="I3" s="9"/>
      <c r="R3" t="str">
        <f t="shared" si="2"/>
        <v>2.008600172</v>
      </c>
    </row>
    <row r="4">
      <c r="A4" s="10">
        <v>3.0</v>
      </c>
      <c r="B4" s="11" t="s">
        <v>11</v>
      </c>
      <c r="C4" s="12" t="str">
        <f t="shared" si="3"/>
        <v>104</v>
      </c>
      <c r="D4" s="11">
        <v>20.0</v>
      </c>
      <c r="E4" s="12" t="str">
        <f t="shared" si="4"/>
        <v>7</v>
      </c>
      <c r="F4" s="11" t="str">
        <f t="shared" si="1"/>
        <v>FALSE</v>
      </c>
      <c r="G4" s="11">
        <v>1.0</v>
      </c>
      <c r="H4" s="8" t="str">
        <f>C4/(GDSummary!$AG$56*D4)</f>
        <v>5.2</v>
      </c>
      <c r="I4" s="13"/>
      <c r="R4" t="str">
        <f t="shared" si="2"/>
        <v>2.017200344</v>
      </c>
    </row>
    <row r="5">
      <c r="A5" s="10">
        <v>4.0</v>
      </c>
      <c r="B5" s="11" t="s">
        <v>12</v>
      </c>
      <c r="C5" s="12" t="str">
        <f t="shared" si="3"/>
        <v>106</v>
      </c>
      <c r="D5" s="11">
        <v>20.0</v>
      </c>
      <c r="E5" s="12" t="str">
        <f t="shared" si="4"/>
        <v>9</v>
      </c>
      <c r="F5" s="11" t="str">
        <f t="shared" si="1"/>
        <v>FALSE</v>
      </c>
      <c r="G5" s="11">
        <v>1.0</v>
      </c>
      <c r="H5" s="8" t="str">
        <f>C5/(GDSummary!$AG$56*D5)</f>
        <v>5.3</v>
      </c>
      <c r="I5" s="13"/>
      <c r="R5" t="str">
        <f t="shared" si="2"/>
        <v>2.025800515</v>
      </c>
    </row>
    <row r="6">
      <c r="A6" s="14">
        <v>5.0</v>
      </c>
      <c r="B6" s="15" t="s">
        <v>13</v>
      </c>
      <c r="C6" s="16" t="str">
        <f>C5*2.5</f>
        <v>265</v>
      </c>
      <c r="D6" s="15">
        <v>40.0</v>
      </c>
      <c r="E6" s="16" t="str">
        <f>SUM(E2:E5)*4</f>
        <v>107</v>
      </c>
      <c r="F6" s="15" t="str">
        <f t="shared" si="1"/>
        <v>TRUE</v>
      </c>
      <c r="G6" s="15">
        <v>1.0</v>
      </c>
      <c r="H6" s="8" t="str">
        <f>C6/(GDSummary!$AG$56*D6)</f>
        <v>6.6</v>
      </c>
      <c r="I6" s="17" t="str">
        <f>SUM(E2:E6)</f>
        <v>134</v>
      </c>
      <c r="R6" t="str">
        <f t="shared" si="2"/>
        <v>2.423740524</v>
      </c>
    </row>
    <row r="7">
      <c r="A7" s="5">
        <v>6.0</v>
      </c>
      <c r="B7" s="6" t="s">
        <v>14</v>
      </c>
      <c r="C7" s="7" t="str">
        <f>C5*2*1.02^2</f>
        <v>221</v>
      </c>
      <c r="D7" s="6">
        <v>20.0</v>
      </c>
      <c r="E7" s="7" t="str">
        <f>E5*1.44</f>
        <v>12</v>
      </c>
      <c r="F7" s="6" t="str">
        <f t="shared" si="1"/>
        <v>FALSE</v>
      </c>
      <c r="G7" s="6">
        <v>2.0</v>
      </c>
      <c r="H7" s="8" t="str">
        <f>C7/(GDSummary!$AG$56*D7)</f>
        <v>11.0</v>
      </c>
      <c r="I7" s="9"/>
      <c r="R7" t="str">
        <f t="shared" si="2"/>
        <v>2.344030854</v>
      </c>
    </row>
    <row r="8">
      <c r="A8" s="10">
        <v>7.0</v>
      </c>
      <c r="B8" s="11" t="s">
        <v>15</v>
      </c>
      <c r="C8" s="12" t="str">
        <f t="shared" ref="C8:C10" si="5">C7*1.02</f>
        <v>225</v>
      </c>
      <c r="D8" s="11">
        <v>20.0</v>
      </c>
      <c r="E8" s="12" t="str">
        <f t="shared" ref="E8:E10" si="6">E7*1.2</f>
        <v>15</v>
      </c>
      <c r="F8" s="11" t="str">
        <f t="shared" si="1"/>
        <v>FALSE</v>
      </c>
      <c r="G8" s="11">
        <v>2.0</v>
      </c>
      <c r="H8" s="8" t="str">
        <f>C8/(GDSummary!$AG$56*D8)</f>
        <v>11.3</v>
      </c>
      <c r="I8" s="9"/>
      <c r="R8" t="str">
        <f t="shared" si="2"/>
        <v>2.352631026</v>
      </c>
    </row>
    <row r="9">
      <c r="A9" s="10">
        <v>8.0</v>
      </c>
      <c r="B9" s="11" t="s">
        <v>16</v>
      </c>
      <c r="C9" s="12" t="str">
        <f t="shared" si="5"/>
        <v>230</v>
      </c>
      <c r="D9" s="11">
        <v>20.0</v>
      </c>
      <c r="E9" s="12" t="str">
        <f t="shared" si="6"/>
        <v>18</v>
      </c>
      <c r="F9" s="11" t="str">
        <f t="shared" si="1"/>
        <v>FALSE</v>
      </c>
      <c r="G9" s="11">
        <v>2.0</v>
      </c>
      <c r="H9" s="8" t="str">
        <f>C9/(GDSummary!$AG$56*D9)</f>
        <v>11.5</v>
      </c>
      <c r="I9" s="9"/>
      <c r="R9" t="str">
        <f t="shared" si="2"/>
        <v>2.361231198</v>
      </c>
    </row>
    <row r="10">
      <c r="A10" s="10">
        <v>9.0</v>
      </c>
      <c r="B10" s="11" t="s">
        <v>17</v>
      </c>
      <c r="C10" s="12" t="str">
        <f t="shared" si="5"/>
        <v>234</v>
      </c>
      <c r="D10" s="11">
        <v>20.0</v>
      </c>
      <c r="E10" s="12" t="str">
        <f t="shared" si="6"/>
        <v>21</v>
      </c>
      <c r="F10" s="11" t="str">
        <f t="shared" si="1"/>
        <v>FALSE</v>
      </c>
      <c r="G10" s="11">
        <v>2.0</v>
      </c>
      <c r="H10" s="8" t="str">
        <f>C10/(GDSummary!$AG$56*D10)</f>
        <v>11.7</v>
      </c>
      <c r="I10" s="9"/>
      <c r="R10" t="str">
        <f t="shared" si="2"/>
        <v>2.36983137</v>
      </c>
    </row>
    <row r="11">
      <c r="A11" s="14">
        <v>10.0</v>
      </c>
      <c r="B11" s="15" t="s">
        <v>18</v>
      </c>
      <c r="C11" s="16" t="str">
        <f>C10*2.5</f>
        <v>586</v>
      </c>
      <c r="D11" s="15">
        <v>40.0</v>
      </c>
      <c r="E11" s="16" t="str">
        <f>SUM(E7:E10)*4</f>
        <v>267</v>
      </c>
      <c r="F11" s="15" t="str">
        <f t="shared" si="1"/>
        <v>TRUE</v>
      </c>
      <c r="G11" s="15">
        <v>2.0</v>
      </c>
      <c r="H11" s="8" t="str">
        <f>C11/(GDSummary!$AG$56*D11)</f>
        <v>14.6</v>
      </c>
      <c r="I11" s="17" t="str">
        <f>SUM(E7:E11)</f>
        <v>334</v>
      </c>
      <c r="R11" t="str">
        <f t="shared" si="2"/>
        <v>2.767771378</v>
      </c>
    </row>
    <row r="12">
      <c r="A12" s="5">
        <v>11.0</v>
      </c>
      <c r="B12" s="6" t="s">
        <v>9</v>
      </c>
      <c r="C12" s="7" t="str">
        <f>C10*1.02^2</f>
        <v>244</v>
      </c>
      <c r="D12" s="6">
        <v>20.0</v>
      </c>
      <c r="E12" s="7" t="str">
        <f>E10*1.44</f>
        <v>31</v>
      </c>
      <c r="F12" s="6" t="str">
        <f t="shared" si="1"/>
        <v>FALSE</v>
      </c>
      <c r="G12" s="6">
        <v>3.0</v>
      </c>
      <c r="H12" s="8" t="str">
        <f>C12/(GDSummary!$AG$56*D12)</f>
        <v>12.2</v>
      </c>
      <c r="I12" s="9"/>
      <c r="R12" t="str">
        <f t="shared" si="2"/>
        <v>2.387031713</v>
      </c>
    </row>
    <row r="13">
      <c r="A13" s="10">
        <v>12.0</v>
      </c>
      <c r="B13" s="11" t="s">
        <v>10</v>
      </c>
      <c r="C13" s="12" t="str">
        <f t="shared" ref="C13:C15" si="7">C12*1.02</f>
        <v>249</v>
      </c>
      <c r="D13" s="11">
        <v>20.0</v>
      </c>
      <c r="E13" s="12" t="str">
        <f t="shared" ref="E13:E15" si="8">E12*1.2</f>
        <v>37</v>
      </c>
      <c r="F13" s="11" t="str">
        <f t="shared" si="1"/>
        <v>FALSE</v>
      </c>
      <c r="G13" s="11">
        <v>3.0</v>
      </c>
      <c r="H13" s="8" t="str">
        <f>C13/(GDSummary!$AG$56*D13)</f>
        <v>12.4</v>
      </c>
      <c r="I13" s="9"/>
      <c r="R13" t="str">
        <f t="shared" si="2"/>
        <v>2.395631885</v>
      </c>
    </row>
    <row r="14">
      <c r="A14" s="10">
        <v>13.0</v>
      </c>
      <c r="B14" s="11" t="s">
        <v>11</v>
      </c>
      <c r="C14" s="12" t="str">
        <f t="shared" si="7"/>
        <v>254</v>
      </c>
      <c r="D14" s="11">
        <v>20.0</v>
      </c>
      <c r="E14" s="12" t="str">
        <f t="shared" si="8"/>
        <v>45</v>
      </c>
      <c r="F14" s="11" t="str">
        <f t="shared" si="1"/>
        <v>FALSE</v>
      </c>
      <c r="G14" s="11">
        <v>3.0</v>
      </c>
      <c r="H14" s="8" t="str">
        <f>C14/(GDSummary!$AG$56*D14)</f>
        <v>12.7</v>
      </c>
      <c r="I14" s="9"/>
      <c r="R14" t="str">
        <f t="shared" si="2"/>
        <v>2.404232057</v>
      </c>
    </row>
    <row r="15">
      <c r="A15" s="10">
        <v>14.0</v>
      </c>
      <c r="B15" s="11" t="s">
        <v>12</v>
      </c>
      <c r="C15" s="12" t="str">
        <f t="shared" si="7"/>
        <v>259</v>
      </c>
      <c r="D15" s="11">
        <v>20.0</v>
      </c>
      <c r="E15" s="12" t="str">
        <f t="shared" si="8"/>
        <v>53</v>
      </c>
      <c r="F15" s="11" t="str">
        <f t="shared" si="1"/>
        <v>FALSE</v>
      </c>
      <c r="G15" s="11">
        <v>3.0</v>
      </c>
      <c r="H15" s="8" t="str">
        <f>C15/(GDSummary!$AG$56*D15)</f>
        <v>12.9</v>
      </c>
      <c r="I15" s="9"/>
      <c r="R15" t="str">
        <f t="shared" si="2"/>
        <v>2.412832229</v>
      </c>
    </row>
    <row r="16">
      <c r="A16" s="14">
        <v>15.0</v>
      </c>
      <c r="B16" s="15" t="s">
        <v>13</v>
      </c>
      <c r="C16" s="16" t="str">
        <f>C15*2.5</f>
        <v>647</v>
      </c>
      <c r="D16" s="15">
        <v>40.0</v>
      </c>
      <c r="E16" s="16" t="str">
        <f>SUM(E12:E15)*4</f>
        <v>665</v>
      </c>
      <c r="F16" s="15" t="str">
        <f t="shared" si="1"/>
        <v>TRUE</v>
      </c>
      <c r="G16" s="15">
        <v>3.0</v>
      </c>
      <c r="H16" s="8" t="str">
        <f>C16/(GDSummary!$AG$56*D16)</f>
        <v>16.2</v>
      </c>
      <c r="I16" s="17" t="str">
        <f>SUM(E12:E16)</f>
        <v>831</v>
      </c>
      <c r="R16" t="str">
        <f t="shared" si="2"/>
        <v>2.810772237</v>
      </c>
    </row>
    <row r="17">
      <c r="A17" s="5">
        <v>16.0</v>
      </c>
      <c r="B17" s="6" t="s">
        <v>14</v>
      </c>
      <c r="C17" s="7" t="str">
        <f>C15*1.02^2</f>
        <v>269</v>
      </c>
      <c r="D17" s="6">
        <v>20.0</v>
      </c>
      <c r="E17" s="7" t="str">
        <f>E15*1.44</f>
        <v>77</v>
      </c>
      <c r="F17" s="6" t="str">
        <f t="shared" si="1"/>
        <v>FALSE</v>
      </c>
      <c r="G17" s="6">
        <v>4.0</v>
      </c>
      <c r="H17" s="8" t="str">
        <f>C17/(GDSummary!$AG$56*D17)</f>
        <v>13.5</v>
      </c>
      <c r="I17" s="9"/>
      <c r="R17" t="str">
        <f t="shared" si="2"/>
        <v>2.430032572</v>
      </c>
    </row>
    <row r="18">
      <c r="A18" s="10">
        <v>17.0</v>
      </c>
      <c r="B18" s="11" t="s">
        <v>15</v>
      </c>
      <c r="C18" s="12" t="str">
        <f t="shared" ref="C18:C20" si="9">C17*1.02</f>
        <v>275</v>
      </c>
      <c r="D18" s="11">
        <v>20.0</v>
      </c>
      <c r="E18" s="12" t="str">
        <f t="shared" ref="E18:E20" si="10">E17*1.2</f>
        <v>92</v>
      </c>
      <c r="F18" s="11" t="str">
        <f t="shared" si="1"/>
        <v>FALSE</v>
      </c>
      <c r="G18" s="11">
        <v>4.0</v>
      </c>
      <c r="H18" s="8" t="str">
        <f>C18/(GDSummary!$AG$56*D18)</f>
        <v>13.7</v>
      </c>
      <c r="I18" s="9"/>
      <c r="R18" t="str">
        <f t="shared" si="2"/>
        <v>2.438632744</v>
      </c>
    </row>
    <row r="19">
      <c r="A19" s="10">
        <v>18.0</v>
      </c>
      <c r="B19" s="11" t="s">
        <v>16</v>
      </c>
      <c r="C19" s="12" t="str">
        <f t="shared" si="9"/>
        <v>280</v>
      </c>
      <c r="D19" s="11">
        <v>20.0</v>
      </c>
      <c r="E19" s="12" t="str">
        <f t="shared" si="10"/>
        <v>111</v>
      </c>
      <c r="F19" s="11" t="str">
        <f t="shared" si="1"/>
        <v>FALSE</v>
      </c>
      <c r="G19" s="11">
        <v>4.0</v>
      </c>
      <c r="H19" s="8" t="str">
        <f>C19/(GDSummary!$AG$56*D19)</f>
        <v>14.0</v>
      </c>
      <c r="I19" s="9"/>
      <c r="R19" t="str">
        <f t="shared" si="2"/>
        <v>2.447232916</v>
      </c>
    </row>
    <row r="20">
      <c r="A20" s="10">
        <v>19.0</v>
      </c>
      <c r="B20" s="11" t="s">
        <v>17</v>
      </c>
      <c r="C20" s="12" t="str">
        <f t="shared" si="9"/>
        <v>286</v>
      </c>
      <c r="D20" s="11">
        <v>20.0</v>
      </c>
      <c r="E20" s="12" t="str">
        <f t="shared" si="10"/>
        <v>133</v>
      </c>
      <c r="F20" s="11" t="str">
        <f t="shared" si="1"/>
        <v>FALSE</v>
      </c>
      <c r="G20" s="11">
        <v>4.0</v>
      </c>
      <c r="H20" s="8" t="str">
        <f>C20/(GDSummary!$AG$56*D20)</f>
        <v>14.3</v>
      </c>
      <c r="I20" s="9"/>
      <c r="R20" t="str">
        <f t="shared" si="2"/>
        <v>2.455833087</v>
      </c>
    </row>
    <row r="21">
      <c r="A21" s="14">
        <v>20.0</v>
      </c>
      <c r="B21" s="15" t="s">
        <v>18</v>
      </c>
      <c r="C21" s="16" t="str">
        <f>C20*2.5</f>
        <v>714</v>
      </c>
      <c r="D21" s="15">
        <v>40.0</v>
      </c>
      <c r="E21" s="16" t="str">
        <f>SUM(E17:E20)*4</f>
        <v>1654</v>
      </c>
      <c r="F21" s="15" t="str">
        <f t="shared" si="1"/>
        <v>TRUE</v>
      </c>
      <c r="G21" s="15">
        <v>4.0</v>
      </c>
      <c r="H21" s="8" t="str">
        <f>C21/(GDSummary!$AG$56*D21)</f>
        <v>17.9</v>
      </c>
      <c r="I21" s="17" t="str">
        <f>SUM(E17:E21)</f>
        <v>2068</v>
      </c>
      <c r="R21" t="str">
        <f t="shared" si="2"/>
        <v>2.853773096</v>
      </c>
    </row>
    <row r="22">
      <c r="A22" s="5">
        <v>21.0</v>
      </c>
      <c r="B22" s="6" t="s">
        <v>9</v>
      </c>
      <c r="C22" s="7" t="str">
        <f>C20*1.02^2</f>
        <v>297</v>
      </c>
      <c r="D22" s="6">
        <v>20.0</v>
      </c>
      <c r="E22" s="7" t="str">
        <f>E20*1.44</f>
        <v>192</v>
      </c>
      <c r="F22" s="6" t="str">
        <f t="shared" si="1"/>
        <v>FALSE</v>
      </c>
      <c r="G22" s="6">
        <v>5.0</v>
      </c>
      <c r="H22" s="8" t="str">
        <f>C22/(GDSummary!$AG$56*D22)</f>
        <v>14.9</v>
      </c>
      <c r="I22" s="9"/>
      <c r="R22" t="str">
        <f t="shared" si="2"/>
        <v>2.473033431</v>
      </c>
    </row>
    <row r="23">
      <c r="A23" s="10">
        <v>22.0</v>
      </c>
      <c r="B23" s="11" t="s">
        <v>10</v>
      </c>
      <c r="C23" s="12" t="str">
        <f t="shared" ref="C23:C25" si="11">C22*1.02</f>
        <v>303</v>
      </c>
      <c r="D23" s="11">
        <v>20.0</v>
      </c>
      <c r="E23" s="12" t="str">
        <f t="shared" ref="E23:E25" si="12">E22*1.2</f>
        <v>230</v>
      </c>
      <c r="F23" s="11" t="str">
        <f t="shared" si="1"/>
        <v>FALSE</v>
      </c>
      <c r="G23" s="11">
        <v>5.0</v>
      </c>
      <c r="H23" s="8" t="str">
        <f>C23/(GDSummary!$AG$56*D23)</f>
        <v>15.2</v>
      </c>
      <c r="I23" s="9"/>
      <c r="R23" t="str">
        <f t="shared" si="2"/>
        <v>2.481633603</v>
      </c>
    </row>
    <row r="24">
      <c r="A24" s="10">
        <v>23.0</v>
      </c>
      <c r="B24" s="11" t="s">
        <v>11</v>
      </c>
      <c r="C24" s="12" t="str">
        <f t="shared" si="11"/>
        <v>309</v>
      </c>
      <c r="D24" s="11">
        <v>20.0</v>
      </c>
      <c r="E24" s="12" t="str">
        <f t="shared" si="12"/>
        <v>276</v>
      </c>
      <c r="F24" s="11" t="str">
        <f t="shared" si="1"/>
        <v>FALSE</v>
      </c>
      <c r="G24" s="11">
        <v>5.0</v>
      </c>
      <c r="H24" s="8" t="str">
        <f>C24/(GDSummary!$AG$56*D24)</f>
        <v>15.5</v>
      </c>
      <c r="I24" s="9"/>
      <c r="R24" t="str">
        <f t="shared" si="2"/>
        <v>2.490233774</v>
      </c>
    </row>
    <row r="25">
      <c r="A25" s="10">
        <v>24.0</v>
      </c>
      <c r="B25" s="11" t="s">
        <v>12</v>
      </c>
      <c r="C25" s="12" t="str">
        <f t="shared" si="11"/>
        <v>315</v>
      </c>
      <c r="D25" s="11">
        <v>20.0</v>
      </c>
      <c r="E25" s="12" t="str">
        <f t="shared" si="12"/>
        <v>331</v>
      </c>
      <c r="F25" s="11" t="str">
        <f t="shared" si="1"/>
        <v>FALSE</v>
      </c>
      <c r="G25" s="11">
        <v>5.0</v>
      </c>
      <c r="H25" s="8" t="str">
        <f>C25/(GDSummary!$AG$56*D25)</f>
        <v>15.8</v>
      </c>
      <c r="I25" s="9"/>
      <c r="R25" t="str">
        <f t="shared" si="2"/>
        <v>2.498833946</v>
      </c>
    </row>
    <row r="26">
      <c r="A26" s="14">
        <v>25.0</v>
      </c>
      <c r="B26" s="15" t="s">
        <v>13</v>
      </c>
      <c r="C26" s="16" t="str">
        <f>C25*2.5</f>
        <v>788</v>
      </c>
      <c r="D26" s="15">
        <v>40.0</v>
      </c>
      <c r="E26" s="16" t="str">
        <f>SUM(E22:E25)*4</f>
        <v>4116</v>
      </c>
      <c r="F26" s="15" t="str">
        <f t="shared" si="1"/>
        <v>TRUE</v>
      </c>
      <c r="G26" s="15">
        <v>5.0</v>
      </c>
      <c r="H26" s="8" t="str">
        <f>C26/(GDSummary!$AG$56*D26)</f>
        <v>19.7</v>
      </c>
      <c r="I26" s="17" t="str">
        <f>SUM(E22:E26)</f>
        <v>5145</v>
      </c>
      <c r="R26" t="str">
        <f t="shared" si="2"/>
        <v>2.896773955</v>
      </c>
    </row>
    <row r="27">
      <c r="A27" s="5">
        <v>26.0</v>
      </c>
      <c r="B27" s="6" t="s">
        <v>14</v>
      </c>
      <c r="C27" s="7" t="str">
        <f>C25*1.02^2</f>
        <v>328</v>
      </c>
      <c r="D27" s="6">
        <v>20.0</v>
      </c>
      <c r="E27" s="7" t="str">
        <f>E25*1.44</f>
        <v>477</v>
      </c>
      <c r="F27" s="6" t="str">
        <f t="shared" si="1"/>
        <v>FALSE</v>
      </c>
      <c r="G27" s="6">
        <v>6.0</v>
      </c>
      <c r="H27" s="8" t="str">
        <f>C27/(GDSummary!$AG$56*D27)</f>
        <v>16.4</v>
      </c>
      <c r="I27" s="9"/>
      <c r="R27" t="str">
        <f t="shared" si="2"/>
        <v>2.51603429</v>
      </c>
    </row>
    <row r="28">
      <c r="A28" s="10">
        <v>27.0</v>
      </c>
      <c r="B28" s="11" t="s">
        <v>15</v>
      </c>
      <c r="C28" s="12" t="str">
        <f t="shared" ref="C28:C30" si="13">C27*1.02</f>
        <v>335</v>
      </c>
      <c r="D28" s="11">
        <v>20.0</v>
      </c>
      <c r="E28" s="12" t="str">
        <f t="shared" ref="E28:E30" si="14">E27*1.2</f>
        <v>572</v>
      </c>
      <c r="F28" s="11" t="str">
        <f t="shared" si="1"/>
        <v>FALSE</v>
      </c>
      <c r="G28" s="11">
        <v>6.0</v>
      </c>
      <c r="H28" s="8" t="str">
        <f>C28/(GDSummary!$AG$56*D28)</f>
        <v>16.7</v>
      </c>
      <c r="I28" s="9"/>
      <c r="R28" t="str">
        <f t="shared" si="2"/>
        <v>2.524634461</v>
      </c>
    </row>
    <row r="29">
      <c r="A29" s="10">
        <v>28.0</v>
      </c>
      <c r="B29" s="11" t="s">
        <v>16</v>
      </c>
      <c r="C29" s="12" t="str">
        <f t="shared" si="13"/>
        <v>341</v>
      </c>
      <c r="D29" s="11">
        <v>20.0</v>
      </c>
      <c r="E29" s="12" t="str">
        <f t="shared" si="14"/>
        <v>687</v>
      </c>
      <c r="F29" s="11" t="str">
        <f t="shared" si="1"/>
        <v>FALSE</v>
      </c>
      <c r="G29" s="11">
        <v>6.0</v>
      </c>
      <c r="H29" s="8" t="str">
        <f>C29/(GDSummary!$AG$56*D29)</f>
        <v>17.1</v>
      </c>
      <c r="I29" s="9"/>
      <c r="R29" t="str">
        <f t="shared" si="2"/>
        <v>2.533234633</v>
      </c>
    </row>
    <row r="30">
      <c r="A30" s="10">
        <v>29.0</v>
      </c>
      <c r="B30" s="11" t="s">
        <v>17</v>
      </c>
      <c r="C30" s="12" t="str">
        <f t="shared" si="13"/>
        <v>348</v>
      </c>
      <c r="D30" s="11">
        <v>20.0</v>
      </c>
      <c r="E30" s="12" t="str">
        <f t="shared" si="14"/>
        <v>824</v>
      </c>
      <c r="F30" s="11" t="str">
        <f t="shared" si="1"/>
        <v>FALSE</v>
      </c>
      <c r="G30" s="11">
        <v>6.0</v>
      </c>
      <c r="H30" s="8" t="str">
        <f>C30/(GDSummary!$AG$56*D30)</f>
        <v>17.4</v>
      </c>
      <c r="I30" s="9"/>
      <c r="R30" t="str">
        <f t="shared" si="2"/>
        <v>2.541834805</v>
      </c>
    </row>
    <row r="31">
      <c r="A31" s="14">
        <v>30.0</v>
      </c>
      <c r="B31" s="15" t="s">
        <v>18</v>
      </c>
      <c r="C31" s="16" t="str">
        <f>C30*2.5</f>
        <v>871</v>
      </c>
      <c r="D31" s="15">
        <v>40.0</v>
      </c>
      <c r="E31" s="16" t="str">
        <f>SUM(E27:E30)*4</f>
        <v>10242</v>
      </c>
      <c r="F31" s="15" t="str">
        <f t="shared" si="1"/>
        <v>TRUE</v>
      </c>
      <c r="G31" s="15">
        <v>6.0</v>
      </c>
      <c r="H31" s="8" t="str">
        <f>C31/(GDSummary!$AG$56*D31)</f>
        <v>21.8</v>
      </c>
      <c r="I31" s="17" t="str">
        <f>SUM(E27:E31)</f>
        <v>12802</v>
      </c>
      <c r="R31" t="str">
        <f t="shared" si="2"/>
        <v>2.939774814</v>
      </c>
    </row>
    <row r="32">
      <c r="A32" s="5">
        <v>31.0</v>
      </c>
      <c r="B32" s="6" t="s">
        <v>9</v>
      </c>
      <c r="C32" s="7" t="str">
        <f>C30*1.02^2</f>
        <v>362</v>
      </c>
      <c r="D32" s="6">
        <v>20.0</v>
      </c>
      <c r="E32" s="7" t="str">
        <f>E30*1.44</f>
        <v>1187</v>
      </c>
      <c r="F32" s="6" t="str">
        <f t="shared" si="1"/>
        <v>FALSE</v>
      </c>
      <c r="G32" s="6">
        <v>7.0</v>
      </c>
      <c r="H32" s="8" t="str">
        <f>C32/(GDSummary!$AG$56*D32)</f>
        <v>18.1</v>
      </c>
      <c r="I32" s="9"/>
      <c r="R32" t="str">
        <f t="shared" si="2"/>
        <v>2.559035149</v>
      </c>
    </row>
    <row r="33">
      <c r="A33" s="10">
        <v>32.0</v>
      </c>
      <c r="B33" s="11" t="s">
        <v>10</v>
      </c>
      <c r="C33" s="12" t="str">
        <f t="shared" ref="C33:C35" si="15">C32*1.02</f>
        <v>370</v>
      </c>
      <c r="D33" s="11">
        <v>20.0</v>
      </c>
      <c r="E33" s="12" t="str">
        <f t="shared" ref="E33:E35" si="16">E32*1.2</f>
        <v>1424</v>
      </c>
      <c r="F33" s="11" t="str">
        <f t="shared" si="1"/>
        <v>FALSE</v>
      </c>
      <c r="G33" s="11">
        <v>7.0</v>
      </c>
      <c r="H33" s="8" t="str">
        <f>C33/(GDSummary!$AG$56*D33)</f>
        <v>18.5</v>
      </c>
      <c r="I33" s="9"/>
      <c r="R33" t="str">
        <f t="shared" si="2"/>
        <v>2.56763532</v>
      </c>
    </row>
    <row r="34">
      <c r="A34" s="10">
        <v>33.0</v>
      </c>
      <c r="B34" s="11" t="s">
        <v>11</v>
      </c>
      <c r="C34" s="12" t="str">
        <f t="shared" si="15"/>
        <v>377</v>
      </c>
      <c r="D34" s="11">
        <v>20.0</v>
      </c>
      <c r="E34" s="12" t="str">
        <f t="shared" si="16"/>
        <v>1709</v>
      </c>
      <c r="F34" s="11" t="str">
        <f t="shared" si="1"/>
        <v>FALSE</v>
      </c>
      <c r="G34" s="11">
        <v>7.0</v>
      </c>
      <c r="H34" s="8" t="str">
        <f>C34/(GDSummary!$AG$56*D34)</f>
        <v>18.8</v>
      </c>
      <c r="I34" s="9"/>
      <c r="R34" t="str">
        <f t="shared" si="2"/>
        <v>2.576235492</v>
      </c>
    </row>
    <row r="35">
      <c r="A35" s="10">
        <v>34.0</v>
      </c>
      <c r="B35" s="11" t="s">
        <v>12</v>
      </c>
      <c r="C35" s="12" t="str">
        <f t="shared" si="15"/>
        <v>384</v>
      </c>
      <c r="D35" s="11">
        <v>20.0</v>
      </c>
      <c r="E35" s="12" t="str">
        <f t="shared" si="16"/>
        <v>2051</v>
      </c>
      <c r="F35" s="11" t="str">
        <f t="shared" si="1"/>
        <v>FALSE</v>
      </c>
      <c r="G35" s="11">
        <v>7.0</v>
      </c>
      <c r="H35" s="8" t="str">
        <f>C35/(GDSummary!$AG$56*D35)</f>
        <v>19.2</v>
      </c>
      <c r="I35" s="9"/>
      <c r="R35" t="str">
        <f t="shared" si="2"/>
        <v>2.584835664</v>
      </c>
    </row>
    <row r="36">
      <c r="A36" s="14">
        <v>35.0</v>
      </c>
      <c r="B36" s="15" t="s">
        <v>13</v>
      </c>
      <c r="C36" s="16" t="str">
        <f>C35*2.5</f>
        <v>961</v>
      </c>
      <c r="D36" s="15">
        <v>40.0</v>
      </c>
      <c r="E36" s="16" t="str">
        <f>SUM(E32:E35)*4</f>
        <v>25485</v>
      </c>
      <c r="F36" s="15" t="str">
        <f t="shared" si="1"/>
        <v>TRUE</v>
      </c>
      <c r="G36" s="15">
        <v>7.0</v>
      </c>
      <c r="H36" s="8" t="str">
        <f>C36/(GDSummary!$AG$56*D36)</f>
        <v>24.0</v>
      </c>
      <c r="I36" s="17" t="str">
        <f>SUM(E32:E36)</f>
        <v>31856</v>
      </c>
      <c r="R36" t="str">
        <f t="shared" si="2"/>
        <v>2.982775672</v>
      </c>
    </row>
    <row r="37">
      <c r="A37" s="5">
        <v>36.0</v>
      </c>
      <c r="B37" s="6" t="s">
        <v>14</v>
      </c>
      <c r="C37" s="7" t="str">
        <f>C35*1.02^2</f>
        <v>400</v>
      </c>
      <c r="D37" s="6">
        <v>20.0</v>
      </c>
      <c r="E37" s="7" t="str">
        <f>E35*1.44</f>
        <v>2953</v>
      </c>
      <c r="F37" s="6" t="str">
        <f t="shared" si="1"/>
        <v>FALSE</v>
      </c>
      <c r="G37" s="6">
        <v>8.0</v>
      </c>
      <c r="H37" s="8" t="str">
        <f>C37/(GDSummary!$AG$56*D37)</f>
        <v>20.0</v>
      </c>
      <c r="I37" s="9"/>
      <c r="R37" t="str">
        <f t="shared" si="2"/>
        <v>2.602036007</v>
      </c>
    </row>
    <row r="38">
      <c r="A38" s="10">
        <v>37.0</v>
      </c>
      <c r="B38" s="11" t="s">
        <v>15</v>
      </c>
      <c r="C38" s="12" t="str">
        <f t="shared" ref="C38:C40" si="17">C37*1.02</f>
        <v>408</v>
      </c>
      <c r="D38" s="11">
        <v>20.0</v>
      </c>
      <c r="E38" s="12" t="str">
        <f t="shared" ref="E38:E40" si="18">E37*1.2</f>
        <v>3544</v>
      </c>
      <c r="F38" s="11" t="str">
        <f t="shared" si="1"/>
        <v>FALSE</v>
      </c>
      <c r="G38" s="11">
        <v>8.0</v>
      </c>
      <c r="H38" s="8" t="str">
        <f>C38/(GDSummary!$AG$56*D38)</f>
        <v>20.4</v>
      </c>
      <c r="I38" s="9"/>
      <c r="R38" t="str">
        <f t="shared" si="2"/>
        <v>2.610636179</v>
      </c>
    </row>
    <row r="39">
      <c r="A39" s="10">
        <v>38.0</v>
      </c>
      <c r="B39" s="11" t="s">
        <v>16</v>
      </c>
      <c r="C39" s="12" t="str">
        <f t="shared" si="17"/>
        <v>416</v>
      </c>
      <c r="D39" s="11">
        <v>20.0</v>
      </c>
      <c r="E39" s="12" t="str">
        <f t="shared" si="18"/>
        <v>4253</v>
      </c>
      <c r="F39" s="11" t="str">
        <f t="shared" si="1"/>
        <v>FALSE</v>
      </c>
      <c r="G39" s="11">
        <v>8.0</v>
      </c>
      <c r="H39" s="8" t="str">
        <f>C39/(GDSummary!$AG$56*D39)</f>
        <v>20.8</v>
      </c>
      <c r="I39" s="9"/>
      <c r="R39" t="str">
        <f t="shared" si="2"/>
        <v>2.619236351</v>
      </c>
    </row>
    <row r="40">
      <c r="A40" s="10">
        <v>39.0</v>
      </c>
      <c r="B40" s="11" t="s">
        <v>17</v>
      </c>
      <c r="C40" s="12" t="str">
        <f t="shared" si="17"/>
        <v>424</v>
      </c>
      <c r="D40" s="11">
        <v>20.0</v>
      </c>
      <c r="E40" s="12" t="str">
        <f t="shared" si="18"/>
        <v>5103</v>
      </c>
      <c r="F40" s="11" t="str">
        <f t="shared" si="1"/>
        <v>FALSE</v>
      </c>
      <c r="G40" s="11">
        <v>8.0</v>
      </c>
      <c r="H40" s="8" t="str">
        <f>C40/(GDSummary!$AG$56*D40)</f>
        <v>21.2</v>
      </c>
      <c r="I40" s="9"/>
      <c r="R40" t="str">
        <f t="shared" si="2"/>
        <v>2.627836523</v>
      </c>
    </row>
    <row r="41">
      <c r="A41" s="14">
        <v>40.0</v>
      </c>
      <c r="B41" s="15" t="s">
        <v>18</v>
      </c>
      <c r="C41" s="16" t="str">
        <f>C40*2.5</f>
        <v>1061</v>
      </c>
      <c r="D41" s="15">
        <v>40.0</v>
      </c>
      <c r="E41" s="16" t="str">
        <f>SUM(E37:E40)*4</f>
        <v>63414</v>
      </c>
      <c r="F41" s="15" t="str">
        <f t="shared" si="1"/>
        <v>TRUE</v>
      </c>
      <c r="G41" s="15">
        <v>8.0</v>
      </c>
      <c r="H41" s="8" t="str">
        <f>C41/(GDSummary!$AG$56*D41)</f>
        <v>26.5</v>
      </c>
      <c r="I41" s="17" t="str">
        <f>SUM(E37:E41)</f>
        <v>79268</v>
      </c>
      <c r="R41" t="str">
        <f t="shared" si="2"/>
        <v>3.025776531</v>
      </c>
    </row>
    <row r="42">
      <c r="A42" s="5">
        <v>41.0</v>
      </c>
      <c r="B42" s="6" t="s">
        <v>9</v>
      </c>
      <c r="C42" s="7" t="str">
        <f>C40*1.02^2</f>
        <v>442</v>
      </c>
      <c r="D42" s="6">
        <v>20.0</v>
      </c>
      <c r="E42" s="7" t="str">
        <f>E40*1.44</f>
        <v>7349</v>
      </c>
      <c r="F42" s="6" t="str">
        <f t="shared" si="1"/>
        <v>FALSE</v>
      </c>
      <c r="G42" s="6">
        <v>9.0</v>
      </c>
      <c r="H42" s="8" t="str">
        <f>C42/(GDSummary!$AG$56*D42)</f>
        <v>22.1</v>
      </c>
      <c r="I42" s="9"/>
      <c r="R42" t="str">
        <f t="shared" si="2"/>
        <v>2.645036866</v>
      </c>
    </row>
    <row r="43">
      <c r="A43" s="10">
        <v>42.0</v>
      </c>
      <c r="B43" s="11" t="s">
        <v>10</v>
      </c>
      <c r="C43" s="12" t="str">
        <f t="shared" ref="C43:C45" si="19">C42*1.02</f>
        <v>450</v>
      </c>
      <c r="D43" s="11">
        <v>20.0</v>
      </c>
      <c r="E43" s="12" t="str">
        <f t="shared" ref="E43:E45" si="20">E42*1.2</f>
        <v>8819</v>
      </c>
      <c r="F43" s="11" t="str">
        <f t="shared" si="1"/>
        <v>FALSE</v>
      </c>
      <c r="G43" s="11">
        <v>9.0</v>
      </c>
      <c r="H43" s="8" t="str">
        <f>C43/(GDSummary!$AG$56*D43)</f>
        <v>22.5</v>
      </c>
      <c r="I43" s="9"/>
      <c r="R43" t="str">
        <f t="shared" si="2"/>
        <v>2.653637038</v>
      </c>
    </row>
    <row r="44">
      <c r="A44" s="10">
        <v>43.0</v>
      </c>
      <c r="B44" s="11" t="s">
        <v>11</v>
      </c>
      <c r="C44" s="12" t="str">
        <f t="shared" si="19"/>
        <v>459</v>
      </c>
      <c r="D44" s="11">
        <v>20.0</v>
      </c>
      <c r="E44" s="12" t="str">
        <f t="shared" si="20"/>
        <v>10582</v>
      </c>
      <c r="F44" s="11" t="str">
        <f t="shared" si="1"/>
        <v>FALSE</v>
      </c>
      <c r="G44" s="11">
        <v>9.0</v>
      </c>
      <c r="H44" s="8" t="str">
        <f>C44/(GDSummary!$AG$56*D44)</f>
        <v>23.0</v>
      </c>
      <c r="I44" s="9"/>
      <c r="R44" t="str">
        <f t="shared" si="2"/>
        <v>2.66223721</v>
      </c>
    </row>
    <row r="45">
      <c r="A45" s="10">
        <v>44.0</v>
      </c>
      <c r="B45" s="11" t="s">
        <v>12</v>
      </c>
      <c r="C45" s="12" t="str">
        <f t="shared" si="19"/>
        <v>469</v>
      </c>
      <c r="D45" s="11">
        <v>20.0</v>
      </c>
      <c r="E45" s="12" t="str">
        <f t="shared" si="20"/>
        <v>12699</v>
      </c>
      <c r="F45" s="11" t="str">
        <f t="shared" si="1"/>
        <v>FALSE</v>
      </c>
      <c r="G45" s="11">
        <v>9.0</v>
      </c>
      <c r="H45" s="8" t="str">
        <f>C45/(GDSummary!$AG$56*D45)</f>
        <v>23.4</v>
      </c>
      <c r="I45" s="9"/>
      <c r="R45" t="str">
        <f t="shared" si="2"/>
        <v>2.670837381</v>
      </c>
    </row>
    <row r="46">
      <c r="A46" s="14">
        <v>45.0</v>
      </c>
      <c r="B46" s="15" t="s">
        <v>13</v>
      </c>
      <c r="C46" s="16" t="str">
        <f>C45*2.5</f>
        <v>1172</v>
      </c>
      <c r="D46" s="15">
        <v>40.0</v>
      </c>
      <c r="E46" s="16" t="str">
        <f>SUM(E42:E45)*4</f>
        <v>157795</v>
      </c>
      <c r="F46" s="15" t="str">
        <f t="shared" si="1"/>
        <v>TRUE</v>
      </c>
      <c r="G46" s="15">
        <v>9.0</v>
      </c>
      <c r="H46" s="8" t="str">
        <f>C46/(GDSummary!$AG$56*D46)</f>
        <v>29.3</v>
      </c>
      <c r="I46" s="17" t="str">
        <f>SUM(E42:E46)</f>
        <v>197243</v>
      </c>
      <c r="R46" t="str">
        <f t="shared" si="2"/>
        <v>3.06877739</v>
      </c>
    </row>
    <row r="47">
      <c r="A47" s="5">
        <v>46.0</v>
      </c>
      <c r="B47" s="6" t="s">
        <v>14</v>
      </c>
      <c r="C47" s="7" t="str">
        <f>C45*1.02^2</f>
        <v>488</v>
      </c>
      <c r="D47" s="6">
        <v>20.0</v>
      </c>
      <c r="E47" s="7" t="str">
        <f>E45*1.44</f>
        <v>18286</v>
      </c>
      <c r="F47" s="6" t="str">
        <f t="shared" si="1"/>
        <v>FALSE</v>
      </c>
      <c r="G47" s="6">
        <v>10.0</v>
      </c>
      <c r="H47" s="8" t="str">
        <f>C47/(GDSummary!$AG$56*D47)</f>
        <v>24.4</v>
      </c>
      <c r="I47" s="9"/>
      <c r="R47" t="str">
        <f t="shared" si="2"/>
        <v>2.688037725</v>
      </c>
    </row>
    <row r="48">
      <c r="A48" s="10">
        <v>47.0</v>
      </c>
      <c r="B48" s="11" t="s">
        <v>15</v>
      </c>
      <c r="C48" s="12" t="str">
        <f t="shared" ref="C48:C50" si="21">C47*1.02</f>
        <v>497</v>
      </c>
      <c r="D48" s="11">
        <v>20.0</v>
      </c>
      <c r="E48" s="12" t="str">
        <f t="shared" ref="E48:E50" si="22">E47*1.2</f>
        <v>21944</v>
      </c>
      <c r="F48" s="11" t="str">
        <f t="shared" si="1"/>
        <v>FALSE</v>
      </c>
      <c r="G48" s="11">
        <v>10.0</v>
      </c>
      <c r="H48" s="8" t="str">
        <f>C48/(GDSummary!$AG$56*D48)</f>
        <v>24.9</v>
      </c>
      <c r="I48" s="9"/>
      <c r="R48" t="str">
        <f t="shared" si="2"/>
        <v>2.696637897</v>
      </c>
    </row>
    <row r="49">
      <c r="A49" s="10">
        <v>48.0</v>
      </c>
      <c r="B49" s="11" t="s">
        <v>16</v>
      </c>
      <c r="C49" s="12" t="str">
        <f t="shared" si="21"/>
        <v>507</v>
      </c>
      <c r="D49" s="11">
        <v>20.0</v>
      </c>
      <c r="E49" s="12" t="str">
        <f t="shared" si="22"/>
        <v>26332</v>
      </c>
      <c r="F49" s="11" t="str">
        <f t="shared" si="1"/>
        <v>FALSE</v>
      </c>
      <c r="G49" s="11">
        <v>10.0</v>
      </c>
      <c r="H49" s="8" t="str">
        <f>C49/(GDSummary!$AG$56*D49)</f>
        <v>25.4</v>
      </c>
      <c r="I49" s="9"/>
      <c r="R49" t="str">
        <f t="shared" si="2"/>
        <v>2.705238068</v>
      </c>
    </row>
    <row r="50">
      <c r="A50" s="10">
        <v>49.0</v>
      </c>
      <c r="B50" s="11" t="s">
        <v>17</v>
      </c>
      <c r="C50" s="12" t="str">
        <f t="shared" si="21"/>
        <v>517</v>
      </c>
      <c r="D50" s="11">
        <v>20.0</v>
      </c>
      <c r="E50" s="12" t="str">
        <f t="shared" si="22"/>
        <v>31599</v>
      </c>
      <c r="F50" s="11" t="str">
        <f t="shared" si="1"/>
        <v>FALSE</v>
      </c>
      <c r="G50" s="11">
        <v>10.0</v>
      </c>
      <c r="H50" s="8" t="str">
        <f>C50/(GDSummary!$AG$56*D50)</f>
        <v>25.9</v>
      </c>
      <c r="I50" s="9"/>
      <c r="R50" t="str">
        <f t="shared" si="2"/>
        <v>2.71383824</v>
      </c>
    </row>
    <row r="51">
      <c r="A51" s="14">
        <v>50.0</v>
      </c>
      <c r="B51" s="15" t="s">
        <v>18</v>
      </c>
      <c r="C51" s="16" t="str">
        <f>C50*2.5</f>
        <v>1294</v>
      </c>
      <c r="D51" s="15">
        <v>40.0</v>
      </c>
      <c r="E51" s="16" t="str">
        <f>SUM(E47:E50)*4</f>
        <v>392644</v>
      </c>
      <c r="F51" s="15" t="str">
        <f t="shared" si="1"/>
        <v>TRUE</v>
      </c>
      <c r="G51" s="15">
        <v>10.0</v>
      </c>
      <c r="H51" s="8" t="str">
        <f>C51/(GDSummary!$AG$56*D51)</f>
        <v>32.3</v>
      </c>
      <c r="I51" s="17" t="str">
        <f>SUM(E47:E51)</f>
        <v>490805</v>
      </c>
      <c r="R51" t="str">
        <f t="shared" si="2"/>
        <v>3.111778249</v>
      </c>
    </row>
    <row r="52">
      <c r="A52" s="11"/>
      <c r="B52" s="11"/>
      <c r="C52" s="11"/>
      <c r="D52" s="11"/>
      <c r="E52" s="11"/>
      <c r="F52" s="11"/>
      <c r="H52" s="18"/>
      <c r="I52" s="9"/>
    </row>
    <row r="53">
      <c r="A53" s="11"/>
      <c r="B53" s="11"/>
      <c r="C53" s="11"/>
      <c r="D53" s="11"/>
      <c r="E53" s="11"/>
      <c r="F53" s="11"/>
      <c r="H53" s="18"/>
      <c r="I53" s="9"/>
    </row>
    <row r="54">
      <c r="A54" s="11"/>
      <c r="B54" s="11"/>
      <c r="C54" s="11"/>
      <c r="D54" s="11"/>
      <c r="E54" s="11"/>
      <c r="F54" s="11"/>
      <c r="H54" s="18"/>
      <c r="I54" s="9"/>
    </row>
    <row r="55">
      <c r="A55" s="11"/>
      <c r="B55" s="11"/>
      <c r="C55" s="11"/>
      <c r="D55" s="11"/>
      <c r="E55" s="11"/>
      <c r="F55" s="11"/>
      <c r="H55" s="18"/>
      <c r="I55" s="9"/>
    </row>
    <row r="56">
      <c r="A56" s="11"/>
      <c r="B56" s="11"/>
      <c r="C56" s="11"/>
      <c r="D56" s="11"/>
      <c r="E56" s="11"/>
      <c r="F56" s="11"/>
      <c r="H56" s="18"/>
      <c r="I56" s="9"/>
    </row>
    <row r="57">
      <c r="A57" s="11"/>
      <c r="B57" s="11"/>
      <c r="C57" s="11"/>
      <c r="D57" s="11"/>
      <c r="E57" s="11"/>
      <c r="F57" s="11"/>
      <c r="H57" s="18"/>
      <c r="I57" s="9"/>
    </row>
    <row r="58">
      <c r="A58" s="11"/>
      <c r="B58" s="11"/>
      <c r="C58" s="11"/>
      <c r="D58" s="11"/>
      <c r="E58" s="11"/>
      <c r="F58" s="11"/>
      <c r="H58" s="18"/>
      <c r="I58" s="9"/>
    </row>
    <row r="59">
      <c r="A59" s="11"/>
      <c r="B59" s="11"/>
      <c r="C59" s="11"/>
      <c r="D59" s="11"/>
      <c r="E59" s="11"/>
      <c r="F59" s="11"/>
      <c r="H59" s="18"/>
      <c r="I59" s="9"/>
    </row>
    <row r="60">
      <c r="A60" s="11"/>
      <c r="B60" s="11"/>
      <c r="C60" s="11"/>
      <c r="D60" s="11"/>
      <c r="E60" s="11"/>
      <c r="F60" s="11"/>
      <c r="H60" s="18"/>
      <c r="I60" s="9"/>
    </row>
    <row r="61">
      <c r="A61" s="11"/>
      <c r="B61" s="11"/>
      <c r="C61" s="11"/>
      <c r="D61" s="11"/>
      <c r="E61" s="11"/>
      <c r="F61" s="11"/>
      <c r="H61" s="18"/>
      <c r="I61" s="9"/>
    </row>
    <row r="62">
      <c r="A62" s="11"/>
      <c r="B62" s="11"/>
      <c r="C62" s="11"/>
      <c r="D62" s="11"/>
      <c r="E62" s="11"/>
      <c r="F62" s="11"/>
      <c r="H62" s="18"/>
      <c r="I62" s="9"/>
    </row>
    <row r="63">
      <c r="A63" s="11"/>
      <c r="B63" s="11"/>
      <c r="C63" s="11"/>
      <c r="D63" s="11"/>
      <c r="E63" s="11"/>
      <c r="F63" s="11"/>
      <c r="H63" s="18"/>
      <c r="I63" s="9"/>
    </row>
    <row r="64">
      <c r="A64" s="11"/>
      <c r="B64" s="11"/>
      <c r="C64" s="11"/>
      <c r="D64" s="11"/>
      <c r="E64" s="11"/>
      <c r="F64" s="11"/>
      <c r="H64" s="18"/>
      <c r="I64" s="9"/>
    </row>
    <row r="65">
      <c r="A65" s="11"/>
      <c r="B65" s="11"/>
      <c r="C65" s="11"/>
      <c r="D65" s="11"/>
      <c r="E65" s="11"/>
      <c r="F65" s="11"/>
      <c r="H65" s="18"/>
      <c r="I65" s="9"/>
    </row>
    <row r="66">
      <c r="A66" s="11"/>
      <c r="B66" s="11"/>
      <c r="C66" s="11"/>
      <c r="D66" s="11"/>
      <c r="E66" s="11"/>
      <c r="F66" s="11"/>
      <c r="H66" s="18"/>
      <c r="I66" s="9"/>
    </row>
    <row r="67">
      <c r="A67" s="11"/>
      <c r="B67" s="11"/>
      <c r="C67" s="11"/>
      <c r="D67" s="11"/>
      <c r="E67" s="11"/>
      <c r="F67" s="11"/>
      <c r="H67" s="18"/>
      <c r="I67" s="9"/>
    </row>
    <row r="68">
      <c r="A68" s="11"/>
      <c r="B68" s="11"/>
      <c r="C68" s="11"/>
      <c r="D68" s="11"/>
      <c r="E68" s="11"/>
      <c r="F68" s="11"/>
      <c r="H68" s="18"/>
      <c r="I68" s="9"/>
    </row>
    <row r="69">
      <c r="A69" s="11"/>
      <c r="B69" s="11"/>
      <c r="C69" s="11"/>
      <c r="D69" s="11"/>
      <c r="E69" s="11"/>
      <c r="F69" s="11"/>
      <c r="H69" s="18"/>
      <c r="I69" s="9"/>
    </row>
    <row r="70">
      <c r="A70" s="11"/>
      <c r="B70" s="11"/>
      <c r="C70" s="11"/>
      <c r="D70" s="11"/>
      <c r="E70" s="11"/>
      <c r="F70" s="11"/>
      <c r="H70" s="18"/>
      <c r="I70" s="9"/>
    </row>
    <row r="71">
      <c r="A71" s="11"/>
      <c r="B71" s="11"/>
      <c r="C71" s="11"/>
      <c r="D71" s="11"/>
      <c r="E71" s="11"/>
      <c r="F71" s="11"/>
      <c r="H71" s="18"/>
      <c r="I71" s="9"/>
    </row>
    <row r="72">
      <c r="A72" s="11"/>
      <c r="B72" s="11"/>
      <c r="C72" s="11"/>
      <c r="D72" s="11"/>
      <c r="E72" s="11"/>
      <c r="F72" s="11"/>
      <c r="H72" s="18"/>
      <c r="I72" s="9"/>
    </row>
    <row r="73">
      <c r="A73" s="11"/>
      <c r="B73" s="11"/>
      <c r="C73" s="11"/>
      <c r="D73" s="11"/>
      <c r="E73" s="11"/>
      <c r="F73" s="11"/>
      <c r="H73" s="18"/>
      <c r="I73" s="9"/>
    </row>
    <row r="74">
      <c r="A74" s="11"/>
      <c r="B74" s="11"/>
      <c r="C74" s="11"/>
      <c r="D74" s="11"/>
      <c r="E74" s="11"/>
      <c r="F74" s="11"/>
      <c r="H74" s="18"/>
      <c r="I74" s="9"/>
    </row>
    <row r="75">
      <c r="A75" s="11"/>
      <c r="B75" s="11"/>
      <c r="C75" s="11"/>
      <c r="D75" s="11"/>
      <c r="E75" s="11"/>
      <c r="F75" s="11"/>
      <c r="H75" s="18"/>
      <c r="I75" s="9"/>
    </row>
    <row r="76">
      <c r="A76" s="11"/>
      <c r="B76" s="11"/>
      <c r="C76" s="11"/>
      <c r="D76" s="11"/>
      <c r="E76" s="11"/>
      <c r="F76" s="11"/>
      <c r="H76" s="18"/>
      <c r="I76" s="9"/>
    </row>
    <row r="77">
      <c r="A77" s="11"/>
      <c r="B77" s="11"/>
      <c r="C77" s="11"/>
      <c r="D77" s="11"/>
      <c r="E77" s="11"/>
      <c r="F77" s="11"/>
      <c r="H77" s="18"/>
      <c r="I77" s="9"/>
    </row>
    <row r="78">
      <c r="A78" s="11"/>
      <c r="B78" s="11"/>
      <c r="C78" s="11"/>
      <c r="D78" s="11"/>
      <c r="E78" s="11"/>
      <c r="F78" s="11"/>
      <c r="H78" s="18"/>
      <c r="I78" s="9"/>
    </row>
    <row r="79">
      <c r="A79" s="11"/>
      <c r="B79" s="11"/>
      <c r="C79" s="11"/>
      <c r="D79" s="11"/>
      <c r="E79" s="11"/>
      <c r="F79" s="11"/>
      <c r="H79" s="18"/>
      <c r="I79" s="9"/>
    </row>
    <row r="80">
      <c r="A80" s="11"/>
      <c r="B80" s="11"/>
      <c r="C80" s="11"/>
      <c r="D80" s="11"/>
      <c r="E80" s="11"/>
      <c r="F80" s="11"/>
      <c r="H80" s="18"/>
      <c r="I80" s="9"/>
    </row>
    <row r="81">
      <c r="A81" s="11"/>
      <c r="B81" s="11"/>
      <c r="C81" s="11"/>
      <c r="D81" s="11"/>
      <c r="E81" s="11"/>
      <c r="F81" s="11"/>
      <c r="H81" s="18"/>
      <c r="I81" s="9"/>
    </row>
    <row r="82">
      <c r="A82" s="11"/>
      <c r="B82" s="11"/>
      <c r="C82" s="11"/>
      <c r="D82" s="11"/>
      <c r="E82" s="11"/>
      <c r="F82" s="11"/>
      <c r="H82" s="18"/>
      <c r="I82" s="9"/>
    </row>
    <row r="83">
      <c r="A83" s="11"/>
      <c r="B83" s="11"/>
      <c r="C83" s="11"/>
      <c r="D83" s="11"/>
      <c r="E83" s="11"/>
      <c r="F83" s="11"/>
      <c r="H83" s="18"/>
      <c r="I83" s="9"/>
    </row>
    <row r="84">
      <c r="A84" s="11"/>
      <c r="B84" s="11"/>
      <c r="C84" s="11"/>
      <c r="D84" s="11"/>
      <c r="E84" s="11"/>
      <c r="F84" s="11"/>
      <c r="H84" s="18"/>
      <c r="I84" s="9"/>
    </row>
    <row r="85">
      <c r="A85" s="11"/>
      <c r="B85" s="11"/>
      <c r="C85" s="11"/>
      <c r="D85" s="11"/>
      <c r="E85" s="11"/>
      <c r="F85" s="11"/>
      <c r="H85" s="18"/>
      <c r="I85" s="9"/>
    </row>
    <row r="86">
      <c r="A86" s="11"/>
      <c r="B86" s="11"/>
      <c r="C86" s="11"/>
      <c r="D86" s="11"/>
      <c r="E86" s="11"/>
      <c r="F86" s="11"/>
      <c r="H86" s="18"/>
      <c r="I86" s="9"/>
    </row>
    <row r="87">
      <c r="A87" s="11"/>
      <c r="B87" s="11"/>
      <c r="C87" s="11"/>
      <c r="D87" s="11"/>
      <c r="E87" s="11"/>
      <c r="F87" s="11"/>
      <c r="H87" s="18"/>
      <c r="I87" s="9"/>
    </row>
    <row r="88">
      <c r="A88" s="11"/>
      <c r="B88" s="11"/>
      <c r="C88" s="11"/>
      <c r="D88" s="11"/>
      <c r="E88" s="11"/>
      <c r="F88" s="11"/>
      <c r="H88" s="18"/>
      <c r="I88" s="9"/>
    </row>
    <row r="89">
      <c r="A89" s="11"/>
      <c r="B89" s="11"/>
      <c r="C89" s="11"/>
      <c r="D89" s="11"/>
      <c r="E89" s="11"/>
      <c r="F89" s="11"/>
      <c r="H89" s="18"/>
      <c r="I89" s="9"/>
    </row>
    <row r="90">
      <c r="A90" s="11"/>
      <c r="B90" s="11"/>
      <c r="C90" s="11"/>
      <c r="D90" s="11"/>
      <c r="E90" s="11"/>
      <c r="F90" s="11"/>
      <c r="H90" s="18"/>
      <c r="I90" s="9"/>
    </row>
    <row r="91">
      <c r="A91" s="11"/>
      <c r="B91" s="11"/>
      <c r="C91" s="11"/>
      <c r="D91" s="11"/>
      <c r="E91" s="11"/>
      <c r="F91" s="11"/>
      <c r="H91" s="18"/>
      <c r="I91" s="9"/>
    </row>
    <row r="92">
      <c r="A92" s="11"/>
      <c r="B92" s="11"/>
      <c r="C92" s="11"/>
      <c r="D92" s="11"/>
      <c r="E92" s="11"/>
      <c r="F92" s="11"/>
      <c r="H92" s="18"/>
      <c r="I92" s="9"/>
    </row>
    <row r="93">
      <c r="A93" s="11"/>
      <c r="B93" s="11"/>
      <c r="C93" s="11"/>
      <c r="D93" s="11"/>
      <c r="E93" s="11"/>
      <c r="F93" s="11"/>
      <c r="H93" s="18"/>
      <c r="I93" s="9"/>
    </row>
    <row r="94">
      <c r="A94" s="11"/>
      <c r="B94" s="11"/>
      <c r="C94" s="11"/>
      <c r="D94" s="11"/>
      <c r="E94" s="11"/>
      <c r="F94" s="11"/>
      <c r="H94" s="18"/>
      <c r="I94" s="9"/>
    </row>
    <row r="95">
      <c r="A95" s="11"/>
      <c r="B95" s="11"/>
      <c r="C95" s="11"/>
      <c r="D95" s="11"/>
      <c r="E95" s="11"/>
      <c r="F95" s="11"/>
      <c r="H95" s="18"/>
      <c r="I95" s="9"/>
    </row>
    <row r="96">
      <c r="A96" s="11"/>
      <c r="B96" s="11"/>
      <c r="C96" s="11"/>
      <c r="D96" s="11"/>
      <c r="E96" s="11"/>
      <c r="F96" s="11"/>
      <c r="H96" s="18"/>
      <c r="I96" s="9"/>
    </row>
    <row r="97">
      <c r="A97" s="11"/>
      <c r="B97" s="11"/>
      <c r="C97" s="11"/>
      <c r="D97" s="11"/>
      <c r="E97" s="11"/>
      <c r="F97" s="11"/>
      <c r="H97" s="18"/>
      <c r="I97" s="9"/>
    </row>
    <row r="98">
      <c r="A98" s="11"/>
      <c r="B98" s="11"/>
      <c r="C98" s="11"/>
      <c r="D98" s="11"/>
      <c r="E98" s="11"/>
      <c r="F98" s="11"/>
      <c r="H98" s="18"/>
      <c r="I98" s="9"/>
    </row>
    <row r="99">
      <c r="A99" s="11"/>
      <c r="B99" s="11"/>
      <c r="C99" s="11"/>
      <c r="D99" s="11"/>
      <c r="E99" s="11"/>
      <c r="F99" s="11"/>
      <c r="H99" s="18"/>
      <c r="I99" s="9"/>
    </row>
    <row r="100">
      <c r="A100" s="11"/>
      <c r="B100" s="11"/>
      <c r="C100" s="11"/>
      <c r="D100" s="11"/>
      <c r="E100" s="11"/>
      <c r="F100" s="11"/>
      <c r="H100" s="18"/>
      <c r="I100" s="9"/>
    </row>
    <row r="101">
      <c r="A101" s="11"/>
      <c r="B101" s="11"/>
      <c r="C101" s="11"/>
      <c r="D101" s="11"/>
      <c r="E101" s="11"/>
      <c r="F101" s="11"/>
      <c r="H101" s="18"/>
      <c r="I101" s="9"/>
    </row>
    <row r="102">
      <c r="H102" s="18"/>
      <c r="I102" s="9"/>
    </row>
    <row r="103">
      <c r="H103" s="18"/>
      <c r="I103" s="9"/>
    </row>
    <row r="104">
      <c r="H104" s="18"/>
      <c r="I104" s="9"/>
    </row>
    <row r="105">
      <c r="H105" s="18"/>
      <c r="I105" s="9"/>
    </row>
    <row r="106">
      <c r="H106" s="18"/>
      <c r="I106" s="9"/>
    </row>
    <row r="107">
      <c r="H107" s="18"/>
      <c r="I107" s="9"/>
    </row>
    <row r="108">
      <c r="H108" s="18"/>
      <c r="I108" s="9"/>
    </row>
    <row r="109">
      <c r="H109" s="18"/>
      <c r="I109" s="9"/>
    </row>
    <row r="110">
      <c r="H110" s="18"/>
      <c r="I110" s="9"/>
    </row>
    <row r="111">
      <c r="H111" s="18"/>
      <c r="I111" s="9"/>
    </row>
    <row r="112">
      <c r="H112" s="18"/>
      <c r="I112" s="9"/>
    </row>
    <row r="113">
      <c r="H113" s="18"/>
      <c r="I113" s="9"/>
    </row>
    <row r="114">
      <c r="H114" s="18"/>
      <c r="I114" s="9"/>
    </row>
    <row r="115">
      <c r="H115" s="18"/>
      <c r="I115" s="9"/>
    </row>
    <row r="116">
      <c r="H116" s="18"/>
      <c r="I116" s="9"/>
    </row>
    <row r="117">
      <c r="H117" s="18"/>
      <c r="I117" s="9"/>
    </row>
    <row r="118">
      <c r="H118" s="18"/>
      <c r="I118" s="9"/>
    </row>
    <row r="119">
      <c r="H119" s="18"/>
      <c r="I119" s="9"/>
    </row>
    <row r="120">
      <c r="H120" s="18"/>
      <c r="I120" s="9"/>
    </row>
    <row r="121">
      <c r="H121" s="18"/>
      <c r="I121" s="9"/>
    </row>
    <row r="122">
      <c r="H122" s="18"/>
      <c r="I122" s="9"/>
    </row>
    <row r="123">
      <c r="H123" s="18"/>
      <c r="I123" s="9"/>
    </row>
    <row r="124">
      <c r="H124" s="18"/>
      <c r="I124" s="9"/>
    </row>
    <row r="125">
      <c r="H125" s="18"/>
      <c r="I125" s="9"/>
    </row>
    <row r="126">
      <c r="H126" s="18"/>
      <c r="I126" s="9"/>
    </row>
    <row r="127">
      <c r="H127" s="18"/>
      <c r="I127" s="9"/>
    </row>
    <row r="128">
      <c r="H128" s="18"/>
      <c r="I128" s="9"/>
    </row>
    <row r="129">
      <c r="H129" s="18"/>
      <c r="I129" s="9"/>
    </row>
    <row r="130">
      <c r="H130" s="18"/>
      <c r="I130" s="9"/>
    </row>
    <row r="131">
      <c r="H131" s="18"/>
      <c r="I131" s="9"/>
    </row>
    <row r="132">
      <c r="H132" s="18"/>
      <c r="I132" s="9"/>
    </row>
    <row r="133">
      <c r="H133" s="18"/>
      <c r="I133" s="9"/>
    </row>
    <row r="134">
      <c r="H134" s="18"/>
      <c r="I134" s="9"/>
    </row>
    <row r="135">
      <c r="H135" s="18"/>
      <c r="I135" s="9"/>
    </row>
    <row r="136">
      <c r="H136" s="18"/>
      <c r="I136" s="9"/>
    </row>
    <row r="137">
      <c r="H137" s="18"/>
      <c r="I137" s="9"/>
    </row>
    <row r="138">
      <c r="H138" s="18"/>
      <c r="I138" s="9"/>
    </row>
    <row r="139">
      <c r="H139" s="18"/>
      <c r="I139" s="9"/>
    </row>
    <row r="140">
      <c r="H140" s="18"/>
      <c r="I140" s="9"/>
    </row>
    <row r="141">
      <c r="H141" s="18"/>
      <c r="I141" s="9"/>
    </row>
    <row r="142">
      <c r="H142" s="18"/>
      <c r="I142" s="9"/>
    </row>
    <row r="143">
      <c r="H143" s="18"/>
      <c r="I143" s="9"/>
    </row>
    <row r="144">
      <c r="H144" s="18"/>
      <c r="I144" s="9"/>
    </row>
    <row r="145">
      <c r="H145" s="18"/>
      <c r="I145" s="9"/>
    </row>
    <row r="146">
      <c r="H146" s="18"/>
      <c r="I146" s="9"/>
    </row>
    <row r="147">
      <c r="H147" s="18"/>
      <c r="I147" s="9"/>
    </row>
    <row r="148">
      <c r="H148" s="18"/>
      <c r="I148" s="9"/>
    </row>
    <row r="149">
      <c r="H149" s="18"/>
      <c r="I149" s="9"/>
    </row>
    <row r="150">
      <c r="H150" s="18"/>
      <c r="I150" s="9"/>
    </row>
    <row r="151">
      <c r="H151" s="18"/>
      <c r="I151" s="9"/>
    </row>
    <row r="152">
      <c r="H152" s="18"/>
      <c r="I152" s="9"/>
    </row>
    <row r="153">
      <c r="H153" s="18"/>
      <c r="I153" s="9"/>
    </row>
    <row r="154">
      <c r="H154" s="18"/>
      <c r="I154" s="9"/>
    </row>
    <row r="155">
      <c r="H155" s="18"/>
      <c r="I155" s="9"/>
    </row>
    <row r="156">
      <c r="H156" s="18"/>
      <c r="I156" s="9"/>
    </row>
    <row r="157">
      <c r="H157" s="18"/>
      <c r="I157" s="9"/>
    </row>
    <row r="158">
      <c r="H158" s="18"/>
      <c r="I158" s="9"/>
    </row>
    <row r="159">
      <c r="H159" s="18"/>
      <c r="I159" s="9"/>
    </row>
    <row r="160">
      <c r="H160" s="18"/>
      <c r="I160" s="9"/>
    </row>
    <row r="161">
      <c r="H161" s="18"/>
      <c r="I161" s="9"/>
    </row>
    <row r="162">
      <c r="H162" s="18"/>
      <c r="I162" s="9"/>
    </row>
    <row r="163">
      <c r="H163" s="18"/>
      <c r="I163" s="9"/>
    </row>
    <row r="164">
      <c r="H164" s="18"/>
      <c r="I164" s="9"/>
    </row>
    <row r="165">
      <c r="H165" s="18"/>
      <c r="I165" s="9"/>
    </row>
    <row r="166">
      <c r="H166" s="18"/>
      <c r="I166" s="9"/>
    </row>
    <row r="167">
      <c r="H167" s="18"/>
      <c r="I167" s="9"/>
    </row>
    <row r="168">
      <c r="H168" s="18"/>
      <c r="I168" s="9"/>
    </row>
    <row r="169">
      <c r="H169" s="18"/>
      <c r="I169" s="9"/>
    </row>
    <row r="170">
      <c r="H170" s="18"/>
      <c r="I170" s="9"/>
    </row>
    <row r="171">
      <c r="H171" s="18"/>
      <c r="I171" s="9"/>
    </row>
    <row r="172">
      <c r="H172" s="18"/>
      <c r="I172" s="9"/>
    </row>
    <row r="173">
      <c r="H173" s="18"/>
      <c r="I173" s="9"/>
    </row>
    <row r="174">
      <c r="H174" s="18"/>
      <c r="I174" s="9"/>
    </row>
    <row r="175">
      <c r="H175" s="18"/>
      <c r="I175" s="9"/>
    </row>
    <row r="176">
      <c r="H176" s="18"/>
      <c r="I176" s="9"/>
    </row>
    <row r="177">
      <c r="H177" s="18"/>
      <c r="I177" s="9"/>
    </row>
    <row r="178">
      <c r="H178" s="18"/>
      <c r="I178" s="9"/>
    </row>
    <row r="179">
      <c r="H179" s="18"/>
      <c r="I179" s="9"/>
    </row>
    <row r="180">
      <c r="H180" s="18"/>
      <c r="I180" s="9"/>
    </row>
    <row r="181">
      <c r="H181" s="18"/>
      <c r="I181" s="9"/>
    </row>
    <row r="182">
      <c r="H182" s="18"/>
      <c r="I182" s="9"/>
    </row>
    <row r="183">
      <c r="H183" s="18"/>
      <c r="I183" s="9"/>
    </row>
    <row r="184">
      <c r="H184" s="18"/>
      <c r="I184" s="9"/>
    </row>
    <row r="185">
      <c r="H185" s="18"/>
      <c r="I185" s="9"/>
    </row>
    <row r="186">
      <c r="H186" s="18"/>
      <c r="I186" s="9"/>
    </row>
    <row r="187">
      <c r="H187" s="18"/>
      <c r="I187" s="9"/>
    </row>
    <row r="188">
      <c r="H188" s="18"/>
      <c r="I188" s="9"/>
    </row>
    <row r="189">
      <c r="H189" s="18"/>
      <c r="I189" s="9"/>
    </row>
    <row r="190">
      <c r="H190" s="18"/>
      <c r="I190" s="9"/>
    </row>
    <row r="191">
      <c r="H191" s="18"/>
      <c r="I191" s="9"/>
    </row>
    <row r="192">
      <c r="H192" s="18"/>
      <c r="I192" s="9"/>
    </row>
    <row r="193">
      <c r="H193" s="18"/>
      <c r="I193" s="9"/>
    </row>
    <row r="194">
      <c r="H194" s="18"/>
      <c r="I194" s="9"/>
    </row>
    <row r="195">
      <c r="H195" s="18"/>
      <c r="I195" s="9"/>
    </row>
    <row r="196">
      <c r="H196" s="18"/>
      <c r="I196" s="9"/>
    </row>
    <row r="197">
      <c r="H197" s="18"/>
      <c r="I197" s="9"/>
    </row>
    <row r="198">
      <c r="H198" s="18"/>
      <c r="I198" s="9"/>
    </row>
    <row r="199">
      <c r="H199" s="18"/>
      <c r="I199" s="9"/>
    </row>
    <row r="200">
      <c r="H200" s="18"/>
      <c r="I200" s="9"/>
    </row>
    <row r="201">
      <c r="H201" s="18"/>
      <c r="I201" s="9"/>
    </row>
    <row r="202">
      <c r="H202" s="18"/>
      <c r="I202" s="9"/>
    </row>
    <row r="203">
      <c r="H203" s="18"/>
      <c r="I203" s="9"/>
    </row>
    <row r="204">
      <c r="H204" s="18"/>
      <c r="I204" s="9"/>
    </row>
    <row r="205">
      <c r="H205" s="18"/>
      <c r="I205" s="9"/>
    </row>
    <row r="206">
      <c r="H206" s="18"/>
      <c r="I206" s="9"/>
    </row>
    <row r="207">
      <c r="H207" s="18"/>
      <c r="I207" s="9"/>
    </row>
    <row r="208">
      <c r="H208" s="18"/>
      <c r="I208" s="9"/>
    </row>
    <row r="209">
      <c r="H209" s="18"/>
      <c r="I209" s="9"/>
    </row>
    <row r="210">
      <c r="H210" s="18"/>
      <c r="I210" s="9"/>
    </row>
    <row r="211">
      <c r="H211" s="18"/>
      <c r="I211" s="9"/>
    </row>
    <row r="212">
      <c r="H212" s="18"/>
      <c r="I212" s="9"/>
    </row>
    <row r="213">
      <c r="H213" s="18"/>
      <c r="I213" s="9"/>
    </row>
    <row r="214">
      <c r="H214" s="18"/>
      <c r="I214" s="9"/>
    </row>
    <row r="215">
      <c r="H215" s="18"/>
      <c r="I215" s="9"/>
    </row>
    <row r="216">
      <c r="H216" s="18"/>
      <c r="I216" s="9"/>
    </row>
    <row r="217">
      <c r="H217" s="18"/>
      <c r="I217" s="9"/>
    </row>
    <row r="218">
      <c r="H218" s="18"/>
      <c r="I218" s="9"/>
    </row>
    <row r="219">
      <c r="H219" s="18"/>
      <c r="I219" s="9"/>
    </row>
    <row r="220">
      <c r="H220" s="18"/>
      <c r="I220" s="9"/>
    </row>
    <row r="221">
      <c r="H221" s="18"/>
      <c r="I221" s="9"/>
    </row>
    <row r="222">
      <c r="H222" s="18"/>
      <c r="I222" s="9"/>
    </row>
    <row r="223">
      <c r="H223" s="18"/>
      <c r="I223" s="9"/>
    </row>
    <row r="224">
      <c r="H224" s="18"/>
      <c r="I224" s="9"/>
    </row>
    <row r="225">
      <c r="H225" s="18"/>
      <c r="I225" s="9"/>
    </row>
    <row r="226">
      <c r="H226" s="18"/>
      <c r="I226" s="9"/>
    </row>
    <row r="227">
      <c r="H227" s="18"/>
      <c r="I227" s="9"/>
    </row>
    <row r="228">
      <c r="H228" s="18"/>
      <c r="I228" s="9"/>
    </row>
    <row r="229">
      <c r="H229" s="18"/>
      <c r="I229" s="9"/>
    </row>
    <row r="230">
      <c r="H230" s="18"/>
      <c r="I230" s="9"/>
    </row>
    <row r="231">
      <c r="H231" s="18"/>
      <c r="I231" s="9"/>
    </row>
    <row r="232">
      <c r="H232" s="18"/>
      <c r="I232" s="9"/>
    </row>
    <row r="233">
      <c r="H233" s="18"/>
      <c r="I233" s="9"/>
    </row>
    <row r="234">
      <c r="H234" s="18"/>
      <c r="I234" s="9"/>
    </row>
    <row r="235">
      <c r="H235" s="18"/>
      <c r="I235" s="9"/>
    </row>
    <row r="236">
      <c r="H236" s="18"/>
      <c r="I236" s="9"/>
    </row>
    <row r="237">
      <c r="H237" s="18"/>
      <c r="I237" s="9"/>
    </row>
    <row r="238">
      <c r="H238" s="18"/>
      <c r="I238" s="9"/>
    </row>
    <row r="239">
      <c r="H239" s="18"/>
      <c r="I239" s="9"/>
    </row>
    <row r="240">
      <c r="H240" s="18"/>
      <c r="I240" s="9"/>
    </row>
    <row r="241">
      <c r="H241" s="18"/>
      <c r="I241" s="9"/>
    </row>
    <row r="242">
      <c r="H242" s="18"/>
      <c r="I242" s="9"/>
    </row>
    <row r="243">
      <c r="H243" s="18"/>
      <c r="I243" s="9"/>
    </row>
    <row r="244">
      <c r="H244" s="18"/>
      <c r="I244" s="9"/>
    </row>
    <row r="245">
      <c r="H245" s="18"/>
      <c r="I245" s="9"/>
    </row>
    <row r="246">
      <c r="H246" s="18"/>
      <c r="I246" s="9"/>
    </row>
    <row r="247">
      <c r="H247" s="18"/>
      <c r="I247" s="9"/>
    </row>
    <row r="248">
      <c r="H248" s="18"/>
      <c r="I248" s="9"/>
    </row>
    <row r="249">
      <c r="H249" s="18"/>
      <c r="I249" s="9"/>
    </row>
    <row r="250">
      <c r="H250" s="18"/>
      <c r="I250" s="9"/>
    </row>
    <row r="251">
      <c r="H251" s="18"/>
      <c r="I251" s="9"/>
    </row>
    <row r="252">
      <c r="H252" s="18"/>
      <c r="I252" s="9"/>
    </row>
    <row r="253">
      <c r="H253" s="18"/>
      <c r="I253" s="9"/>
    </row>
    <row r="254">
      <c r="H254" s="18"/>
      <c r="I254" s="9"/>
    </row>
    <row r="255">
      <c r="H255" s="18"/>
      <c r="I255" s="9"/>
    </row>
    <row r="256">
      <c r="H256" s="18"/>
      <c r="I256" s="9"/>
    </row>
    <row r="257">
      <c r="H257" s="18"/>
      <c r="I257" s="9"/>
    </row>
    <row r="258">
      <c r="H258" s="18"/>
      <c r="I258" s="9"/>
    </row>
    <row r="259">
      <c r="H259" s="18"/>
      <c r="I259" s="9"/>
    </row>
    <row r="260">
      <c r="H260" s="18"/>
      <c r="I260" s="9"/>
    </row>
    <row r="261">
      <c r="H261" s="18"/>
      <c r="I261" s="9"/>
    </row>
    <row r="262">
      <c r="H262" s="18"/>
      <c r="I262" s="9"/>
    </row>
    <row r="263">
      <c r="H263" s="18"/>
      <c r="I263" s="9"/>
    </row>
    <row r="264">
      <c r="H264" s="18"/>
      <c r="I264" s="9"/>
    </row>
    <row r="265">
      <c r="H265" s="18"/>
      <c r="I265" s="9"/>
    </row>
    <row r="266">
      <c r="H266" s="18"/>
      <c r="I266" s="9"/>
    </row>
    <row r="267">
      <c r="H267" s="18"/>
      <c r="I267" s="9"/>
    </row>
    <row r="268">
      <c r="H268" s="18"/>
      <c r="I268" s="9"/>
    </row>
    <row r="269">
      <c r="H269" s="18"/>
      <c r="I269" s="9"/>
    </row>
    <row r="270">
      <c r="H270" s="18"/>
      <c r="I270" s="9"/>
    </row>
    <row r="271">
      <c r="H271" s="18"/>
      <c r="I271" s="9"/>
    </row>
    <row r="272">
      <c r="H272" s="18"/>
      <c r="I272" s="9"/>
    </row>
    <row r="273">
      <c r="H273" s="18"/>
      <c r="I273" s="9"/>
    </row>
    <row r="274">
      <c r="H274" s="18"/>
      <c r="I274" s="9"/>
    </row>
    <row r="275">
      <c r="H275" s="18"/>
      <c r="I275" s="9"/>
    </row>
    <row r="276">
      <c r="H276" s="18"/>
      <c r="I276" s="9"/>
    </row>
    <row r="277">
      <c r="H277" s="18"/>
      <c r="I277" s="9"/>
    </row>
    <row r="278">
      <c r="H278" s="18"/>
      <c r="I278" s="9"/>
    </row>
    <row r="279">
      <c r="H279" s="18"/>
      <c r="I279" s="9"/>
    </row>
    <row r="280">
      <c r="H280" s="18"/>
      <c r="I280" s="9"/>
    </row>
    <row r="281">
      <c r="H281" s="18"/>
      <c r="I281" s="9"/>
    </row>
    <row r="282">
      <c r="H282" s="18"/>
      <c r="I282" s="9"/>
    </row>
    <row r="283">
      <c r="H283" s="18"/>
      <c r="I283" s="9"/>
    </row>
    <row r="284">
      <c r="H284" s="18"/>
      <c r="I284" s="9"/>
    </row>
    <row r="285">
      <c r="H285" s="18"/>
      <c r="I285" s="9"/>
    </row>
    <row r="286">
      <c r="H286" s="18"/>
      <c r="I286" s="9"/>
    </row>
    <row r="287">
      <c r="H287" s="18"/>
      <c r="I287" s="9"/>
    </row>
    <row r="288">
      <c r="H288" s="18"/>
      <c r="I288" s="9"/>
    </row>
    <row r="289">
      <c r="H289" s="18"/>
      <c r="I289" s="9"/>
    </row>
    <row r="290">
      <c r="H290" s="18"/>
      <c r="I290" s="9"/>
    </row>
    <row r="291">
      <c r="H291" s="18"/>
      <c r="I291" s="9"/>
    </row>
    <row r="292">
      <c r="H292" s="18"/>
      <c r="I292" s="9"/>
    </row>
    <row r="293">
      <c r="H293" s="18"/>
      <c r="I293" s="9"/>
    </row>
    <row r="294">
      <c r="H294" s="18"/>
      <c r="I294" s="9"/>
    </row>
    <row r="295">
      <c r="H295" s="18"/>
      <c r="I295" s="9"/>
    </row>
    <row r="296">
      <c r="H296" s="18"/>
      <c r="I296" s="9"/>
    </row>
    <row r="297">
      <c r="H297" s="18"/>
      <c r="I297" s="9"/>
    </row>
    <row r="298">
      <c r="H298" s="18"/>
      <c r="I298" s="9"/>
    </row>
    <row r="299">
      <c r="H299" s="18"/>
      <c r="I299" s="9"/>
    </row>
    <row r="300">
      <c r="H300" s="18"/>
      <c r="I300" s="9"/>
    </row>
    <row r="301">
      <c r="H301" s="18"/>
      <c r="I301" s="9"/>
    </row>
    <row r="302">
      <c r="H302" s="18"/>
      <c r="I302" s="9"/>
    </row>
    <row r="303">
      <c r="H303" s="18"/>
      <c r="I303" s="9"/>
    </row>
    <row r="304">
      <c r="H304" s="18"/>
      <c r="I304" s="9"/>
    </row>
    <row r="305">
      <c r="H305" s="18"/>
      <c r="I305" s="9"/>
    </row>
    <row r="306">
      <c r="H306" s="18"/>
      <c r="I306" s="9"/>
    </row>
    <row r="307">
      <c r="H307" s="18"/>
      <c r="I307" s="9"/>
    </row>
    <row r="308">
      <c r="H308" s="18"/>
      <c r="I308" s="9"/>
    </row>
    <row r="309">
      <c r="H309" s="18"/>
      <c r="I309" s="9"/>
    </row>
    <row r="310">
      <c r="H310" s="18"/>
      <c r="I310" s="9"/>
    </row>
    <row r="311">
      <c r="H311" s="18"/>
      <c r="I311" s="9"/>
    </row>
    <row r="312">
      <c r="H312" s="18"/>
      <c r="I312" s="9"/>
    </row>
    <row r="313">
      <c r="H313" s="18"/>
      <c r="I313" s="9"/>
    </row>
    <row r="314">
      <c r="H314" s="18"/>
      <c r="I314" s="9"/>
    </row>
    <row r="315">
      <c r="H315" s="18"/>
      <c r="I315" s="9"/>
    </row>
    <row r="316">
      <c r="H316" s="18"/>
      <c r="I316" s="9"/>
    </row>
    <row r="317">
      <c r="H317" s="18"/>
      <c r="I317" s="9"/>
    </row>
    <row r="318">
      <c r="H318" s="18"/>
      <c r="I318" s="9"/>
    </row>
    <row r="319">
      <c r="H319" s="18"/>
      <c r="I319" s="9"/>
    </row>
    <row r="320">
      <c r="H320" s="18"/>
      <c r="I320" s="9"/>
    </row>
    <row r="321">
      <c r="H321" s="18"/>
      <c r="I321" s="9"/>
    </row>
    <row r="322">
      <c r="H322" s="18"/>
      <c r="I322" s="9"/>
    </row>
    <row r="323">
      <c r="H323" s="18"/>
      <c r="I323" s="9"/>
    </row>
    <row r="324">
      <c r="H324" s="18"/>
      <c r="I324" s="9"/>
    </row>
    <row r="325">
      <c r="H325" s="18"/>
      <c r="I325" s="9"/>
    </row>
    <row r="326">
      <c r="H326" s="18"/>
      <c r="I326" s="9"/>
    </row>
    <row r="327">
      <c r="H327" s="18"/>
      <c r="I327" s="9"/>
    </row>
    <row r="328">
      <c r="H328" s="18"/>
      <c r="I328" s="9"/>
    </row>
    <row r="329">
      <c r="H329" s="18"/>
      <c r="I329" s="9"/>
    </row>
    <row r="330">
      <c r="H330" s="18"/>
      <c r="I330" s="9"/>
    </row>
    <row r="331">
      <c r="H331" s="18"/>
      <c r="I331" s="9"/>
    </row>
    <row r="332">
      <c r="H332" s="18"/>
      <c r="I332" s="9"/>
    </row>
    <row r="333">
      <c r="H333" s="18"/>
      <c r="I333" s="9"/>
    </row>
    <row r="334">
      <c r="H334" s="18"/>
      <c r="I334" s="9"/>
    </row>
    <row r="335">
      <c r="H335" s="18"/>
      <c r="I335" s="9"/>
    </row>
    <row r="336">
      <c r="H336" s="18"/>
      <c r="I336" s="9"/>
    </row>
    <row r="337">
      <c r="H337" s="18"/>
      <c r="I337" s="9"/>
    </row>
    <row r="338">
      <c r="H338" s="18"/>
      <c r="I338" s="9"/>
    </row>
    <row r="339">
      <c r="H339" s="18"/>
      <c r="I339" s="9"/>
    </row>
    <row r="340">
      <c r="H340" s="18"/>
      <c r="I340" s="9"/>
    </row>
    <row r="341">
      <c r="H341" s="18"/>
      <c r="I341" s="9"/>
    </row>
    <row r="342">
      <c r="H342" s="18"/>
      <c r="I342" s="9"/>
    </row>
    <row r="343">
      <c r="H343" s="18"/>
      <c r="I343" s="9"/>
    </row>
    <row r="344">
      <c r="H344" s="18"/>
      <c r="I344" s="9"/>
    </row>
    <row r="345">
      <c r="H345" s="18"/>
      <c r="I345" s="9"/>
    </row>
    <row r="346">
      <c r="H346" s="18"/>
      <c r="I346" s="9"/>
    </row>
    <row r="347">
      <c r="H347" s="18"/>
      <c r="I347" s="9"/>
    </row>
    <row r="348">
      <c r="H348" s="18"/>
      <c r="I348" s="9"/>
    </row>
    <row r="349">
      <c r="H349" s="18"/>
      <c r="I349" s="9"/>
    </row>
    <row r="350">
      <c r="H350" s="18"/>
      <c r="I350" s="9"/>
    </row>
    <row r="351">
      <c r="H351" s="18"/>
      <c r="I351" s="9"/>
    </row>
    <row r="352">
      <c r="H352" s="18"/>
      <c r="I352" s="9"/>
    </row>
    <row r="353">
      <c r="H353" s="18"/>
      <c r="I353" s="9"/>
    </row>
    <row r="354">
      <c r="H354" s="18"/>
      <c r="I354" s="9"/>
    </row>
    <row r="355">
      <c r="H355" s="18"/>
      <c r="I355" s="9"/>
    </row>
    <row r="356">
      <c r="H356" s="18"/>
      <c r="I356" s="9"/>
    </row>
    <row r="357">
      <c r="H357" s="18"/>
      <c r="I357" s="9"/>
    </row>
    <row r="358">
      <c r="H358" s="18"/>
      <c r="I358" s="9"/>
    </row>
    <row r="359">
      <c r="H359" s="18"/>
      <c r="I359" s="9"/>
    </row>
    <row r="360">
      <c r="H360" s="18"/>
      <c r="I360" s="9"/>
    </row>
    <row r="361">
      <c r="H361" s="18"/>
      <c r="I361" s="9"/>
    </row>
    <row r="362">
      <c r="H362" s="18"/>
      <c r="I362" s="9"/>
    </row>
    <row r="363">
      <c r="H363" s="18"/>
      <c r="I363" s="9"/>
    </row>
    <row r="364">
      <c r="H364" s="18"/>
      <c r="I364" s="9"/>
    </row>
    <row r="365">
      <c r="H365" s="18"/>
      <c r="I365" s="9"/>
    </row>
    <row r="366">
      <c r="H366" s="18"/>
      <c r="I366" s="9"/>
    </row>
    <row r="367">
      <c r="H367" s="18"/>
      <c r="I367" s="9"/>
    </row>
    <row r="368">
      <c r="H368" s="18"/>
      <c r="I368" s="9"/>
    </row>
    <row r="369">
      <c r="H369" s="18"/>
      <c r="I369" s="9"/>
    </row>
    <row r="370">
      <c r="H370" s="18"/>
      <c r="I370" s="9"/>
    </row>
    <row r="371">
      <c r="H371" s="18"/>
      <c r="I371" s="9"/>
    </row>
    <row r="372">
      <c r="H372" s="18"/>
      <c r="I372" s="9"/>
    </row>
    <row r="373">
      <c r="H373" s="18"/>
      <c r="I373" s="9"/>
    </row>
    <row r="374">
      <c r="H374" s="18"/>
      <c r="I374" s="9"/>
    </row>
    <row r="375">
      <c r="H375" s="18"/>
      <c r="I375" s="9"/>
    </row>
    <row r="376">
      <c r="H376" s="18"/>
      <c r="I376" s="9"/>
    </row>
    <row r="377">
      <c r="H377" s="18"/>
      <c r="I377" s="9"/>
    </row>
    <row r="378">
      <c r="H378" s="18"/>
      <c r="I378" s="9"/>
    </row>
    <row r="379">
      <c r="H379" s="18"/>
      <c r="I379" s="9"/>
    </row>
    <row r="380">
      <c r="H380" s="18"/>
      <c r="I380" s="9"/>
    </row>
    <row r="381">
      <c r="H381" s="18"/>
      <c r="I381" s="9"/>
    </row>
    <row r="382">
      <c r="H382" s="18"/>
      <c r="I382" s="9"/>
    </row>
    <row r="383">
      <c r="H383" s="18"/>
      <c r="I383" s="9"/>
    </row>
    <row r="384">
      <c r="H384" s="18"/>
      <c r="I384" s="9"/>
    </row>
    <row r="385">
      <c r="H385" s="18"/>
      <c r="I385" s="9"/>
    </row>
    <row r="386">
      <c r="H386" s="18"/>
      <c r="I386" s="9"/>
    </row>
    <row r="387">
      <c r="H387" s="18"/>
      <c r="I387" s="9"/>
    </row>
    <row r="388">
      <c r="H388" s="18"/>
      <c r="I388" s="9"/>
    </row>
    <row r="389">
      <c r="H389" s="18"/>
      <c r="I389" s="9"/>
    </row>
    <row r="390">
      <c r="H390" s="18"/>
      <c r="I390" s="9"/>
    </row>
    <row r="391">
      <c r="H391" s="18"/>
      <c r="I391" s="9"/>
    </row>
    <row r="392">
      <c r="H392" s="18"/>
      <c r="I392" s="9"/>
    </row>
    <row r="393">
      <c r="H393" s="18"/>
      <c r="I393" s="9"/>
    </row>
    <row r="394">
      <c r="H394" s="18"/>
      <c r="I394" s="9"/>
    </row>
    <row r="395">
      <c r="H395" s="18"/>
      <c r="I395" s="9"/>
    </row>
    <row r="396">
      <c r="H396" s="18"/>
      <c r="I396" s="9"/>
    </row>
    <row r="397">
      <c r="H397" s="18"/>
      <c r="I397" s="9"/>
    </row>
    <row r="398">
      <c r="H398" s="18"/>
      <c r="I398" s="9"/>
    </row>
    <row r="399">
      <c r="H399" s="18"/>
      <c r="I399" s="9"/>
    </row>
    <row r="400">
      <c r="H400" s="18"/>
      <c r="I400" s="9"/>
    </row>
    <row r="401">
      <c r="H401" s="18"/>
      <c r="I401" s="9"/>
    </row>
    <row r="402">
      <c r="H402" s="18"/>
      <c r="I402" s="9"/>
    </row>
    <row r="403">
      <c r="H403" s="18"/>
      <c r="I403" s="9"/>
    </row>
    <row r="404">
      <c r="H404" s="18"/>
      <c r="I404" s="9"/>
    </row>
    <row r="405">
      <c r="H405" s="18"/>
      <c r="I405" s="9"/>
    </row>
    <row r="406">
      <c r="H406" s="18"/>
      <c r="I406" s="9"/>
    </row>
    <row r="407">
      <c r="H407" s="18"/>
      <c r="I407" s="9"/>
    </row>
    <row r="408">
      <c r="H408" s="18"/>
      <c r="I408" s="9"/>
    </row>
    <row r="409">
      <c r="H409" s="18"/>
      <c r="I409" s="9"/>
    </row>
    <row r="410">
      <c r="H410" s="18"/>
      <c r="I410" s="9"/>
    </row>
    <row r="411">
      <c r="H411" s="18"/>
      <c r="I411" s="9"/>
    </row>
    <row r="412">
      <c r="H412" s="18"/>
      <c r="I412" s="9"/>
    </row>
    <row r="413">
      <c r="H413" s="18"/>
      <c r="I413" s="9"/>
    </row>
    <row r="414">
      <c r="H414" s="18"/>
      <c r="I414" s="9"/>
    </row>
    <row r="415">
      <c r="H415" s="18"/>
      <c r="I415" s="9"/>
    </row>
    <row r="416">
      <c r="H416" s="18"/>
      <c r="I416" s="9"/>
    </row>
    <row r="417">
      <c r="H417" s="18"/>
      <c r="I417" s="9"/>
    </row>
    <row r="418">
      <c r="H418" s="18"/>
      <c r="I418" s="9"/>
    </row>
    <row r="419">
      <c r="H419" s="18"/>
      <c r="I419" s="9"/>
    </row>
    <row r="420">
      <c r="H420" s="18"/>
      <c r="I420" s="9"/>
    </row>
    <row r="421">
      <c r="H421" s="18"/>
      <c r="I421" s="9"/>
    </row>
    <row r="422">
      <c r="H422" s="18"/>
      <c r="I422" s="9"/>
    </row>
    <row r="423">
      <c r="H423" s="18"/>
      <c r="I423" s="9"/>
    </row>
    <row r="424">
      <c r="H424" s="18"/>
      <c r="I424" s="9"/>
    </row>
    <row r="425">
      <c r="H425" s="18"/>
      <c r="I425" s="9"/>
    </row>
    <row r="426">
      <c r="H426" s="18"/>
      <c r="I426" s="9"/>
    </row>
    <row r="427">
      <c r="H427" s="18"/>
      <c r="I427" s="9"/>
    </row>
    <row r="428">
      <c r="H428" s="18"/>
      <c r="I428" s="9"/>
    </row>
    <row r="429">
      <c r="H429" s="18"/>
      <c r="I429" s="9"/>
    </row>
    <row r="430">
      <c r="H430" s="18"/>
      <c r="I430" s="9"/>
    </row>
    <row r="431">
      <c r="H431" s="18"/>
      <c r="I431" s="9"/>
    </row>
    <row r="432">
      <c r="H432" s="18"/>
      <c r="I432" s="9"/>
    </row>
    <row r="433">
      <c r="H433" s="18"/>
      <c r="I433" s="9"/>
    </row>
    <row r="434">
      <c r="H434" s="18"/>
      <c r="I434" s="9"/>
    </row>
    <row r="435">
      <c r="H435" s="18"/>
      <c r="I435" s="9"/>
    </row>
    <row r="436">
      <c r="H436" s="18"/>
      <c r="I436" s="9"/>
    </row>
    <row r="437">
      <c r="H437" s="18"/>
      <c r="I437" s="9"/>
    </row>
    <row r="438">
      <c r="H438" s="18"/>
      <c r="I438" s="9"/>
    </row>
    <row r="439">
      <c r="H439" s="18"/>
      <c r="I439" s="9"/>
    </row>
    <row r="440">
      <c r="H440" s="18"/>
      <c r="I440" s="9"/>
    </row>
    <row r="441">
      <c r="H441" s="18"/>
      <c r="I441" s="9"/>
    </row>
    <row r="442">
      <c r="H442" s="18"/>
      <c r="I442" s="9"/>
    </row>
    <row r="443">
      <c r="H443" s="18"/>
      <c r="I443" s="9"/>
    </row>
    <row r="444">
      <c r="H444" s="18"/>
      <c r="I444" s="9"/>
    </row>
    <row r="445">
      <c r="H445" s="18"/>
      <c r="I445" s="9"/>
    </row>
    <row r="446">
      <c r="H446" s="18"/>
      <c r="I446" s="9"/>
    </row>
    <row r="447">
      <c r="H447" s="18"/>
      <c r="I447" s="9"/>
    </row>
    <row r="448">
      <c r="H448" s="18"/>
      <c r="I448" s="9"/>
    </row>
    <row r="449">
      <c r="H449" s="18"/>
      <c r="I449" s="9"/>
    </row>
    <row r="450">
      <c r="H450" s="18"/>
      <c r="I450" s="9"/>
    </row>
    <row r="451">
      <c r="H451" s="18"/>
      <c r="I451" s="9"/>
    </row>
    <row r="452">
      <c r="H452" s="18"/>
      <c r="I452" s="9"/>
    </row>
    <row r="453">
      <c r="H453" s="18"/>
      <c r="I453" s="9"/>
    </row>
    <row r="454">
      <c r="H454" s="18"/>
      <c r="I454" s="9"/>
    </row>
    <row r="455">
      <c r="H455" s="18"/>
      <c r="I455" s="9"/>
    </row>
    <row r="456">
      <c r="H456" s="18"/>
      <c r="I456" s="9"/>
    </row>
    <row r="457">
      <c r="H457" s="18"/>
      <c r="I457" s="9"/>
    </row>
    <row r="458">
      <c r="H458" s="18"/>
      <c r="I458" s="9"/>
    </row>
    <row r="459">
      <c r="H459" s="18"/>
      <c r="I459" s="9"/>
    </row>
    <row r="460">
      <c r="H460" s="18"/>
      <c r="I460" s="9"/>
    </row>
    <row r="461">
      <c r="H461" s="18"/>
      <c r="I461" s="9"/>
    </row>
    <row r="462">
      <c r="H462" s="18"/>
      <c r="I462" s="9"/>
    </row>
    <row r="463">
      <c r="H463" s="18"/>
      <c r="I463" s="9"/>
    </row>
    <row r="464">
      <c r="H464" s="18"/>
      <c r="I464" s="9"/>
    </row>
    <row r="465">
      <c r="H465" s="18"/>
      <c r="I465" s="9"/>
    </row>
    <row r="466">
      <c r="H466" s="18"/>
      <c r="I466" s="9"/>
    </row>
    <row r="467">
      <c r="H467" s="18"/>
      <c r="I467" s="9"/>
    </row>
    <row r="468">
      <c r="H468" s="18"/>
      <c r="I468" s="9"/>
    </row>
    <row r="469">
      <c r="H469" s="18"/>
      <c r="I469" s="9"/>
    </row>
    <row r="470">
      <c r="H470" s="18"/>
      <c r="I470" s="9"/>
    </row>
    <row r="471">
      <c r="H471" s="18"/>
      <c r="I471" s="9"/>
    </row>
    <row r="472">
      <c r="H472" s="18"/>
      <c r="I472" s="9"/>
    </row>
    <row r="473">
      <c r="H473" s="18"/>
      <c r="I473" s="9"/>
    </row>
    <row r="474">
      <c r="H474" s="18"/>
      <c r="I474" s="9"/>
    </row>
    <row r="475">
      <c r="H475" s="18"/>
      <c r="I475" s="9"/>
    </row>
    <row r="476">
      <c r="H476" s="18"/>
      <c r="I476" s="9"/>
    </row>
    <row r="477">
      <c r="H477" s="18"/>
      <c r="I477" s="9"/>
    </row>
    <row r="478">
      <c r="H478" s="18"/>
      <c r="I478" s="9"/>
    </row>
    <row r="479">
      <c r="H479" s="18"/>
      <c r="I479" s="9"/>
    </row>
    <row r="480">
      <c r="H480" s="18"/>
      <c r="I480" s="9"/>
    </row>
    <row r="481">
      <c r="H481" s="18"/>
      <c r="I481" s="9"/>
    </row>
    <row r="482">
      <c r="H482" s="18"/>
      <c r="I482" s="9"/>
    </row>
    <row r="483">
      <c r="H483" s="18"/>
      <c r="I483" s="9"/>
    </row>
    <row r="484">
      <c r="H484" s="18"/>
      <c r="I484" s="9"/>
    </row>
    <row r="485">
      <c r="H485" s="18"/>
      <c r="I485" s="9"/>
    </row>
    <row r="486">
      <c r="H486" s="18"/>
      <c r="I486" s="9"/>
    </row>
    <row r="487">
      <c r="H487" s="18"/>
      <c r="I487" s="9"/>
    </row>
    <row r="488">
      <c r="H488" s="18"/>
      <c r="I488" s="9"/>
    </row>
    <row r="489">
      <c r="H489" s="18"/>
      <c r="I489" s="9"/>
    </row>
    <row r="490">
      <c r="H490" s="18"/>
      <c r="I490" s="9"/>
    </row>
    <row r="491">
      <c r="H491" s="18"/>
      <c r="I491" s="9"/>
    </row>
    <row r="492">
      <c r="H492" s="18"/>
      <c r="I492" s="9"/>
    </row>
    <row r="493">
      <c r="H493" s="18"/>
      <c r="I493" s="9"/>
    </row>
    <row r="494">
      <c r="H494" s="18"/>
      <c r="I494" s="9"/>
    </row>
    <row r="495">
      <c r="H495" s="18"/>
      <c r="I495" s="9"/>
    </row>
    <row r="496">
      <c r="H496" s="18"/>
      <c r="I496" s="9"/>
    </row>
    <row r="497">
      <c r="H497" s="18"/>
      <c r="I497" s="9"/>
    </row>
    <row r="498">
      <c r="H498" s="18"/>
      <c r="I498" s="9"/>
    </row>
    <row r="499">
      <c r="H499" s="18"/>
      <c r="I499" s="9"/>
    </row>
    <row r="500">
      <c r="H500" s="18"/>
      <c r="I500" s="9"/>
    </row>
    <row r="501">
      <c r="H501" s="18"/>
      <c r="I501" s="9"/>
    </row>
    <row r="502">
      <c r="H502" s="18"/>
      <c r="I502" s="9"/>
    </row>
    <row r="503">
      <c r="H503" s="18"/>
      <c r="I503" s="9"/>
    </row>
    <row r="504">
      <c r="H504" s="18"/>
      <c r="I504" s="9"/>
    </row>
    <row r="505">
      <c r="H505" s="18"/>
      <c r="I505" s="9"/>
    </row>
    <row r="506">
      <c r="H506" s="18"/>
      <c r="I506" s="9"/>
    </row>
    <row r="507">
      <c r="H507" s="18"/>
      <c r="I507" s="9"/>
    </row>
    <row r="508">
      <c r="H508" s="18"/>
      <c r="I508" s="9"/>
    </row>
    <row r="509">
      <c r="H509" s="18"/>
      <c r="I509" s="9"/>
    </row>
    <row r="510">
      <c r="H510" s="18"/>
      <c r="I510" s="9"/>
    </row>
    <row r="511">
      <c r="H511" s="18"/>
      <c r="I511" s="9"/>
    </row>
    <row r="512">
      <c r="H512" s="18"/>
      <c r="I512" s="9"/>
    </row>
    <row r="513">
      <c r="H513" s="18"/>
      <c r="I513" s="9"/>
    </row>
    <row r="514">
      <c r="H514" s="18"/>
      <c r="I514" s="9"/>
    </row>
    <row r="515">
      <c r="H515" s="18"/>
      <c r="I515" s="9"/>
    </row>
    <row r="516">
      <c r="H516" s="18"/>
      <c r="I516" s="9"/>
    </row>
    <row r="517">
      <c r="H517" s="18"/>
      <c r="I517" s="9"/>
    </row>
    <row r="518">
      <c r="H518" s="18"/>
      <c r="I518" s="9"/>
    </row>
    <row r="519">
      <c r="H519" s="18"/>
      <c r="I519" s="9"/>
    </row>
    <row r="520">
      <c r="H520" s="18"/>
      <c r="I520" s="9"/>
    </row>
    <row r="521">
      <c r="H521" s="18"/>
      <c r="I521" s="9"/>
    </row>
    <row r="522">
      <c r="H522" s="18"/>
      <c r="I522" s="9"/>
    </row>
    <row r="523">
      <c r="H523" s="18"/>
      <c r="I523" s="9"/>
    </row>
    <row r="524">
      <c r="H524" s="18"/>
      <c r="I524" s="9"/>
    </row>
    <row r="525">
      <c r="H525" s="18"/>
      <c r="I525" s="9"/>
    </row>
    <row r="526">
      <c r="H526" s="18"/>
      <c r="I526" s="9"/>
    </row>
    <row r="527">
      <c r="H527" s="18"/>
      <c r="I527" s="9"/>
    </row>
    <row r="528">
      <c r="H528" s="18"/>
      <c r="I528" s="9"/>
    </row>
    <row r="529">
      <c r="H529" s="18"/>
      <c r="I529" s="9"/>
    </row>
    <row r="530">
      <c r="H530" s="18"/>
      <c r="I530" s="9"/>
    </row>
    <row r="531">
      <c r="H531" s="18"/>
      <c r="I531" s="9"/>
    </row>
    <row r="532">
      <c r="H532" s="18"/>
      <c r="I532" s="9"/>
    </row>
    <row r="533">
      <c r="H533" s="18"/>
      <c r="I533" s="9"/>
    </row>
    <row r="534">
      <c r="H534" s="18"/>
      <c r="I534" s="9"/>
    </row>
    <row r="535">
      <c r="H535" s="18"/>
      <c r="I535" s="9"/>
    </row>
    <row r="536">
      <c r="H536" s="18"/>
      <c r="I536" s="9"/>
    </row>
    <row r="537">
      <c r="H537" s="18"/>
      <c r="I537" s="9"/>
    </row>
    <row r="538">
      <c r="H538" s="18"/>
      <c r="I538" s="9"/>
    </row>
    <row r="539">
      <c r="H539" s="18"/>
      <c r="I539" s="9"/>
    </row>
    <row r="540">
      <c r="H540" s="18"/>
      <c r="I540" s="9"/>
    </row>
    <row r="541">
      <c r="H541" s="18"/>
      <c r="I541" s="9"/>
    </row>
    <row r="542">
      <c r="H542" s="18"/>
      <c r="I542" s="9"/>
    </row>
    <row r="543">
      <c r="H543" s="18"/>
      <c r="I543" s="9"/>
    </row>
    <row r="544">
      <c r="H544" s="18"/>
      <c r="I544" s="9"/>
    </row>
    <row r="545">
      <c r="H545" s="18"/>
      <c r="I545" s="9"/>
    </row>
    <row r="546">
      <c r="H546" s="18"/>
      <c r="I546" s="9"/>
    </row>
    <row r="547">
      <c r="H547" s="18"/>
      <c r="I547" s="9"/>
    </row>
    <row r="548">
      <c r="H548" s="18"/>
      <c r="I548" s="9"/>
    </row>
    <row r="549">
      <c r="H549" s="18"/>
      <c r="I549" s="9"/>
    </row>
    <row r="550">
      <c r="H550" s="18"/>
      <c r="I550" s="9"/>
    </row>
    <row r="551">
      <c r="H551" s="18"/>
      <c r="I551" s="9"/>
    </row>
    <row r="552">
      <c r="H552" s="18"/>
      <c r="I552" s="9"/>
    </row>
    <row r="553">
      <c r="H553" s="18"/>
      <c r="I553" s="9"/>
    </row>
    <row r="554">
      <c r="H554" s="18"/>
      <c r="I554" s="9"/>
    </row>
    <row r="555">
      <c r="H555" s="18"/>
      <c r="I555" s="9"/>
    </row>
    <row r="556">
      <c r="H556" s="18"/>
      <c r="I556" s="9"/>
    </row>
    <row r="557">
      <c r="H557" s="18"/>
      <c r="I557" s="9"/>
    </row>
    <row r="558">
      <c r="H558" s="18"/>
      <c r="I558" s="9"/>
    </row>
    <row r="559">
      <c r="H559" s="18"/>
      <c r="I559" s="9"/>
    </row>
    <row r="560">
      <c r="H560" s="18"/>
      <c r="I560" s="9"/>
    </row>
    <row r="561">
      <c r="H561" s="18"/>
      <c r="I561" s="9"/>
    </row>
    <row r="562">
      <c r="H562" s="18"/>
      <c r="I562" s="9"/>
    </row>
    <row r="563">
      <c r="H563" s="18"/>
      <c r="I563" s="9"/>
    </row>
    <row r="564">
      <c r="H564" s="18"/>
      <c r="I564" s="9"/>
    </row>
    <row r="565">
      <c r="H565" s="18"/>
      <c r="I565" s="9"/>
    </row>
    <row r="566">
      <c r="H566" s="18"/>
      <c r="I566" s="9"/>
    </row>
    <row r="567">
      <c r="H567" s="18"/>
      <c r="I567" s="9"/>
    </row>
    <row r="568">
      <c r="H568" s="18"/>
      <c r="I568" s="9"/>
    </row>
    <row r="569">
      <c r="H569" s="18"/>
      <c r="I569" s="9"/>
    </row>
    <row r="570">
      <c r="H570" s="18"/>
      <c r="I570" s="9"/>
    </row>
    <row r="571">
      <c r="H571" s="18"/>
      <c r="I571" s="9"/>
    </row>
    <row r="572">
      <c r="H572" s="18"/>
      <c r="I572" s="9"/>
    </row>
    <row r="573">
      <c r="H573" s="18"/>
      <c r="I573" s="9"/>
    </row>
    <row r="574">
      <c r="H574" s="18"/>
      <c r="I574" s="9"/>
    </row>
    <row r="575">
      <c r="H575" s="18"/>
      <c r="I575" s="9"/>
    </row>
    <row r="576">
      <c r="H576" s="18"/>
      <c r="I576" s="9"/>
    </row>
    <row r="577">
      <c r="H577" s="18"/>
      <c r="I577" s="9"/>
    </row>
    <row r="578">
      <c r="H578" s="18"/>
      <c r="I578" s="9"/>
    </row>
    <row r="579">
      <c r="H579" s="18"/>
      <c r="I579" s="9"/>
    </row>
    <row r="580">
      <c r="H580" s="18"/>
      <c r="I580" s="9"/>
    </row>
    <row r="581">
      <c r="H581" s="18"/>
      <c r="I581" s="9"/>
    </row>
    <row r="582">
      <c r="H582" s="18"/>
      <c r="I582" s="9"/>
    </row>
    <row r="583">
      <c r="H583" s="18"/>
      <c r="I583" s="9"/>
    </row>
    <row r="584">
      <c r="H584" s="18"/>
      <c r="I584" s="9"/>
    </row>
    <row r="585">
      <c r="H585" s="18"/>
      <c r="I585" s="9"/>
    </row>
    <row r="586">
      <c r="H586" s="18"/>
      <c r="I586" s="9"/>
    </row>
    <row r="587">
      <c r="H587" s="18"/>
      <c r="I587" s="9"/>
    </row>
    <row r="588">
      <c r="H588" s="18"/>
      <c r="I588" s="9"/>
    </row>
    <row r="589">
      <c r="H589" s="18"/>
      <c r="I589" s="9"/>
    </row>
    <row r="590">
      <c r="H590" s="18"/>
      <c r="I590" s="9"/>
    </row>
    <row r="591">
      <c r="H591" s="18"/>
      <c r="I591" s="9"/>
    </row>
    <row r="592">
      <c r="H592" s="18"/>
      <c r="I592" s="9"/>
    </row>
    <row r="593">
      <c r="H593" s="18"/>
      <c r="I593" s="9"/>
    </row>
    <row r="594">
      <c r="H594" s="18"/>
      <c r="I594" s="9"/>
    </row>
    <row r="595">
      <c r="H595" s="18"/>
      <c r="I595" s="9"/>
    </row>
    <row r="596">
      <c r="H596" s="18"/>
      <c r="I596" s="9"/>
    </row>
    <row r="597">
      <c r="H597" s="18"/>
      <c r="I597" s="9"/>
    </row>
    <row r="598">
      <c r="H598" s="18"/>
      <c r="I598" s="9"/>
    </row>
    <row r="599">
      <c r="H599" s="18"/>
      <c r="I599" s="9"/>
    </row>
    <row r="600">
      <c r="H600" s="18"/>
      <c r="I600" s="9"/>
    </row>
    <row r="601">
      <c r="H601" s="18"/>
      <c r="I601" s="9"/>
    </row>
    <row r="602">
      <c r="H602" s="18"/>
      <c r="I602" s="9"/>
    </row>
    <row r="603">
      <c r="H603" s="18"/>
      <c r="I603" s="9"/>
    </row>
    <row r="604">
      <c r="H604" s="18"/>
      <c r="I604" s="9"/>
    </row>
    <row r="605">
      <c r="H605" s="18"/>
      <c r="I605" s="9"/>
    </row>
    <row r="606">
      <c r="H606" s="18"/>
      <c r="I606" s="9"/>
    </row>
    <row r="607">
      <c r="H607" s="18"/>
      <c r="I607" s="9"/>
    </row>
    <row r="608">
      <c r="H608" s="18"/>
      <c r="I608" s="9"/>
    </row>
    <row r="609">
      <c r="H609" s="18"/>
      <c r="I609" s="9"/>
    </row>
    <row r="610">
      <c r="H610" s="18"/>
      <c r="I610" s="9"/>
    </row>
    <row r="611">
      <c r="H611" s="18"/>
      <c r="I611" s="9"/>
    </row>
    <row r="612">
      <c r="H612" s="18"/>
      <c r="I612" s="9"/>
    </row>
    <row r="613">
      <c r="H613" s="18"/>
      <c r="I613" s="9"/>
    </row>
    <row r="614">
      <c r="H614" s="18"/>
      <c r="I614" s="9"/>
    </row>
    <row r="615">
      <c r="H615" s="18"/>
      <c r="I615" s="9"/>
    </row>
    <row r="616">
      <c r="H616" s="18"/>
      <c r="I616" s="9"/>
    </row>
    <row r="617">
      <c r="H617" s="18"/>
      <c r="I617" s="9"/>
    </row>
    <row r="618">
      <c r="H618" s="18"/>
      <c r="I618" s="9"/>
    </row>
    <row r="619">
      <c r="H619" s="18"/>
      <c r="I619" s="9"/>
    </row>
    <row r="620">
      <c r="H620" s="18"/>
      <c r="I620" s="9"/>
    </row>
    <row r="621">
      <c r="H621" s="18"/>
      <c r="I621" s="9"/>
    </row>
    <row r="622">
      <c r="H622" s="18"/>
      <c r="I622" s="9"/>
    </row>
    <row r="623">
      <c r="H623" s="18"/>
      <c r="I623" s="9"/>
    </row>
    <row r="624">
      <c r="H624" s="18"/>
      <c r="I624" s="9"/>
    </row>
    <row r="625">
      <c r="H625" s="18"/>
      <c r="I625" s="9"/>
    </row>
    <row r="626">
      <c r="H626" s="18"/>
      <c r="I626" s="9"/>
    </row>
    <row r="627">
      <c r="H627" s="18"/>
      <c r="I627" s="9"/>
    </row>
    <row r="628">
      <c r="H628" s="18"/>
      <c r="I628" s="9"/>
    </row>
    <row r="629">
      <c r="H629" s="18"/>
      <c r="I629" s="9"/>
    </row>
    <row r="630">
      <c r="H630" s="18"/>
      <c r="I630" s="9"/>
    </row>
    <row r="631">
      <c r="H631" s="18"/>
      <c r="I631" s="9"/>
    </row>
    <row r="632">
      <c r="H632" s="18"/>
      <c r="I632" s="9"/>
    </row>
    <row r="633">
      <c r="H633" s="18"/>
      <c r="I633" s="9"/>
    </row>
    <row r="634">
      <c r="H634" s="18"/>
      <c r="I634" s="9"/>
    </row>
    <row r="635">
      <c r="H635" s="18"/>
      <c r="I635" s="9"/>
    </row>
    <row r="636">
      <c r="H636" s="18"/>
      <c r="I636" s="9"/>
    </row>
    <row r="637">
      <c r="H637" s="18"/>
      <c r="I637" s="9"/>
    </row>
    <row r="638">
      <c r="H638" s="18"/>
      <c r="I638" s="9"/>
    </row>
    <row r="639">
      <c r="H639" s="18"/>
      <c r="I639" s="9"/>
    </row>
    <row r="640">
      <c r="H640" s="18"/>
      <c r="I640" s="9"/>
    </row>
    <row r="641">
      <c r="H641" s="18"/>
      <c r="I641" s="9"/>
    </row>
    <row r="642">
      <c r="H642" s="18"/>
      <c r="I642" s="9"/>
    </row>
    <row r="643">
      <c r="H643" s="18"/>
      <c r="I643" s="9"/>
    </row>
    <row r="644">
      <c r="H644" s="18"/>
      <c r="I644" s="9"/>
    </row>
    <row r="645">
      <c r="H645" s="18"/>
      <c r="I645" s="9"/>
    </row>
    <row r="646">
      <c r="H646" s="18"/>
      <c r="I646" s="9"/>
    </row>
    <row r="647">
      <c r="H647" s="18"/>
      <c r="I647" s="9"/>
    </row>
    <row r="648">
      <c r="H648" s="18"/>
      <c r="I648" s="9"/>
    </row>
    <row r="649">
      <c r="H649" s="18"/>
      <c r="I649" s="9"/>
    </row>
    <row r="650">
      <c r="H650" s="18"/>
      <c r="I650" s="9"/>
    </row>
    <row r="651">
      <c r="H651" s="18"/>
      <c r="I651" s="9"/>
    </row>
    <row r="652">
      <c r="H652" s="18"/>
      <c r="I652" s="9"/>
    </row>
    <row r="653">
      <c r="H653" s="18"/>
      <c r="I653" s="9"/>
    </row>
    <row r="654">
      <c r="H654" s="18"/>
      <c r="I654" s="9"/>
    </row>
    <row r="655">
      <c r="H655" s="18"/>
      <c r="I655" s="9"/>
    </row>
    <row r="656">
      <c r="H656" s="18"/>
      <c r="I656" s="9"/>
    </row>
    <row r="657">
      <c r="H657" s="18"/>
      <c r="I657" s="9"/>
    </row>
    <row r="658">
      <c r="H658" s="18"/>
      <c r="I658" s="9"/>
    </row>
    <row r="659">
      <c r="H659" s="18"/>
      <c r="I659" s="9"/>
    </row>
    <row r="660">
      <c r="H660" s="18"/>
      <c r="I660" s="9"/>
    </row>
    <row r="661">
      <c r="H661" s="18"/>
      <c r="I661" s="9"/>
    </row>
    <row r="662">
      <c r="H662" s="18"/>
      <c r="I662" s="9"/>
    </row>
    <row r="663">
      <c r="H663" s="18"/>
      <c r="I663" s="9"/>
    </row>
    <row r="664">
      <c r="H664" s="18"/>
      <c r="I664" s="9"/>
    </row>
    <row r="665">
      <c r="H665" s="18"/>
      <c r="I665" s="9"/>
    </row>
    <row r="666">
      <c r="H666" s="18"/>
      <c r="I666" s="9"/>
    </row>
    <row r="667">
      <c r="H667" s="18"/>
      <c r="I667" s="9"/>
    </row>
    <row r="668">
      <c r="H668" s="18"/>
      <c r="I668" s="9"/>
    </row>
    <row r="669">
      <c r="H669" s="18"/>
      <c r="I669" s="9"/>
    </row>
    <row r="670">
      <c r="H670" s="18"/>
      <c r="I670" s="9"/>
    </row>
    <row r="671">
      <c r="H671" s="18"/>
      <c r="I671" s="9"/>
    </row>
    <row r="672">
      <c r="H672" s="18"/>
      <c r="I672" s="9"/>
    </row>
    <row r="673">
      <c r="H673" s="18"/>
      <c r="I673" s="9"/>
    </row>
    <row r="674">
      <c r="H674" s="18"/>
      <c r="I674" s="9"/>
    </row>
    <row r="675">
      <c r="H675" s="18"/>
      <c r="I675" s="9"/>
    </row>
    <row r="676">
      <c r="H676" s="18"/>
      <c r="I676" s="9"/>
    </row>
    <row r="677">
      <c r="H677" s="18"/>
      <c r="I677" s="9"/>
    </row>
    <row r="678">
      <c r="H678" s="18"/>
      <c r="I678" s="9"/>
    </row>
    <row r="679">
      <c r="H679" s="18"/>
      <c r="I679" s="9"/>
    </row>
    <row r="680">
      <c r="H680" s="18"/>
      <c r="I680" s="9"/>
    </row>
    <row r="681">
      <c r="H681" s="18"/>
      <c r="I681" s="9"/>
    </row>
    <row r="682">
      <c r="H682" s="18"/>
      <c r="I682" s="9"/>
    </row>
    <row r="683">
      <c r="H683" s="18"/>
      <c r="I683" s="9"/>
    </row>
    <row r="684">
      <c r="H684" s="18"/>
      <c r="I684" s="9"/>
    </row>
    <row r="685">
      <c r="H685" s="18"/>
      <c r="I685" s="9"/>
    </row>
    <row r="686">
      <c r="H686" s="18"/>
      <c r="I686" s="9"/>
    </row>
    <row r="687">
      <c r="H687" s="18"/>
      <c r="I687" s="9"/>
    </row>
    <row r="688">
      <c r="H688" s="18"/>
      <c r="I688" s="9"/>
    </row>
    <row r="689">
      <c r="H689" s="18"/>
      <c r="I689" s="9"/>
    </row>
    <row r="690">
      <c r="H690" s="18"/>
      <c r="I690" s="9"/>
    </row>
    <row r="691">
      <c r="H691" s="18"/>
      <c r="I691" s="9"/>
    </row>
    <row r="692">
      <c r="H692" s="18"/>
      <c r="I692" s="9"/>
    </row>
    <row r="693">
      <c r="H693" s="18"/>
      <c r="I693" s="9"/>
    </row>
    <row r="694">
      <c r="H694" s="18"/>
      <c r="I694" s="9"/>
    </row>
    <row r="695">
      <c r="H695" s="18"/>
      <c r="I695" s="9"/>
    </row>
    <row r="696">
      <c r="H696" s="18"/>
      <c r="I696" s="9"/>
    </row>
    <row r="697">
      <c r="H697" s="18"/>
      <c r="I697" s="9"/>
    </row>
    <row r="698">
      <c r="H698" s="18"/>
      <c r="I698" s="9"/>
    </row>
    <row r="699">
      <c r="H699" s="18"/>
      <c r="I699" s="9"/>
    </row>
    <row r="700">
      <c r="H700" s="18"/>
      <c r="I700" s="9"/>
    </row>
    <row r="701">
      <c r="H701" s="18"/>
      <c r="I701" s="9"/>
    </row>
    <row r="702">
      <c r="H702" s="18"/>
      <c r="I702" s="9"/>
    </row>
    <row r="703">
      <c r="H703" s="18"/>
      <c r="I703" s="9"/>
    </row>
    <row r="704">
      <c r="H704" s="18"/>
      <c r="I704" s="9"/>
    </row>
    <row r="705">
      <c r="H705" s="18"/>
      <c r="I705" s="9"/>
    </row>
    <row r="706">
      <c r="H706" s="18"/>
      <c r="I706" s="9"/>
    </row>
    <row r="707">
      <c r="H707" s="18"/>
      <c r="I707" s="9"/>
    </row>
    <row r="708">
      <c r="H708" s="18"/>
      <c r="I708" s="9"/>
    </row>
    <row r="709">
      <c r="H709" s="18"/>
      <c r="I709" s="9"/>
    </row>
    <row r="710">
      <c r="H710" s="18"/>
      <c r="I710" s="9"/>
    </row>
    <row r="711">
      <c r="H711" s="18"/>
      <c r="I711" s="9"/>
    </row>
    <row r="712">
      <c r="H712" s="18"/>
      <c r="I712" s="9"/>
    </row>
    <row r="713">
      <c r="H713" s="18"/>
      <c r="I713" s="9"/>
    </row>
    <row r="714">
      <c r="H714" s="18"/>
      <c r="I714" s="9"/>
    </row>
    <row r="715">
      <c r="H715" s="18"/>
      <c r="I715" s="9"/>
    </row>
    <row r="716">
      <c r="H716" s="18"/>
      <c r="I716" s="9"/>
    </row>
    <row r="717">
      <c r="H717" s="18"/>
      <c r="I717" s="9"/>
    </row>
    <row r="718">
      <c r="H718" s="18"/>
      <c r="I718" s="9"/>
    </row>
    <row r="719">
      <c r="H719" s="18"/>
      <c r="I719" s="9"/>
    </row>
    <row r="720">
      <c r="H720" s="18"/>
      <c r="I720" s="9"/>
    </row>
    <row r="721">
      <c r="H721" s="18"/>
      <c r="I721" s="9"/>
    </row>
    <row r="722">
      <c r="H722" s="18"/>
      <c r="I722" s="9"/>
    </row>
    <row r="723">
      <c r="H723" s="18"/>
      <c r="I723" s="9"/>
    </row>
    <row r="724">
      <c r="H724" s="18"/>
      <c r="I724" s="9"/>
    </row>
    <row r="725">
      <c r="H725" s="18"/>
      <c r="I725" s="9"/>
    </row>
    <row r="726">
      <c r="H726" s="18"/>
      <c r="I726" s="9"/>
    </row>
    <row r="727">
      <c r="H727" s="18"/>
      <c r="I727" s="9"/>
    </row>
    <row r="728">
      <c r="H728" s="18"/>
      <c r="I728" s="9"/>
    </row>
    <row r="729">
      <c r="H729" s="18"/>
      <c r="I729" s="9"/>
    </row>
    <row r="730">
      <c r="H730" s="18"/>
      <c r="I730" s="9"/>
    </row>
    <row r="731">
      <c r="H731" s="18"/>
      <c r="I731" s="9"/>
    </row>
    <row r="732">
      <c r="H732" s="18"/>
      <c r="I732" s="9"/>
    </row>
    <row r="733">
      <c r="H733" s="18"/>
      <c r="I733" s="9"/>
    </row>
    <row r="734">
      <c r="H734" s="18"/>
      <c r="I734" s="9"/>
    </row>
    <row r="735">
      <c r="H735" s="18"/>
      <c r="I735" s="9"/>
    </row>
    <row r="736">
      <c r="H736" s="18"/>
      <c r="I736" s="9"/>
    </row>
    <row r="737">
      <c r="H737" s="18"/>
      <c r="I737" s="9"/>
    </row>
    <row r="738">
      <c r="H738" s="18"/>
      <c r="I738" s="9"/>
    </row>
    <row r="739">
      <c r="H739" s="18"/>
      <c r="I739" s="9"/>
    </row>
    <row r="740">
      <c r="H740" s="18"/>
      <c r="I740" s="9"/>
    </row>
    <row r="741">
      <c r="H741" s="18"/>
      <c r="I741" s="9"/>
    </row>
    <row r="742">
      <c r="H742" s="18"/>
      <c r="I742" s="9"/>
    </row>
    <row r="743">
      <c r="H743" s="18"/>
      <c r="I743" s="9"/>
    </row>
    <row r="744">
      <c r="H744" s="18"/>
      <c r="I744" s="9"/>
    </row>
    <row r="745">
      <c r="H745" s="18"/>
      <c r="I745" s="9"/>
    </row>
    <row r="746">
      <c r="H746" s="18"/>
      <c r="I746" s="9"/>
    </row>
    <row r="747">
      <c r="H747" s="18"/>
      <c r="I747" s="9"/>
    </row>
    <row r="748">
      <c r="H748" s="18"/>
      <c r="I748" s="9"/>
    </row>
    <row r="749">
      <c r="H749" s="18"/>
      <c r="I749" s="9"/>
    </row>
    <row r="750">
      <c r="H750" s="18"/>
      <c r="I750" s="9"/>
    </row>
    <row r="751">
      <c r="H751" s="18"/>
      <c r="I751" s="9"/>
    </row>
    <row r="752">
      <c r="H752" s="18"/>
      <c r="I752" s="9"/>
    </row>
    <row r="753">
      <c r="H753" s="18"/>
      <c r="I753" s="9"/>
    </row>
    <row r="754">
      <c r="H754" s="18"/>
      <c r="I754" s="9"/>
    </row>
    <row r="755">
      <c r="H755" s="18"/>
      <c r="I755" s="9"/>
    </row>
    <row r="756">
      <c r="H756" s="18"/>
      <c r="I756" s="9"/>
    </row>
    <row r="757">
      <c r="H757" s="18"/>
      <c r="I757" s="9"/>
    </row>
    <row r="758">
      <c r="H758" s="18"/>
      <c r="I758" s="9"/>
    </row>
    <row r="759">
      <c r="H759" s="18"/>
      <c r="I759" s="9"/>
    </row>
    <row r="760">
      <c r="H760" s="18"/>
      <c r="I760" s="9"/>
    </row>
    <row r="761">
      <c r="H761" s="18"/>
      <c r="I761" s="9"/>
    </row>
    <row r="762">
      <c r="H762" s="18"/>
      <c r="I762" s="9"/>
    </row>
    <row r="763">
      <c r="H763" s="18"/>
      <c r="I763" s="9"/>
    </row>
    <row r="764">
      <c r="H764" s="18"/>
      <c r="I764" s="9"/>
    </row>
    <row r="765">
      <c r="H765" s="18"/>
      <c r="I765" s="9"/>
    </row>
    <row r="766">
      <c r="H766" s="18"/>
      <c r="I766" s="9"/>
    </row>
    <row r="767">
      <c r="H767" s="18"/>
      <c r="I767" s="9"/>
    </row>
    <row r="768">
      <c r="H768" s="18"/>
      <c r="I768" s="9"/>
    </row>
    <row r="769">
      <c r="H769" s="18"/>
      <c r="I769" s="9"/>
    </row>
    <row r="770">
      <c r="H770" s="18"/>
      <c r="I770" s="9"/>
    </row>
    <row r="771">
      <c r="H771" s="18"/>
      <c r="I771" s="9"/>
    </row>
    <row r="772">
      <c r="H772" s="18"/>
      <c r="I772" s="9"/>
    </row>
    <row r="773">
      <c r="H773" s="18"/>
      <c r="I773" s="9"/>
    </row>
    <row r="774">
      <c r="H774" s="18"/>
      <c r="I774" s="9"/>
    </row>
    <row r="775">
      <c r="H775" s="18"/>
      <c r="I775" s="9"/>
    </row>
    <row r="776">
      <c r="H776" s="18"/>
      <c r="I776" s="9"/>
    </row>
    <row r="777">
      <c r="H777" s="18"/>
      <c r="I777" s="9"/>
    </row>
    <row r="778">
      <c r="H778" s="18"/>
      <c r="I778" s="9"/>
    </row>
    <row r="779">
      <c r="H779" s="18"/>
      <c r="I779" s="9"/>
    </row>
    <row r="780">
      <c r="H780" s="18"/>
      <c r="I780" s="9"/>
    </row>
    <row r="781">
      <c r="H781" s="18"/>
      <c r="I781" s="9"/>
    </row>
    <row r="782">
      <c r="H782" s="18"/>
      <c r="I782" s="9"/>
    </row>
    <row r="783">
      <c r="H783" s="18"/>
      <c r="I783" s="9"/>
    </row>
    <row r="784">
      <c r="H784" s="18"/>
      <c r="I784" s="9"/>
    </row>
    <row r="785">
      <c r="H785" s="18"/>
      <c r="I785" s="9"/>
    </row>
    <row r="786">
      <c r="H786" s="18"/>
      <c r="I786" s="9"/>
    </row>
    <row r="787">
      <c r="H787" s="18"/>
      <c r="I787" s="9"/>
    </row>
    <row r="788">
      <c r="H788" s="18"/>
      <c r="I788" s="9"/>
    </row>
    <row r="789">
      <c r="H789" s="18"/>
      <c r="I789" s="9"/>
    </row>
    <row r="790">
      <c r="H790" s="18"/>
      <c r="I790" s="9"/>
    </row>
    <row r="791">
      <c r="H791" s="18"/>
      <c r="I791" s="9"/>
    </row>
    <row r="792">
      <c r="H792" s="18"/>
      <c r="I792" s="9"/>
    </row>
    <row r="793">
      <c r="H793" s="18"/>
      <c r="I793" s="9"/>
    </row>
    <row r="794">
      <c r="H794" s="18"/>
      <c r="I794" s="9"/>
    </row>
    <row r="795">
      <c r="H795" s="18"/>
      <c r="I795" s="9"/>
    </row>
    <row r="796">
      <c r="H796" s="18"/>
      <c r="I796" s="9"/>
    </row>
    <row r="797">
      <c r="H797" s="18"/>
      <c r="I797" s="9"/>
    </row>
    <row r="798">
      <c r="H798" s="18"/>
      <c r="I798" s="9"/>
    </row>
    <row r="799">
      <c r="H799" s="18"/>
      <c r="I799" s="9"/>
    </row>
    <row r="800">
      <c r="H800" s="18"/>
      <c r="I800" s="9"/>
    </row>
    <row r="801">
      <c r="H801" s="18"/>
      <c r="I801" s="9"/>
    </row>
    <row r="802">
      <c r="H802" s="18"/>
      <c r="I802" s="9"/>
    </row>
    <row r="803">
      <c r="H803" s="18"/>
      <c r="I803" s="9"/>
    </row>
    <row r="804">
      <c r="H804" s="18"/>
      <c r="I804" s="9"/>
    </row>
    <row r="805">
      <c r="H805" s="18"/>
      <c r="I805" s="9"/>
    </row>
    <row r="806">
      <c r="H806" s="18"/>
      <c r="I806" s="9"/>
    </row>
    <row r="807">
      <c r="H807" s="18"/>
      <c r="I807" s="9"/>
    </row>
    <row r="808">
      <c r="H808" s="18"/>
      <c r="I808" s="9"/>
    </row>
    <row r="809">
      <c r="H809" s="18"/>
      <c r="I809" s="9"/>
    </row>
    <row r="810">
      <c r="H810" s="18"/>
      <c r="I810" s="9"/>
    </row>
    <row r="811">
      <c r="H811" s="18"/>
      <c r="I811" s="9"/>
    </row>
    <row r="812">
      <c r="H812" s="18"/>
      <c r="I812" s="9"/>
    </row>
    <row r="813">
      <c r="H813" s="18"/>
      <c r="I813" s="9"/>
    </row>
    <row r="814">
      <c r="H814" s="18"/>
      <c r="I814" s="9"/>
    </row>
    <row r="815">
      <c r="H815" s="18"/>
      <c r="I815" s="9"/>
    </row>
    <row r="816">
      <c r="H816" s="18"/>
      <c r="I816" s="9"/>
    </row>
    <row r="817">
      <c r="H817" s="18"/>
      <c r="I817" s="9"/>
    </row>
    <row r="818">
      <c r="H818" s="18"/>
      <c r="I818" s="9"/>
    </row>
    <row r="819">
      <c r="H819" s="18"/>
      <c r="I819" s="9"/>
    </row>
    <row r="820">
      <c r="H820" s="18"/>
      <c r="I820" s="9"/>
    </row>
    <row r="821">
      <c r="H821" s="18"/>
      <c r="I821" s="9"/>
    </row>
    <row r="822">
      <c r="H822" s="18"/>
      <c r="I822" s="9"/>
    </row>
    <row r="823">
      <c r="H823" s="18"/>
      <c r="I823" s="9"/>
    </row>
    <row r="824">
      <c r="H824" s="18"/>
      <c r="I824" s="9"/>
    </row>
    <row r="825">
      <c r="H825" s="18"/>
      <c r="I825" s="9"/>
    </row>
    <row r="826">
      <c r="H826" s="18"/>
      <c r="I826" s="9"/>
    </row>
    <row r="827">
      <c r="H827" s="18"/>
      <c r="I827" s="9"/>
    </row>
    <row r="828">
      <c r="H828" s="18"/>
      <c r="I828" s="9"/>
    </row>
    <row r="829">
      <c r="H829" s="18"/>
      <c r="I829" s="9"/>
    </row>
    <row r="830">
      <c r="H830" s="18"/>
      <c r="I830" s="9"/>
    </row>
    <row r="831">
      <c r="H831" s="18"/>
      <c r="I831" s="9"/>
    </row>
    <row r="832">
      <c r="H832" s="18"/>
      <c r="I832" s="9"/>
    </row>
    <row r="833">
      <c r="H833" s="18"/>
      <c r="I833" s="9"/>
    </row>
    <row r="834">
      <c r="H834" s="18"/>
      <c r="I834" s="9"/>
    </row>
    <row r="835">
      <c r="H835" s="18"/>
      <c r="I835" s="9"/>
    </row>
    <row r="836">
      <c r="H836" s="18"/>
      <c r="I836" s="9"/>
    </row>
    <row r="837">
      <c r="H837" s="18"/>
      <c r="I837" s="9"/>
    </row>
    <row r="838">
      <c r="H838" s="18"/>
      <c r="I838" s="9"/>
    </row>
    <row r="839">
      <c r="H839" s="18"/>
      <c r="I839" s="9"/>
    </row>
    <row r="840">
      <c r="H840" s="18"/>
      <c r="I840" s="9"/>
    </row>
    <row r="841">
      <c r="H841" s="18"/>
      <c r="I841" s="9"/>
    </row>
    <row r="842">
      <c r="H842" s="18"/>
      <c r="I842" s="9"/>
    </row>
    <row r="843">
      <c r="H843" s="18"/>
      <c r="I843" s="9"/>
    </row>
    <row r="844">
      <c r="H844" s="18"/>
      <c r="I844" s="9"/>
    </row>
    <row r="845">
      <c r="H845" s="18"/>
      <c r="I845" s="9"/>
    </row>
    <row r="846">
      <c r="H846" s="18"/>
      <c r="I846" s="9"/>
    </row>
    <row r="847">
      <c r="H847" s="18"/>
      <c r="I847" s="9"/>
    </row>
    <row r="848">
      <c r="H848" s="18"/>
      <c r="I848" s="9"/>
    </row>
    <row r="849">
      <c r="H849" s="18"/>
      <c r="I849" s="9"/>
    </row>
    <row r="850">
      <c r="H850" s="18"/>
      <c r="I850" s="9"/>
    </row>
    <row r="851">
      <c r="H851" s="18"/>
      <c r="I851" s="9"/>
    </row>
    <row r="852">
      <c r="H852" s="18"/>
      <c r="I852" s="9"/>
    </row>
    <row r="853">
      <c r="H853" s="18"/>
      <c r="I853" s="9"/>
    </row>
    <row r="854">
      <c r="H854" s="18"/>
      <c r="I854" s="9"/>
    </row>
    <row r="855">
      <c r="H855" s="18"/>
      <c r="I855" s="9"/>
    </row>
    <row r="856">
      <c r="H856" s="18"/>
      <c r="I856" s="9"/>
    </row>
    <row r="857">
      <c r="H857" s="18"/>
      <c r="I857" s="9"/>
    </row>
    <row r="858">
      <c r="H858" s="18"/>
      <c r="I858" s="9"/>
    </row>
    <row r="859">
      <c r="H859" s="18"/>
      <c r="I859" s="9"/>
    </row>
    <row r="860">
      <c r="H860" s="18"/>
      <c r="I860" s="9"/>
    </row>
    <row r="861">
      <c r="H861" s="18"/>
      <c r="I861" s="9"/>
    </row>
    <row r="862">
      <c r="H862" s="18"/>
      <c r="I862" s="9"/>
    </row>
    <row r="863">
      <c r="H863" s="18"/>
      <c r="I863" s="9"/>
    </row>
    <row r="864">
      <c r="H864" s="18"/>
      <c r="I864" s="9"/>
    </row>
    <row r="865">
      <c r="H865" s="18"/>
      <c r="I865" s="9"/>
    </row>
    <row r="866">
      <c r="H866" s="18"/>
      <c r="I866" s="9"/>
    </row>
    <row r="867">
      <c r="H867" s="18"/>
      <c r="I867" s="9"/>
    </row>
    <row r="868">
      <c r="H868" s="18"/>
      <c r="I868" s="9"/>
    </row>
    <row r="869">
      <c r="H869" s="18"/>
      <c r="I869" s="9"/>
    </row>
    <row r="870">
      <c r="H870" s="18"/>
      <c r="I870" s="9"/>
    </row>
    <row r="871">
      <c r="H871" s="18"/>
      <c r="I871" s="9"/>
    </row>
    <row r="872">
      <c r="H872" s="18"/>
      <c r="I872" s="9"/>
    </row>
    <row r="873">
      <c r="H873" s="18"/>
      <c r="I873" s="9"/>
    </row>
    <row r="874">
      <c r="H874" s="18"/>
      <c r="I874" s="9"/>
    </row>
    <row r="875">
      <c r="H875" s="18"/>
      <c r="I875" s="9"/>
    </row>
    <row r="876">
      <c r="H876" s="18"/>
      <c r="I876" s="9"/>
    </row>
    <row r="877">
      <c r="H877" s="18"/>
      <c r="I877" s="9"/>
    </row>
    <row r="878">
      <c r="H878" s="18"/>
      <c r="I878" s="9"/>
    </row>
    <row r="879">
      <c r="H879" s="18"/>
      <c r="I879" s="9"/>
    </row>
    <row r="880">
      <c r="H880" s="18"/>
      <c r="I880" s="9"/>
    </row>
    <row r="881">
      <c r="H881" s="18"/>
      <c r="I881" s="9"/>
    </row>
    <row r="882">
      <c r="H882" s="18"/>
      <c r="I882" s="9"/>
    </row>
    <row r="883">
      <c r="H883" s="18"/>
      <c r="I883" s="9"/>
    </row>
    <row r="884">
      <c r="H884" s="18"/>
      <c r="I884" s="9"/>
    </row>
    <row r="885">
      <c r="H885" s="18"/>
      <c r="I885" s="9"/>
    </row>
    <row r="886">
      <c r="H886" s="18"/>
      <c r="I886" s="9"/>
    </row>
    <row r="887">
      <c r="H887" s="18"/>
      <c r="I887" s="9"/>
    </row>
    <row r="888">
      <c r="H888" s="18"/>
      <c r="I888" s="9"/>
    </row>
    <row r="889">
      <c r="H889" s="18"/>
      <c r="I889" s="9"/>
    </row>
    <row r="890">
      <c r="H890" s="18"/>
      <c r="I890" s="9"/>
    </row>
    <row r="891">
      <c r="H891" s="18"/>
      <c r="I891" s="9"/>
    </row>
    <row r="892">
      <c r="H892" s="18"/>
      <c r="I892" s="9"/>
    </row>
    <row r="893">
      <c r="H893" s="18"/>
      <c r="I893" s="9"/>
    </row>
    <row r="894">
      <c r="H894" s="18"/>
      <c r="I894" s="9"/>
    </row>
    <row r="895">
      <c r="H895" s="18"/>
      <c r="I895" s="9"/>
    </row>
    <row r="896">
      <c r="H896" s="18"/>
      <c r="I896" s="9"/>
    </row>
    <row r="897">
      <c r="H897" s="18"/>
      <c r="I897" s="9"/>
    </row>
    <row r="898">
      <c r="H898" s="18"/>
      <c r="I898" s="9"/>
    </row>
    <row r="899">
      <c r="H899" s="18"/>
      <c r="I899" s="9"/>
    </row>
    <row r="900">
      <c r="H900" s="18"/>
      <c r="I900" s="9"/>
    </row>
    <row r="901">
      <c r="H901" s="18"/>
      <c r="I901" s="9"/>
    </row>
    <row r="902">
      <c r="H902" s="18"/>
      <c r="I902" s="9"/>
    </row>
    <row r="903">
      <c r="H903" s="18"/>
      <c r="I903" s="9"/>
    </row>
    <row r="904">
      <c r="H904" s="18"/>
      <c r="I904" s="9"/>
    </row>
    <row r="905">
      <c r="H905" s="18"/>
      <c r="I905" s="9"/>
    </row>
    <row r="906">
      <c r="H906" s="18"/>
      <c r="I906" s="9"/>
    </row>
    <row r="907">
      <c r="H907" s="18"/>
      <c r="I907" s="9"/>
    </row>
    <row r="908">
      <c r="H908" s="18"/>
      <c r="I908" s="9"/>
    </row>
    <row r="909">
      <c r="H909" s="18"/>
      <c r="I909" s="9"/>
    </row>
    <row r="910">
      <c r="H910" s="18"/>
      <c r="I910" s="9"/>
    </row>
    <row r="911">
      <c r="H911" s="18"/>
      <c r="I911" s="9"/>
    </row>
    <row r="912">
      <c r="H912" s="18"/>
      <c r="I912" s="9"/>
    </row>
    <row r="913">
      <c r="H913" s="18"/>
      <c r="I913" s="9"/>
    </row>
    <row r="914">
      <c r="H914" s="18"/>
      <c r="I914" s="9"/>
    </row>
    <row r="915">
      <c r="H915" s="18"/>
      <c r="I915" s="9"/>
    </row>
    <row r="916">
      <c r="H916" s="18"/>
      <c r="I916" s="9"/>
    </row>
    <row r="917">
      <c r="H917" s="18"/>
      <c r="I917" s="9"/>
    </row>
    <row r="918">
      <c r="H918" s="18"/>
      <c r="I918" s="9"/>
    </row>
    <row r="919">
      <c r="H919" s="18"/>
      <c r="I919" s="9"/>
    </row>
    <row r="920">
      <c r="H920" s="18"/>
      <c r="I920" s="9"/>
    </row>
    <row r="921">
      <c r="H921" s="18"/>
      <c r="I921" s="9"/>
    </row>
    <row r="922">
      <c r="H922" s="18"/>
      <c r="I922" s="9"/>
    </row>
    <row r="923">
      <c r="H923" s="18"/>
      <c r="I923" s="9"/>
    </row>
    <row r="924">
      <c r="H924" s="18"/>
      <c r="I924" s="9"/>
    </row>
    <row r="925">
      <c r="H925" s="18"/>
      <c r="I925" s="9"/>
    </row>
    <row r="926">
      <c r="H926" s="18"/>
      <c r="I926" s="9"/>
    </row>
    <row r="927">
      <c r="H927" s="18"/>
      <c r="I927" s="9"/>
    </row>
    <row r="928">
      <c r="H928" s="18"/>
      <c r="I928" s="9"/>
    </row>
    <row r="929">
      <c r="H929" s="18"/>
      <c r="I929" s="9"/>
    </row>
    <row r="930">
      <c r="H930" s="18"/>
      <c r="I930" s="9"/>
    </row>
    <row r="931">
      <c r="H931" s="18"/>
      <c r="I931" s="9"/>
    </row>
    <row r="932">
      <c r="H932" s="18"/>
      <c r="I932" s="9"/>
    </row>
    <row r="933">
      <c r="H933" s="18"/>
      <c r="I933" s="9"/>
    </row>
    <row r="934">
      <c r="H934" s="18"/>
      <c r="I934" s="9"/>
    </row>
    <row r="935">
      <c r="H935" s="18"/>
      <c r="I935" s="9"/>
    </row>
    <row r="936">
      <c r="H936" s="18"/>
      <c r="I936" s="9"/>
    </row>
    <row r="937">
      <c r="H937" s="18"/>
      <c r="I937" s="9"/>
    </row>
    <row r="938">
      <c r="H938" s="18"/>
      <c r="I938" s="9"/>
    </row>
    <row r="939">
      <c r="H939" s="18"/>
      <c r="I939" s="9"/>
    </row>
    <row r="940">
      <c r="H940" s="18"/>
      <c r="I940" s="9"/>
    </row>
    <row r="941">
      <c r="H941" s="18"/>
      <c r="I941" s="9"/>
    </row>
    <row r="942">
      <c r="H942" s="18"/>
      <c r="I942" s="9"/>
    </row>
    <row r="943">
      <c r="H943" s="18"/>
      <c r="I943" s="9"/>
    </row>
    <row r="944">
      <c r="H944" s="18"/>
      <c r="I944" s="9"/>
    </row>
    <row r="945">
      <c r="H945" s="18"/>
      <c r="I945" s="9"/>
    </row>
    <row r="946">
      <c r="H946" s="18"/>
      <c r="I946" s="9"/>
    </row>
    <row r="947">
      <c r="H947" s="18"/>
      <c r="I947" s="9"/>
    </row>
    <row r="948">
      <c r="H948" s="18"/>
      <c r="I948" s="9"/>
    </row>
    <row r="949">
      <c r="H949" s="18"/>
      <c r="I949" s="9"/>
    </row>
    <row r="950">
      <c r="H950" s="18"/>
      <c r="I950" s="9"/>
    </row>
    <row r="951">
      <c r="H951" s="18"/>
      <c r="I951" s="9"/>
    </row>
    <row r="952">
      <c r="H952" s="18"/>
      <c r="I952" s="9"/>
    </row>
    <row r="953">
      <c r="H953" s="18"/>
      <c r="I953" s="9"/>
    </row>
    <row r="954">
      <c r="H954" s="18"/>
      <c r="I954" s="9"/>
    </row>
    <row r="955">
      <c r="H955" s="18"/>
      <c r="I955" s="9"/>
    </row>
    <row r="956">
      <c r="H956" s="18"/>
      <c r="I956" s="9"/>
    </row>
    <row r="957">
      <c r="H957" s="18"/>
      <c r="I957" s="9"/>
    </row>
    <row r="958">
      <c r="H958" s="18"/>
      <c r="I958" s="9"/>
    </row>
    <row r="959">
      <c r="H959" s="18"/>
      <c r="I959" s="9"/>
    </row>
    <row r="960">
      <c r="H960" s="18"/>
      <c r="I960" s="9"/>
    </row>
    <row r="961">
      <c r="H961" s="18"/>
      <c r="I961" s="9"/>
    </row>
    <row r="962">
      <c r="H962" s="18"/>
      <c r="I962" s="9"/>
    </row>
    <row r="963">
      <c r="H963" s="18"/>
      <c r="I963" s="9"/>
    </row>
    <row r="964">
      <c r="H964" s="18"/>
      <c r="I964" s="9"/>
    </row>
    <row r="965">
      <c r="H965" s="18"/>
      <c r="I965" s="9"/>
    </row>
    <row r="966">
      <c r="H966" s="18"/>
      <c r="I966" s="9"/>
    </row>
    <row r="967">
      <c r="H967" s="18"/>
      <c r="I967" s="9"/>
    </row>
    <row r="968">
      <c r="H968" s="18"/>
      <c r="I968" s="9"/>
    </row>
    <row r="969">
      <c r="H969" s="18"/>
      <c r="I969" s="9"/>
    </row>
    <row r="970">
      <c r="H970" s="18"/>
      <c r="I970" s="9"/>
    </row>
    <row r="971">
      <c r="H971" s="18"/>
      <c r="I971" s="9"/>
    </row>
    <row r="972">
      <c r="H972" s="18"/>
      <c r="I972" s="9"/>
    </row>
    <row r="973">
      <c r="H973" s="18"/>
      <c r="I973" s="9"/>
    </row>
    <row r="974">
      <c r="H974" s="18"/>
      <c r="I974" s="9"/>
    </row>
    <row r="975">
      <c r="H975" s="18"/>
      <c r="I975" s="9"/>
    </row>
    <row r="976">
      <c r="H976" s="18"/>
      <c r="I976" s="9"/>
    </row>
    <row r="977">
      <c r="H977" s="18"/>
      <c r="I977" s="9"/>
    </row>
    <row r="978">
      <c r="H978" s="18"/>
      <c r="I978" s="9"/>
    </row>
    <row r="979">
      <c r="H979" s="18"/>
      <c r="I979" s="9"/>
    </row>
    <row r="980">
      <c r="H980" s="18"/>
      <c r="I980" s="9"/>
    </row>
    <row r="981">
      <c r="H981" s="18"/>
      <c r="I981" s="9"/>
    </row>
    <row r="982">
      <c r="H982" s="18"/>
      <c r="I982" s="9"/>
    </row>
    <row r="983">
      <c r="H983" s="18"/>
      <c r="I983" s="9"/>
    </row>
    <row r="984">
      <c r="H984" s="18"/>
      <c r="I984" s="9"/>
    </row>
    <row r="985">
      <c r="H985" s="18"/>
      <c r="I985" s="9"/>
    </row>
    <row r="986">
      <c r="H986" s="18"/>
      <c r="I986" s="9"/>
    </row>
    <row r="987">
      <c r="H987" s="18"/>
      <c r="I987" s="9"/>
    </row>
    <row r="988">
      <c r="H988" s="18"/>
      <c r="I988" s="9"/>
    </row>
    <row r="989">
      <c r="H989" s="18"/>
      <c r="I989" s="9"/>
    </row>
    <row r="990">
      <c r="H990" s="18"/>
      <c r="I990" s="9"/>
    </row>
    <row r="991">
      <c r="H991" s="18"/>
      <c r="I991" s="9"/>
    </row>
    <row r="992">
      <c r="H992" s="18"/>
      <c r="I992" s="9"/>
    </row>
    <row r="993">
      <c r="H993" s="18"/>
      <c r="I993" s="9"/>
    </row>
    <row r="994">
      <c r="H994" s="18"/>
      <c r="I994" s="9"/>
    </row>
    <row r="995">
      <c r="H995" s="18"/>
      <c r="I995" s="9"/>
    </row>
    <row r="996">
      <c r="H996" s="18"/>
      <c r="I996" s="9"/>
    </row>
    <row r="997">
      <c r="H997" s="18"/>
      <c r="I997" s="9"/>
    </row>
    <row r="998">
      <c r="H998" s="18"/>
      <c r="I998" s="9"/>
    </row>
    <row r="999">
      <c r="H999" s="18"/>
      <c r="I999" s="9"/>
    </row>
    <row r="1000">
      <c r="H1000" s="18"/>
      <c r="I1000" s="9"/>
    </row>
  </sheetData>
  <dataValidations>
    <dataValidation type="list" allowBlank="1" showInputMessage="1" showErrorMessage="1" prompt="Click and enter a value from the list of items" sqref="F2:F1000">
      <formula1>"TRUE,FALSE"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0"/>
    <col customWidth="1" min="2" max="2" width="16.29"/>
  </cols>
  <sheetData>
    <row r="1">
      <c r="A1" s="98" t="s">
        <v>181</v>
      </c>
      <c r="B1" s="11" t="s">
        <v>182</v>
      </c>
      <c r="C1" s="11" t="s">
        <v>183</v>
      </c>
    </row>
    <row r="2">
      <c r="A2" s="98"/>
      <c r="B2" s="98"/>
    </row>
    <row r="3">
      <c r="A3" s="98"/>
      <c r="B3" s="11"/>
    </row>
    <row r="4">
      <c r="A4" s="98"/>
      <c r="B4" s="11"/>
    </row>
    <row r="5">
      <c r="A5" s="98"/>
      <c r="B5" s="11"/>
    </row>
    <row r="6">
      <c r="A6" s="98"/>
      <c r="B6" s="11"/>
    </row>
    <row r="7">
      <c r="A7" s="98"/>
      <c r="B7" s="11"/>
    </row>
    <row r="8">
      <c r="A8" s="98"/>
      <c r="B8" s="11"/>
    </row>
    <row r="9">
      <c r="A9" s="98"/>
      <c r="B9" s="11"/>
    </row>
    <row r="10">
      <c r="A10" s="98"/>
      <c r="B10" s="11"/>
    </row>
    <row r="11">
      <c r="A11" s="98"/>
      <c r="B11" s="11"/>
    </row>
    <row r="12">
      <c r="A12" s="98"/>
      <c r="B12" s="11"/>
    </row>
    <row r="13">
      <c r="A13" s="98"/>
      <c r="B13" s="11"/>
    </row>
    <row r="14">
      <c r="A14" s="98"/>
      <c r="B14" s="11"/>
    </row>
    <row r="15">
      <c r="A15" s="98"/>
      <c r="B15" s="11"/>
    </row>
    <row r="16">
      <c r="A16" s="98"/>
      <c r="B16" s="11"/>
    </row>
    <row r="17">
      <c r="A17" s="98"/>
      <c r="B17" s="11"/>
    </row>
    <row r="18">
      <c r="A18" s="98"/>
      <c r="B18" s="11"/>
    </row>
    <row r="19">
      <c r="A19" s="98"/>
      <c r="B19" s="11"/>
    </row>
    <row r="20">
      <c r="A20" s="98"/>
      <c r="B20" s="11"/>
    </row>
    <row r="21">
      <c r="A21" s="98"/>
      <c r="B21" s="11"/>
    </row>
    <row r="22">
      <c r="A22" s="98"/>
      <c r="B22" s="11"/>
    </row>
    <row r="23">
      <c r="A23" s="98"/>
      <c r="B23" s="11"/>
    </row>
    <row r="24">
      <c r="A24" s="98"/>
      <c r="B24" s="11"/>
    </row>
    <row r="25">
      <c r="A25" s="98"/>
      <c r="B25" s="11"/>
    </row>
    <row r="26">
      <c r="A26" s="98"/>
      <c r="B26" s="11"/>
    </row>
    <row r="27">
      <c r="A27" s="98"/>
      <c r="B27" s="11"/>
    </row>
    <row r="28">
      <c r="A28" s="98"/>
      <c r="B28" s="11"/>
    </row>
    <row r="29">
      <c r="A29" s="98"/>
      <c r="B29" s="11"/>
    </row>
    <row r="30">
      <c r="A30" s="98"/>
      <c r="B30" s="11"/>
    </row>
    <row r="31">
      <c r="A31" s="98"/>
      <c r="B31" s="11"/>
    </row>
    <row r="32">
      <c r="A32" s="98"/>
      <c r="B32" s="11"/>
    </row>
    <row r="33">
      <c r="A33" s="98"/>
      <c r="B33" s="11"/>
    </row>
    <row r="34">
      <c r="A34" s="98"/>
      <c r="B34" s="11"/>
    </row>
    <row r="35">
      <c r="A35" s="98"/>
      <c r="B35" s="11"/>
    </row>
    <row r="36">
      <c r="A36" s="98"/>
      <c r="B36" s="11"/>
    </row>
    <row r="37">
      <c r="A37" s="11"/>
      <c r="B37" s="11"/>
    </row>
    <row r="38">
      <c r="A38" s="11"/>
      <c r="B38" s="11"/>
    </row>
    <row r="39">
      <c r="A39" s="11"/>
      <c r="B39" s="11"/>
    </row>
    <row r="40">
      <c r="A40" s="11"/>
      <c r="B40" s="11"/>
    </row>
    <row r="41">
      <c r="A41" s="11"/>
      <c r="B41" s="11"/>
    </row>
    <row r="42">
      <c r="A42" s="11"/>
      <c r="B42" s="11"/>
    </row>
    <row r="43">
      <c r="A43" s="11"/>
      <c r="B43" s="11"/>
    </row>
    <row r="44">
      <c r="A44" s="11"/>
      <c r="B44" s="11"/>
    </row>
    <row r="45">
      <c r="A45" s="11"/>
      <c r="B45" s="11"/>
    </row>
    <row r="46">
      <c r="A46" s="11"/>
      <c r="B46" s="11"/>
    </row>
    <row r="47">
      <c r="A47" s="11"/>
      <c r="B47" s="11"/>
    </row>
    <row r="48">
      <c r="A48" s="11"/>
      <c r="B48" s="11"/>
    </row>
    <row r="49">
      <c r="A49" s="11"/>
      <c r="B49" s="11"/>
    </row>
    <row r="50">
      <c r="A50" s="11"/>
      <c r="B50" s="11"/>
    </row>
    <row r="51">
      <c r="A51" s="11"/>
      <c r="B51" s="11"/>
    </row>
    <row r="52">
      <c r="A52" s="11"/>
      <c r="B52" s="11"/>
    </row>
    <row r="53">
      <c r="A53" s="11"/>
      <c r="B53" s="11"/>
    </row>
    <row r="54">
      <c r="A54" s="11"/>
      <c r="B54" s="11"/>
    </row>
    <row r="55">
      <c r="A55" s="11"/>
      <c r="B55" s="11"/>
    </row>
    <row r="56">
      <c r="A56" s="11"/>
      <c r="B56" s="11"/>
    </row>
    <row r="57">
      <c r="A57" s="11"/>
      <c r="B57" s="11"/>
    </row>
    <row r="58">
      <c r="A58" s="11"/>
      <c r="B58" s="11"/>
    </row>
    <row r="59">
      <c r="A59" s="11"/>
      <c r="B59" s="11"/>
    </row>
    <row r="60">
      <c r="A60" s="11"/>
      <c r="B60" s="11"/>
    </row>
    <row r="61">
      <c r="A61" s="11"/>
      <c r="B61" s="11"/>
    </row>
    <row r="62">
      <c r="A62" s="11"/>
      <c r="B62" s="11"/>
    </row>
    <row r="63">
      <c r="A63" s="11"/>
      <c r="B63" s="11"/>
    </row>
    <row r="64">
      <c r="A64" s="11"/>
      <c r="B64" s="11"/>
    </row>
    <row r="65">
      <c r="A65" s="11"/>
      <c r="B65" s="11"/>
    </row>
    <row r="66">
      <c r="A66" s="11"/>
      <c r="B66" s="11"/>
    </row>
    <row r="67">
      <c r="A67" s="11"/>
      <c r="B67" s="11"/>
    </row>
    <row r="68">
      <c r="A68" s="11"/>
      <c r="B68" s="11"/>
    </row>
    <row r="69">
      <c r="A69" s="11"/>
      <c r="B69" s="11"/>
    </row>
    <row r="70">
      <c r="A70" s="11"/>
      <c r="B70" s="11"/>
    </row>
    <row r="71">
      <c r="A71" s="11"/>
      <c r="B71" s="11"/>
    </row>
    <row r="72">
      <c r="A72" s="11"/>
      <c r="B72" s="11"/>
    </row>
    <row r="73">
      <c r="A73" s="11"/>
      <c r="B73" s="11"/>
    </row>
    <row r="74">
      <c r="A74" s="11"/>
      <c r="B74" s="11"/>
    </row>
    <row r="75">
      <c r="A75" s="11"/>
      <c r="B75" s="11"/>
    </row>
    <row r="76">
      <c r="A76" s="11"/>
      <c r="B76" s="11"/>
    </row>
    <row r="77">
      <c r="A77" s="11"/>
      <c r="B77" s="11"/>
    </row>
    <row r="78">
      <c r="A78" s="11"/>
      <c r="B78" s="11"/>
    </row>
    <row r="79">
      <c r="A79" s="11"/>
      <c r="B79" s="11"/>
    </row>
    <row r="80">
      <c r="A80" s="11"/>
      <c r="B80" s="11"/>
    </row>
    <row r="81">
      <c r="A81" s="11"/>
      <c r="B81" s="11"/>
    </row>
    <row r="82">
      <c r="A82" s="11"/>
      <c r="B82" s="11"/>
    </row>
    <row r="83">
      <c r="A83" s="11"/>
      <c r="B83" s="11"/>
    </row>
    <row r="84">
      <c r="A84" s="11"/>
      <c r="B84" s="11"/>
    </row>
    <row r="85">
      <c r="A85" s="11"/>
      <c r="B85" s="11"/>
    </row>
    <row r="86">
      <c r="A86" s="11"/>
      <c r="B86" s="11"/>
    </row>
    <row r="87">
      <c r="A87" s="11"/>
      <c r="B87" s="11"/>
    </row>
    <row r="88">
      <c r="A88" s="11"/>
      <c r="B88" s="11"/>
    </row>
    <row r="89">
      <c r="A89" s="11"/>
      <c r="B89" s="11"/>
    </row>
    <row r="90">
      <c r="A90" s="11"/>
      <c r="B90" s="11"/>
    </row>
    <row r="91">
      <c r="A91" s="11"/>
      <c r="B91" s="11"/>
    </row>
    <row r="92">
      <c r="A92" s="11"/>
      <c r="B92" s="11"/>
    </row>
    <row r="93">
      <c r="A93" s="11"/>
      <c r="B93" s="11"/>
    </row>
    <row r="94">
      <c r="A94" s="11"/>
      <c r="B94" s="11"/>
    </row>
    <row r="95">
      <c r="A95" s="11"/>
      <c r="B95" s="11"/>
    </row>
    <row r="96">
      <c r="A96" s="11"/>
      <c r="B96" s="11"/>
    </row>
    <row r="97">
      <c r="A97" s="11"/>
      <c r="B97" s="11"/>
    </row>
    <row r="98">
      <c r="A98" s="11"/>
      <c r="B98" s="11"/>
    </row>
    <row r="99">
      <c r="A99" s="11"/>
      <c r="B99" s="11"/>
    </row>
    <row r="100">
      <c r="A100" s="11"/>
      <c r="B100" s="11"/>
    </row>
    <row r="101">
      <c r="A101" s="11"/>
      <c r="B101" s="11"/>
    </row>
    <row r="102">
      <c r="A102" s="99"/>
      <c r="B102" s="11"/>
    </row>
    <row r="103">
      <c r="A103" s="99"/>
      <c r="B103" s="11"/>
    </row>
    <row r="104">
      <c r="A104" s="99"/>
      <c r="B104" s="11"/>
    </row>
    <row r="105">
      <c r="A105" s="99"/>
      <c r="B105" s="11"/>
    </row>
    <row r="106">
      <c r="A106" s="99"/>
      <c r="B106" s="11"/>
    </row>
    <row r="107">
      <c r="A107" s="99"/>
      <c r="B107" s="11"/>
    </row>
    <row r="108">
      <c r="A108" s="99"/>
      <c r="B108" s="11"/>
    </row>
    <row r="109">
      <c r="A109" s="99"/>
      <c r="B109" s="11"/>
    </row>
    <row r="110">
      <c r="A110" s="99"/>
      <c r="B110" s="11"/>
    </row>
    <row r="111">
      <c r="A111" s="99"/>
      <c r="B111" s="11"/>
    </row>
    <row r="112">
      <c r="A112" s="99"/>
      <c r="B112" s="11"/>
    </row>
    <row r="113">
      <c r="A113" s="99"/>
      <c r="B113" s="11"/>
    </row>
    <row r="114">
      <c r="A114" s="99"/>
      <c r="B114" s="11"/>
    </row>
    <row r="115">
      <c r="A115" s="99"/>
      <c r="B115" s="11"/>
    </row>
    <row r="116">
      <c r="A116" s="99"/>
      <c r="B116" s="11"/>
    </row>
    <row r="117">
      <c r="A117" s="99"/>
      <c r="B117" s="11"/>
    </row>
    <row r="118">
      <c r="A118" s="99"/>
      <c r="B118" s="11"/>
    </row>
    <row r="119">
      <c r="A119" s="99"/>
      <c r="B119" s="11"/>
    </row>
    <row r="120">
      <c r="A120" s="99"/>
      <c r="B120" s="11"/>
    </row>
    <row r="121">
      <c r="A121" s="99"/>
      <c r="B121" s="11"/>
    </row>
    <row r="122">
      <c r="A122" s="99"/>
      <c r="B122" s="11"/>
    </row>
    <row r="123">
      <c r="A123" s="99"/>
      <c r="B123" s="11"/>
    </row>
    <row r="124">
      <c r="A124" s="99"/>
      <c r="B124" s="11"/>
    </row>
    <row r="125">
      <c r="A125" s="99"/>
      <c r="B125" s="11"/>
    </row>
    <row r="126">
      <c r="A126" s="99"/>
      <c r="B126" s="11"/>
    </row>
    <row r="127">
      <c r="A127" s="99"/>
      <c r="B127" s="11"/>
    </row>
    <row r="128">
      <c r="A128" s="99"/>
      <c r="B128" s="11"/>
    </row>
    <row r="129">
      <c r="A129" s="99"/>
      <c r="B129" s="11"/>
    </row>
    <row r="130">
      <c r="A130" s="99"/>
      <c r="B130" s="11"/>
    </row>
    <row r="131">
      <c r="A131" s="99"/>
      <c r="B131" s="11"/>
    </row>
    <row r="132">
      <c r="A132" s="99"/>
      <c r="B132" s="11"/>
    </row>
    <row r="133">
      <c r="A133" s="99"/>
      <c r="B133" s="11"/>
    </row>
    <row r="134">
      <c r="A134" s="99"/>
      <c r="B134" s="11"/>
    </row>
    <row r="135">
      <c r="A135" s="99"/>
      <c r="B135" s="11"/>
    </row>
    <row r="136">
      <c r="A136" s="99"/>
      <c r="B136" s="11"/>
    </row>
    <row r="137">
      <c r="A137" s="99"/>
      <c r="B137" s="11"/>
    </row>
    <row r="138">
      <c r="A138" s="99"/>
      <c r="B138" s="11"/>
    </row>
    <row r="139">
      <c r="A139" s="99"/>
      <c r="B139" s="11"/>
    </row>
    <row r="140">
      <c r="A140" s="99"/>
      <c r="B140" s="11"/>
    </row>
    <row r="141">
      <c r="A141" s="99"/>
      <c r="B141" s="11"/>
    </row>
    <row r="142">
      <c r="A142" s="99"/>
      <c r="B142" s="11"/>
    </row>
    <row r="143">
      <c r="A143" s="99"/>
      <c r="B143" s="11"/>
    </row>
    <row r="144">
      <c r="A144" s="99"/>
      <c r="B144" s="11"/>
    </row>
    <row r="145">
      <c r="A145" s="99"/>
      <c r="B145" s="11"/>
    </row>
    <row r="146">
      <c r="A146" s="99"/>
      <c r="B146" s="11"/>
    </row>
    <row r="147">
      <c r="A147" s="99"/>
      <c r="B147" s="11"/>
    </row>
    <row r="148">
      <c r="A148" s="99"/>
      <c r="B148" s="11"/>
    </row>
    <row r="149">
      <c r="A149" s="99"/>
      <c r="B149" s="11"/>
    </row>
    <row r="150">
      <c r="A150" s="99"/>
      <c r="B150" s="11"/>
    </row>
    <row r="151">
      <c r="A151" s="99"/>
      <c r="B151" s="11"/>
    </row>
    <row r="152">
      <c r="A152" s="99"/>
      <c r="B152" s="11"/>
    </row>
    <row r="153">
      <c r="A153" s="99"/>
      <c r="B153" s="11"/>
    </row>
    <row r="154">
      <c r="A154" s="99"/>
      <c r="B154" s="11"/>
    </row>
    <row r="155">
      <c r="A155" s="99"/>
      <c r="B155" s="11"/>
    </row>
    <row r="156">
      <c r="A156" s="99"/>
      <c r="B156" s="11"/>
    </row>
    <row r="157">
      <c r="A157" s="99"/>
      <c r="B157" s="11"/>
    </row>
    <row r="158">
      <c r="A158" s="99"/>
      <c r="B158" s="11"/>
    </row>
    <row r="159">
      <c r="A159" s="99"/>
      <c r="B159" s="11"/>
    </row>
    <row r="160">
      <c r="A160" s="99"/>
      <c r="B160" s="11"/>
    </row>
    <row r="161">
      <c r="A161" s="99"/>
      <c r="B161" s="11"/>
    </row>
    <row r="162">
      <c r="A162" s="99"/>
      <c r="B162" s="11"/>
    </row>
    <row r="163">
      <c r="A163" s="99"/>
      <c r="B163" s="11"/>
    </row>
    <row r="164">
      <c r="A164" s="99"/>
      <c r="B164" s="11"/>
    </row>
    <row r="165">
      <c r="A165" s="99"/>
      <c r="B165" s="11"/>
    </row>
    <row r="166">
      <c r="A166" s="99"/>
      <c r="B166" s="11"/>
    </row>
    <row r="167">
      <c r="A167" s="99"/>
      <c r="B167" s="11"/>
    </row>
    <row r="168">
      <c r="A168" s="99"/>
      <c r="B168" s="11"/>
    </row>
    <row r="169">
      <c r="A169" s="99"/>
      <c r="B169" s="11"/>
    </row>
    <row r="170">
      <c r="A170" s="99"/>
      <c r="B170" s="11"/>
    </row>
    <row r="171">
      <c r="A171" s="99"/>
      <c r="B171" s="11"/>
    </row>
    <row r="172">
      <c r="A172" s="99"/>
      <c r="B172" s="11"/>
    </row>
    <row r="173">
      <c r="A173" s="99"/>
      <c r="B173" s="11"/>
    </row>
    <row r="174">
      <c r="A174" s="99"/>
      <c r="B174" s="11"/>
    </row>
    <row r="175">
      <c r="A175" s="99"/>
      <c r="B175" s="11"/>
    </row>
    <row r="176">
      <c r="A176" s="99"/>
      <c r="B176" s="11"/>
    </row>
    <row r="177">
      <c r="A177" s="99"/>
      <c r="B177" s="11"/>
    </row>
    <row r="178">
      <c r="A178" s="99"/>
      <c r="B178" s="11"/>
    </row>
    <row r="179">
      <c r="A179" s="99"/>
      <c r="B179" s="11"/>
    </row>
    <row r="180">
      <c r="A180" s="99"/>
      <c r="B180" s="11"/>
    </row>
    <row r="181">
      <c r="A181" s="99"/>
      <c r="B181" s="11"/>
    </row>
    <row r="182">
      <c r="A182" s="99"/>
      <c r="B182" s="11"/>
    </row>
    <row r="183">
      <c r="A183" s="99"/>
      <c r="B183" s="11"/>
    </row>
    <row r="184">
      <c r="A184" s="99"/>
      <c r="B184" s="11"/>
    </row>
    <row r="185">
      <c r="A185" s="99"/>
      <c r="B185" s="11"/>
    </row>
    <row r="186">
      <c r="A186" s="99"/>
      <c r="B186" s="11"/>
    </row>
    <row r="187">
      <c r="A187" s="99"/>
      <c r="B187" s="11"/>
    </row>
    <row r="188">
      <c r="A188" s="99"/>
      <c r="B188" s="11"/>
    </row>
    <row r="189">
      <c r="A189" s="99"/>
      <c r="B189" s="11"/>
    </row>
    <row r="190">
      <c r="A190" s="99"/>
      <c r="B190" s="11"/>
    </row>
    <row r="191">
      <c r="A191" s="99"/>
      <c r="B191" s="11"/>
    </row>
    <row r="192">
      <c r="A192" s="99"/>
      <c r="B192" s="11"/>
    </row>
    <row r="193">
      <c r="A193" s="99"/>
      <c r="B193" s="11"/>
    </row>
    <row r="194">
      <c r="A194" s="99"/>
      <c r="B194" s="11"/>
    </row>
    <row r="195">
      <c r="A195" s="99"/>
      <c r="B195" s="11"/>
    </row>
    <row r="196">
      <c r="A196" s="99"/>
      <c r="B196" s="11"/>
    </row>
    <row r="197">
      <c r="A197" s="99"/>
      <c r="B197" s="11"/>
    </row>
    <row r="198">
      <c r="A198" s="99"/>
      <c r="B198" s="11"/>
    </row>
    <row r="199">
      <c r="A199" s="99"/>
      <c r="B199" s="11"/>
    </row>
    <row r="200">
      <c r="A200" s="99"/>
      <c r="B200" s="11"/>
    </row>
    <row r="201">
      <c r="A201" s="99"/>
      <c r="B201" s="1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4" max="4" width="5.86"/>
    <col customWidth="1" min="5" max="5" width="13.14"/>
    <col customWidth="1" min="6" max="6" width="16.29"/>
    <col customWidth="1" min="7" max="7" width="9.86"/>
    <col customWidth="1" min="8" max="8" width="8.57"/>
  </cols>
  <sheetData>
    <row r="1">
      <c r="A1" s="1" t="s">
        <v>0</v>
      </c>
      <c r="B1" s="1" t="s">
        <v>19</v>
      </c>
      <c r="C1" s="1" t="s">
        <v>184</v>
      </c>
      <c r="D1" s="1" t="s">
        <v>185</v>
      </c>
      <c r="E1" s="1" t="s">
        <v>186</v>
      </c>
      <c r="F1" s="1" t="s">
        <v>42</v>
      </c>
      <c r="G1" s="1" t="s">
        <v>187</v>
      </c>
      <c r="H1" s="1" t="s">
        <v>188</v>
      </c>
      <c r="I1" s="100" t="s">
        <v>189</v>
      </c>
      <c r="L1" s="22"/>
    </row>
    <row r="2">
      <c r="A2" s="11">
        <v>1.0</v>
      </c>
      <c r="B2" s="11" t="s">
        <v>190</v>
      </c>
      <c r="C2" s="11" t="s">
        <v>191</v>
      </c>
      <c r="D2" s="11" t="s">
        <v>191</v>
      </c>
      <c r="E2" s="11" t="s">
        <v>192</v>
      </c>
      <c r="F2" s="11">
        <v>0.0</v>
      </c>
      <c r="G2" s="11">
        <v>0.0</v>
      </c>
      <c r="H2" s="11">
        <v>0.0</v>
      </c>
      <c r="I2" s="11" t="s">
        <v>193</v>
      </c>
    </row>
    <row r="3">
      <c r="A3" s="11">
        <v>2.0</v>
      </c>
      <c r="B3" s="11" t="s">
        <v>194</v>
      </c>
      <c r="C3" s="11" t="s">
        <v>191</v>
      </c>
      <c r="D3" s="11" t="s">
        <v>191</v>
      </c>
      <c r="E3" s="11" t="s">
        <v>192</v>
      </c>
      <c r="F3" s="11">
        <v>1.01</v>
      </c>
      <c r="G3" s="11">
        <v>50.0</v>
      </c>
      <c r="H3" s="11">
        <v>0.0</v>
      </c>
      <c r="I3" s="11" t="s">
        <v>195</v>
      </c>
    </row>
    <row r="4">
      <c r="A4" s="11">
        <v>3.0</v>
      </c>
      <c r="B4" s="11" t="s">
        <v>196</v>
      </c>
      <c r="C4" s="11" t="s">
        <v>191</v>
      </c>
      <c r="D4" s="11" t="s">
        <v>191</v>
      </c>
      <c r="E4" s="11" t="s">
        <v>192</v>
      </c>
      <c r="F4" s="11">
        <v>1.02</v>
      </c>
      <c r="G4" s="11">
        <v>100.0</v>
      </c>
      <c r="H4" s="11">
        <v>0.0</v>
      </c>
      <c r="I4" s="11" t="s">
        <v>197</v>
      </c>
    </row>
    <row r="5">
      <c r="A5" s="11">
        <v>4.0</v>
      </c>
      <c r="B5" s="11" t="s">
        <v>198</v>
      </c>
      <c r="C5" s="11" t="s">
        <v>191</v>
      </c>
      <c r="D5" s="11" t="s">
        <v>191</v>
      </c>
      <c r="E5" s="11" t="s">
        <v>192</v>
      </c>
      <c r="F5" s="11">
        <v>1.03</v>
      </c>
      <c r="G5" s="11">
        <v>150.0</v>
      </c>
      <c r="H5" s="11">
        <v>0.0</v>
      </c>
      <c r="I5" s="11" t="s">
        <v>199</v>
      </c>
    </row>
    <row r="6">
      <c r="A6" s="11">
        <v>5.0</v>
      </c>
      <c r="B6" s="11" t="s">
        <v>200</v>
      </c>
      <c r="C6" s="11" t="s">
        <v>191</v>
      </c>
      <c r="D6" s="11" t="s">
        <v>191</v>
      </c>
      <c r="E6" s="11" t="s">
        <v>192</v>
      </c>
      <c r="F6" s="11">
        <v>1.04</v>
      </c>
      <c r="G6" s="11">
        <v>200.0</v>
      </c>
      <c r="H6" s="11">
        <v>0.0</v>
      </c>
      <c r="I6" s="11" t="s">
        <v>201</v>
      </c>
    </row>
    <row r="7">
      <c r="A7" s="11">
        <v>6.0</v>
      </c>
      <c r="B7" s="11" t="s">
        <v>202</v>
      </c>
      <c r="C7" s="11" t="s">
        <v>191</v>
      </c>
      <c r="D7" s="11" t="s">
        <v>191</v>
      </c>
      <c r="E7" s="11" t="s">
        <v>203</v>
      </c>
      <c r="F7" s="11">
        <v>1.1</v>
      </c>
      <c r="G7" s="11">
        <v>10000.0</v>
      </c>
      <c r="H7" s="11">
        <v>0.0</v>
      </c>
      <c r="J7" s="11"/>
    </row>
    <row r="8">
      <c r="A8" s="11">
        <v>7.0</v>
      </c>
      <c r="B8" s="11" t="s">
        <v>204</v>
      </c>
      <c r="C8" s="11" t="s">
        <v>191</v>
      </c>
      <c r="D8" s="11" t="s">
        <v>191</v>
      </c>
      <c r="E8" s="11" t="s">
        <v>203</v>
      </c>
      <c r="F8" s="11">
        <v>1.3</v>
      </c>
      <c r="G8" s="11">
        <v>5000000.0</v>
      </c>
      <c r="H8" s="11">
        <v>0.0</v>
      </c>
      <c r="I8" s="11" t="s">
        <v>205</v>
      </c>
    </row>
    <row r="9">
      <c r="A9" s="11">
        <v>8.0</v>
      </c>
      <c r="B9" s="11" t="s">
        <v>206</v>
      </c>
      <c r="C9" s="11" t="s">
        <v>191</v>
      </c>
      <c r="D9" s="11" t="s">
        <v>191</v>
      </c>
      <c r="E9" s="11" t="s">
        <v>203</v>
      </c>
      <c r="F9" s="11">
        <v>1.1</v>
      </c>
      <c r="G9" s="11">
        <v>0.0</v>
      </c>
      <c r="H9" s="11">
        <v>50.0</v>
      </c>
    </row>
    <row r="10">
      <c r="A10" s="11">
        <v>9.0</v>
      </c>
      <c r="B10" s="11" t="s">
        <v>207</v>
      </c>
      <c r="C10" s="11" t="s">
        <v>191</v>
      </c>
      <c r="D10" s="11" t="s">
        <v>191</v>
      </c>
      <c r="E10" s="11" t="s">
        <v>203</v>
      </c>
      <c r="F10" s="11">
        <v>1.1</v>
      </c>
      <c r="G10" s="11">
        <v>100000.0</v>
      </c>
      <c r="H10" s="11">
        <v>0.0</v>
      </c>
      <c r="J10" s="11"/>
    </row>
    <row r="11">
      <c r="A11" s="11">
        <v>10.0</v>
      </c>
      <c r="B11" s="11" t="s">
        <v>208</v>
      </c>
      <c r="C11" s="11" t="s">
        <v>191</v>
      </c>
      <c r="D11" s="11" t="s">
        <v>191</v>
      </c>
      <c r="E11" s="11" t="s">
        <v>203</v>
      </c>
      <c r="F11" s="11">
        <v>1.4</v>
      </c>
      <c r="G11" s="11">
        <v>5.0E7</v>
      </c>
      <c r="H11" s="11">
        <v>0.0</v>
      </c>
      <c r="I11" s="11" t="s">
        <v>209</v>
      </c>
    </row>
    <row r="12">
      <c r="A12" s="11">
        <v>11.0</v>
      </c>
      <c r="B12" s="11" t="s">
        <v>210</v>
      </c>
      <c r="C12" s="11" t="s">
        <v>191</v>
      </c>
      <c r="D12" s="11" t="s">
        <v>191</v>
      </c>
      <c r="E12" s="11" t="s">
        <v>203</v>
      </c>
      <c r="F12" s="11">
        <v>1.1</v>
      </c>
      <c r="G12" s="11">
        <v>0.0</v>
      </c>
      <c r="H12" s="11">
        <v>100.0</v>
      </c>
    </row>
    <row r="13">
      <c r="A13" s="11">
        <v>12.0</v>
      </c>
      <c r="B13" s="11" t="s">
        <v>211</v>
      </c>
      <c r="C13" s="11" t="s">
        <v>191</v>
      </c>
      <c r="D13" s="11" t="s">
        <v>191</v>
      </c>
      <c r="E13" s="11" t="s">
        <v>203</v>
      </c>
      <c r="F13" s="11">
        <v>1.1</v>
      </c>
      <c r="G13" s="11">
        <v>1000000.0</v>
      </c>
      <c r="H13" s="11">
        <v>0.0</v>
      </c>
      <c r="J13" s="11"/>
    </row>
    <row r="14">
      <c r="A14" s="11">
        <v>13.0</v>
      </c>
      <c r="B14" s="11" t="s">
        <v>212</v>
      </c>
      <c r="C14" s="11" t="s">
        <v>191</v>
      </c>
      <c r="D14" s="11" t="s">
        <v>191</v>
      </c>
      <c r="E14" s="11" t="s">
        <v>203</v>
      </c>
      <c r="F14" s="11">
        <v>1.5</v>
      </c>
      <c r="G14" s="11">
        <v>5.0E8</v>
      </c>
      <c r="H14" s="11">
        <v>0.0</v>
      </c>
      <c r="I14" s="11" t="s">
        <v>213</v>
      </c>
    </row>
    <row r="15">
      <c r="A15" s="11">
        <v>14.0</v>
      </c>
      <c r="B15" s="11" t="s">
        <v>214</v>
      </c>
      <c r="C15" s="11" t="s">
        <v>191</v>
      </c>
      <c r="D15" s="11" t="s">
        <v>191</v>
      </c>
      <c r="E15" s="11" t="s">
        <v>203</v>
      </c>
      <c r="F15" s="11">
        <v>1.1</v>
      </c>
      <c r="G15" s="11">
        <v>0.0</v>
      </c>
      <c r="H15" s="11">
        <v>200.0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3" max="3" width="4.57"/>
    <col customWidth="1" min="4" max="4" width="5.86"/>
    <col customWidth="1" min="5" max="5" width="13.14"/>
    <col customWidth="1" min="6" max="6" width="16.29"/>
    <col customWidth="1" min="7" max="7" width="10.0"/>
    <col customWidth="1" min="8" max="8" width="8.57"/>
  </cols>
  <sheetData>
    <row r="1">
      <c r="A1" s="1" t="s">
        <v>0</v>
      </c>
      <c r="B1" s="1" t="s">
        <v>19</v>
      </c>
      <c r="C1" s="1" t="s">
        <v>184</v>
      </c>
      <c r="D1" s="1" t="s">
        <v>185</v>
      </c>
      <c r="E1" s="1" t="s">
        <v>186</v>
      </c>
      <c r="F1" s="1" t="s">
        <v>42</v>
      </c>
      <c r="G1" s="1" t="s">
        <v>187</v>
      </c>
      <c r="H1" s="1" t="s">
        <v>188</v>
      </c>
      <c r="I1" s="100" t="s">
        <v>215</v>
      </c>
    </row>
    <row r="2">
      <c r="A2" s="11">
        <v>1.0</v>
      </c>
      <c r="B2" s="11" t="s">
        <v>216</v>
      </c>
      <c r="C2" s="11" t="s">
        <v>191</v>
      </c>
      <c r="D2" s="11" t="s">
        <v>191</v>
      </c>
      <c r="E2" s="11" t="s">
        <v>192</v>
      </c>
      <c r="F2" s="11">
        <v>0.0</v>
      </c>
      <c r="G2" s="11">
        <v>0.0</v>
      </c>
      <c r="H2" s="11">
        <v>0.0</v>
      </c>
      <c r="I2" s="11" t="s">
        <v>193</v>
      </c>
    </row>
    <row r="3">
      <c r="A3" s="11">
        <v>2.0</v>
      </c>
      <c r="B3" s="11" t="s">
        <v>217</v>
      </c>
      <c r="C3" s="11" t="s">
        <v>191</v>
      </c>
      <c r="D3" s="11" t="s">
        <v>191</v>
      </c>
      <c r="E3" s="11" t="s">
        <v>192</v>
      </c>
      <c r="F3" s="11">
        <v>1.01</v>
      </c>
      <c r="G3" s="11">
        <v>50.0</v>
      </c>
      <c r="H3" s="11">
        <v>0.0</v>
      </c>
      <c r="I3" s="11" t="s">
        <v>195</v>
      </c>
    </row>
    <row r="4">
      <c r="A4" s="11">
        <v>3.0</v>
      </c>
      <c r="B4" s="11" t="s">
        <v>218</v>
      </c>
      <c r="C4" s="11" t="s">
        <v>191</v>
      </c>
      <c r="D4" s="11" t="s">
        <v>191</v>
      </c>
      <c r="E4" s="11" t="s">
        <v>192</v>
      </c>
      <c r="F4" s="11">
        <v>1.02</v>
      </c>
      <c r="G4" s="11">
        <v>100.0</v>
      </c>
      <c r="H4" s="11">
        <v>0.0</v>
      </c>
      <c r="I4" s="11" t="s">
        <v>197</v>
      </c>
    </row>
    <row r="5">
      <c r="A5" s="11">
        <v>4.0</v>
      </c>
      <c r="B5" s="11" t="s">
        <v>219</v>
      </c>
      <c r="C5" s="11" t="s">
        <v>191</v>
      </c>
      <c r="D5" s="11" t="s">
        <v>191</v>
      </c>
      <c r="E5" s="11" t="s">
        <v>192</v>
      </c>
      <c r="F5" s="11">
        <v>1.03</v>
      </c>
      <c r="G5" s="11">
        <v>150.0</v>
      </c>
      <c r="H5" s="11">
        <v>0.0</v>
      </c>
      <c r="I5" s="11" t="s">
        <v>199</v>
      </c>
    </row>
    <row r="6">
      <c r="A6" s="11">
        <v>5.0</v>
      </c>
      <c r="B6" s="11" t="s">
        <v>220</v>
      </c>
      <c r="C6" s="11" t="s">
        <v>191</v>
      </c>
      <c r="D6" s="11" t="s">
        <v>191</v>
      </c>
      <c r="E6" s="11" t="s">
        <v>192</v>
      </c>
      <c r="F6" s="11">
        <v>1.04</v>
      </c>
      <c r="G6" s="11">
        <v>200.0</v>
      </c>
      <c r="H6" s="11">
        <v>0.0</v>
      </c>
      <c r="I6" s="11" t="s">
        <v>201</v>
      </c>
    </row>
    <row r="7">
      <c r="A7" s="11">
        <v>6.0</v>
      </c>
      <c r="B7" s="11" t="s">
        <v>202</v>
      </c>
      <c r="C7" s="11" t="s">
        <v>191</v>
      </c>
      <c r="D7" s="11" t="s">
        <v>191</v>
      </c>
      <c r="E7" s="11" t="s">
        <v>203</v>
      </c>
      <c r="F7" s="11">
        <v>1.1</v>
      </c>
      <c r="G7" s="11">
        <v>10000.0</v>
      </c>
      <c r="H7" s="11">
        <v>0.0</v>
      </c>
      <c r="I7" s="11" t="s">
        <v>221</v>
      </c>
    </row>
    <row r="8">
      <c r="A8" s="11">
        <v>7.0</v>
      </c>
      <c r="B8" s="11" t="s">
        <v>204</v>
      </c>
      <c r="C8" s="11" t="s">
        <v>191</v>
      </c>
      <c r="D8" s="11" t="s">
        <v>191</v>
      </c>
      <c r="E8" s="11" t="s">
        <v>203</v>
      </c>
      <c r="F8" s="11">
        <v>1.3</v>
      </c>
      <c r="G8" s="11">
        <v>5000000.0</v>
      </c>
      <c r="H8" s="11">
        <v>0.0</v>
      </c>
    </row>
    <row r="9">
      <c r="A9" s="11">
        <v>8.0</v>
      </c>
      <c r="B9" s="11" t="s">
        <v>206</v>
      </c>
      <c r="C9" s="11" t="s">
        <v>191</v>
      </c>
      <c r="D9" s="11" t="s">
        <v>191</v>
      </c>
      <c r="E9" s="11" t="s">
        <v>203</v>
      </c>
      <c r="F9" s="11">
        <v>1.1</v>
      </c>
      <c r="G9" s="11">
        <v>0.0</v>
      </c>
      <c r="H9" s="11">
        <v>50.0</v>
      </c>
    </row>
    <row r="10">
      <c r="A10" s="11">
        <v>9.0</v>
      </c>
      <c r="B10" s="11" t="s">
        <v>207</v>
      </c>
      <c r="C10" s="11" t="s">
        <v>191</v>
      </c>
      <c r="D10" s="11" t="s">
        <v>191</v>
      </c>
      <c r="E10" s="11" t="s">
        <v>203</v>
      </c>
      <c r="F10" s="11">
        <v>1.1</v>
      </c>
      <c r="G10" s="11">
        <v>100000.0</v>
      </c>
      <c r="H10" s="11">
        <v>0.0</v>
      </c>
      <c r="I10" s="11" t="s">
        <v>222</v>
      </c>
    </row>
    <row r="11">
      <c r="A11" s="11">
        <v>10.0</v>
      </c>
      <c r="B11" s="11" t="s">
        <v>208</v>
      </c>
      <c r="C11" s="11" t="s">
        <v>191</v>
      </c>
      <c r="D11" s="11" t="s">
        <v>191</v>
      </c>
      <c r="E11" s="11" t="s">
        <v>203</v>
      </c>
      <c r="F11" s="11">
        <v>1.4</v>
      </c>
      <c r="G11" s="11">
        <v>5.0E7</v>
      </c>
      <c r="H11" s="11">
        <v>0.0</v>
      </c>
    </row>
    <row r="12">
      <c r="A12" s="11">
        <v>11.0</v>
      </c>
      <c r="B12" s="11" t="s">
        <v>210</v>
      </c>
      <c r="C12" s="11" t="s">
        <v>191</v>
      </c>
      <c r="D12" s="11" t="s">
        <v>191</v>
      </c>
      <c r="E12" s="11" t="s">
        <v>203</v>
      </c>
      <c r="F12" s="11">
        <v>1.1</v>
      </c>
      <c r="G12" s="11">
        <v>0.0</v>
      </c>
      <c r="H12" s="11">
        <v>100.0</v>
      </c>
    </row>
    <row r="13">
      <c r="A13" s="11">
        <v>12.0</v>
      </c>
      <c r="B13" s="11" t="s">
        <v>211</v>
      </c>
      <c r="C13" s="11" t="s">
        <v>191</v>
      </c>
      <c r="D13" s="11" t="s">
        <v>191</v>
      </c>
      <c r="E13" s="11" t="s">
        <v>203</v>
      </c>
      <c r="F13" s="11">
        <v>1.1</v>
      </c>
      <c r="G13" s="11">
        <v>1000000.0</v>
      </c>
      <c r="H13" s="11">
        <v>0.0</v>
      </c>
      <c r="I13" s="11" t="s">
        <v>223</v>
      </c>
    </row>
    <row r="14">
      <c r="A14" s="11">
        <v>13.0</v>
      </c>
      <c r="B14" s="11" t="s">
        <v>212</v>
      </c>
      <c r="C14" s="11" t="s">
        <v>191</v>
      </c>
      <c r="D14" s="11" t="s">
        <v>191</v>
      </c>
      <c r="E14" s="11" t="s">
        <v>203</v>
      </c>
      <c r="F14" s="11">
        <v>1.5</v>
      </c>
      <c r="G14" s="11">
        <v>5.0E8</v>
      </c>
      <c r="H14" s="11">
        <v>0.0</v>
      </c>
    </row>
    <row r="15">
      <c r="A15" s="11">
        <v>14.0</v>
      </c>
      <c r="B15" s="11" t="s">
        <v>214</v>
      </c>
      <c r="C15" s="11" t="s">
        <v>191</v>
      </c>
      <c r="D15" s="11" t="s">
        <v>191</v>
      </c>
      <c r="E15" s="11" t="s">
        <v>203</v>
      </c>
      <c r="F15" s="11">
        <v>1.1</v>
      </c>
      <c r="G15" s="11">
        <v>0.0</v>
      </c>
      <c r="H15" s="11">
        <v>200.0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21.0"/>
    <col customWidth="1" min="3" max="3" width="4.57"/>
    <col customWidth="1" min="4" max="4" width="5.86"/>
    <col customWidth="1" min="5" max="5" width="13.14"/>
    <col customWidth="1" min="6" max="6" width="16.29"/>
    <col customWidth="1" min="7" max="7" width="10.0"/>
    <col customWidth="1" min="8" max="8" width="8.57"/>
  </cols>
  <sheetData>
    <row r="1">
      <c r="A1" s="1" t="s">
        <v>0</v>
      </c>
      <c r="B1" s="1" t="s">
        <v>19</v>
      </c>
      <c r="C1" s="1" t="s">
        <v>184</v>
      </c>
      <c r="D1" s="1" t="s">
        <v>185</v>
      </c>
      <c r="E1" s="1" t="s">
        <v>186</v>
      </c>
      <c r="F1" s="1" t="s">
        <v>42</v>
      </c>
      <c r="G1" s="1" t="s">
        <v>187</v>
      </c>
      <c r="H1" s="1" t="s">
        <v>188</v>
      </c>
      <c r="I1" s="100" t="s">
        <v>224</v>
      </c>
    </row>
    <row r="2">
      <c r="A2" s="11">
        <v>1.0</v>
      </c>
      <c r="B2" s="11" t="s">
        <v>225</v>
      </c>
      <c r="C2" s="11" t="s">
        <v>191</v>
      </c>
      <c r="D2" s="11" t="s">
        <v>191</v>
      </c>
      <c r="E2" s="11" t="s">
        <v>192</v>
      </c>
      <c r="F2" s="11">
        <v>0.0</v>
      </c>
      <c r="G2" s="11">
        <v>0.0</v>
      </c>
      <c r="H2" s="11">
        <v>0.0</v>
      </c>
      <c r="I2" s="11" t="s">
        <v>193</v>
      </c>
    </row>
    <row r="3">
      <c r="A3" s="11">
        <v>2.0</v>
      </c>
      <c r="B3" s="11" t="s">
        <v>226</v>
      </c>
      <c r="C3" s="11" t="s">
        <v>191</v>
      </c>
      <c r="D3" s="11" t="s">
        <v>191</v>
      </c>
      <c r="E3" s="11" t="s">
        <v>192</v>
      </c>
      <c r="F3" s="11">
        <v>1.01</v>
      </c>
      <c r="G3" s="11">
        <v>50.0</v>
      </c>
      <c r="H3" s="11">
        <v>0.0</v>
      </c>
      <c r="I3" s="11" t="s">
        <v>195</v>
      </c>
    </row>
    <row r="4">
      <c r="A4" s="11">
        <v>3.0</v>
      </c>
      <c r="B4" s="11" t="s">
        <v>227</v>
      </c>
      <c r="C4" s="11" t="s">
        <v>191</v>
      </c>
      <c r="D4" s="11" t="s">
        <v>191</v>
      </c>
      <c r="E4" s="11" t="s">
        <v>192</v>
      </c>
      <c r="F4" s="11">
        <v>1.02</v>
      </c>
      <c r="G4" s="11">
        <v>100.0</v>
      </c>
      <c r="H4" s="11">
        <v>0.0</v>
      </c>
      <c r="I4" s="11" t="s">
        <v>197</v>
      </c>
    </row>
    <row r="5">
      <c r="A5" s="11">
        <v>4.0</v>
      </c>
      <c r="B5" s="11" t="s">
        <v>228</v>
      </c>
      <c r="C5" s="11" t="s">
        <v>191</v>
      </c>
      <c r="D5" s="11" t="s">
        <v>191</v>
      </c>
      <c r="E5" s="11" t="s">
        <v>192</v>
      </c>
      <c r="F5" s="11">
        <v>1.03</v>
      </c>
      <c r="G5" s="11">
        <v>150.0</v>
      </c>
      <c r="H5" s="11">
        <v>0.0</v>
      </c>
      <c r="I5" s="11" t="s">
        <v>199</v>
      </c>
    </row>
    <row r="6">
      <c r="A6" s="11">
        <v>5.0</v>
      </c>
      <c r="B6" s="11" t="s">
        <v>229</v>
      </c>
      <c r="C6" s="11" t="s">
        <v>191</v>
      </c>
      <c r="D6" s="11" t="s">
        <v>191</v>
      </c>
      <c r="E6" s="11" t="s">
        <v>192</v>
      </c>
      <c r="F6" s="11">
        <v>1.04</v>
      </c>
      <c r="G6" s="11">
        <v>200.0</v>
      </c>
      <c r="H6" s="11">
        <v>0.0</v>
      </c>
      <c r="I6" s="11" t="s">
        <v>201</v>
      </c>
    </row>
    <row r="7">
      <c r="A7" s="11">
        <v>6.0</v>
      </c>
      <c r="B7" s="11" t="s">
        <v>202</v>
      </c>
      <c r="C7" s="11" t="s">
        <v>191</v>
      </c>
      <c r="D7" s="11" t="s">
        <v>191</v>
      </c>
      <c r="E7" s="11" t="s">
        <v>203</v>
      </c>
      <c r="F7" s="11">
        <v>1.1</v>
      </c>
      <c r="G7" s="11">
        <v>10000.0</v>
      </c>
      <c r="H7" s="11">
        <v>0.0</v>
      </c>
    </row>
    <row r="8">
      <c r="A8" s="11">
        <v>7.0</v>
      </c>
      <c r="B8" s="11" t="s">
        <v>204</v>
      </c>
      <c r="C8" s="11" t="s">
        <v>191</v>
      </c>
      <c r="D8" s="11" t="s">
        <v>191</v>
      </c>
      <c r="E8" s="11" t="s">
        <v>203</v>
      </c>
      <c r="F8" s="11">
        <v>1.3</v>
      </c>
      <c r="G8" s="11">
        <v>5000000.0</v>
      </c>
      <c r="H8" s="11">
        <v>0.0</v>
      </c>
      <c r="I8" s="11" t="s">
        <v>230</v>
      </c>
    </row>
    <row r="9">
      <c r="A9" s="11">
        <v>8.0</v>
      </c>
      <c r="B9" s="11" t="s">
        <v>206</v>
      </c>
      <c r="C9" s="11" t="s">
        <v>191</v>
      </c>
      <c r="D9" s="11" t="s">
        <v>191</v>
      </c>
      <c r="E9" s="11" t="s">
        <v>203</v>
      </c>
      <c r="F9" s="11">
        <v>1.1</v>
      </c>
      <c r="G9" s="11">
        <v>0.0</v>
      </c>
      <c r="H9" s="11">
        <v>50.0</v>
      </c>
    </row>
    <row r="10">
      <c r="A10" s="11">
        <v>9.0</v>
      </c>
      <c r="B10" s="11" t="s">
        <v>207</v>
      </c>
      <c r="C10" s="11" t="s">
        <v>191</v>
      </c>
      <c r="D10" s="11" t="s">
        <v>191</v>
      </c>
      <c r="E10" s="11" t="s">
        <v>203</v>
      </c>
      <c r="F10" s="11">
        <v>1.1</v>
      </c>
      <c r="G10" s="11">
        <v>100000.0</v>
      </c>
      <c r="H10" s="11">
        <v>0.0</v>
      </c>
    </row>
    <row r="11">
      <c r="A11" s="11">
        <v>10.0</v>
      </c>
      <c r="B11" s="11" t="s">
        <v>208</v>
      </c>
      <c r="C11" s="11" t="s">
        <v>191</v>
      </c>
      <c r="D11" s="11" t="s">
        <v>191</v>
      </c>
      <c r="E11" s="11" t="s">
        <v>203</v>
      </c>
      <c r="F11" s="11">
        <v>1.4</v>
      </c>
      <c r="G11" s="11">
        <v>5.0E7</v>
      </c>
      <c r="H11" s="11">
        <v>0.0</v>
      </c>
      <c r="I11" s="11" t="s">
        <v>231</v>
      </c>
    </row>
    <row r="12">
      <c r="A12" s="11">
        <v>11.0</v>
      </c>
      <c r="B12" s="11" t="s">
        <v>210</v>
      </c>
      <c r="C12" s="11" t="s">
        <v>191</v>
      </c>
      <c r="D12" s="11" t="s">
        <v>191</v>
      </c>
      <c r="E12" s="11" t="s">
        <v>203</v>
      </c>
      <c r="F12" s="11">
        <v>1.1</v>
      </c>
      <c r="G12" s="11">
        <v>0.0</v>
      </c>
      <c r="H12" s="11">
        <v>100.0</v>
      </c>
    </row>
    <row r="13">
      <c r="A13" s="11">
        <v>12.0</v>
      </c>
      <c r="B13" s="11" t="s">
        <v>211</v>
      </c>
      <c r="C13" s="11" t="s">
        <v>191</v>
      </c>
      <c r="D13" s="11" t="s">
        <v>191</v>
      </c>
      <c r="E13" s="11" t="s">
        <v>203</v>
      </c>
      <c r="F13" s="11">
        <v>1.1</v>
      </c>
      <c r="G13" s="11">
        <v>1000000.0</v>
      </c>
      <c r="H13" s="11">
        <v>0.0</v>
      </c>
    </row>
    <row r="14">
      <c r="A14" s="11">
        <v>13.0</v>
      </c>
      <c r="B14" s="11" t="s">
        <v>212</v>
      </c>
      <c r="C14" s="11" t="s">
        <v>191</v>
      </c>
      <c r="D14" s="11" t="s">
        <v>191</v>
      </c>
      <c r="E14" s="11" t="s">
        <v>203</v>
      </c>
      <c r="F14" s="11">
        <v>1.5</v>
      </c>
      <c r="G14" s="11">
        <v>5.0E8</v>
      </c>
      <c r="H14" s="11">
        <v>0.0</v>
      </c>
      <c r="I14" s="11" t="s">
        <v>232</v>
      </c>
    </row>
    <row r="15">
      <c r="A15" s="11">
        <v>14.0</v>
      </c>
      <c r="B15" s="11" t="s">
        <v>214</v>
      </c>
      <c r="C15" s="11" t="s">
        <v>191</v>
      </c>
      <c r="D15" s="11" t="s">
        <v>191</v>
      </c>
      <c r="E15" s="11" t="s">
        <v>203</v>
      </c>
      <c r="F15" s="11">
        <v>1.1</v>
      </c>
      <c r="G15" s="11">
        <v>0.0</v>
      </c>
      <c r="H15" s="11">
        <v>200.0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8.0"/>
    <col customWidth="1" min="3" max="3" width="4.57"/>
    <col customWidth="1" min="4" max="4" width="5.86"/>
    <col customWidth="1" min="5" max="5" width="13.14"/>
    <col customWidth="1" min="6" max="6" width="16.29"/>
    <col customWidth="1" min="7" max="7" width="10.0"/>
    <col customWidth="1" min="8" max="8" width="8.57"/>
    <col customWidth="1" min="9" max="9" width="15.14"/>
  </cols>
  <sheetData>
    <row r="1">
      <c r="A1" s="1" t="s">
        <v>0</v>
      </c>
      <c r="B1" s="1" t="s">
        <v>19</v>
      </c>
      <c r="C1" s="1" t="s">
        <v>184</v>
      </c>
      <c r="D1" s="1" t="s">
        <v>185</v>
      </c>
      <c r="E1" s="1" t="s">
        <v>186</v>
      </c>
      <c r="F1" s="1" t="s">
        <v>42</v>
      </c>
      <c r="G1" s="1" t="s">
        <v>187</v>
      </c>
      <c r="H1" s="1" t="s">
        <v>188</v>
      </c>
      <c r="I1" s="100" t="s">
        <v>224</v>
      </c>
    </row>
    <row r="2">
      <c r="A2" s="11">
        <v>1.0</v>
      </c>
      <c r="B2" s="11" t="s">
        <v>233</v>
      </c>
      <c r="C2" s="11" t="s">
        <v>191</v>
      </c>
      <c r="D2" s="11" t="s">
        <v>191</v>
      </c>
      <c r="E2" s="11" t="s">
        <v>192</v>
      </c>
      <c r="F2" s="11">
        <v>0.0</v>
      </c>
      <c r="G2" s="11">
        <v>0.0</v>
      </c>
      <c r="H2" s="11">
        <v>0.0</v>
      </c>
      <c r="I2" s="11" t="s">
        <v>193</v>
      </c>
    </row>
    <row r="3">
      <c r="A3" s="11">
        <v>2.0</v>
      </c>
      <c r="B3" s="11" t="s">
        <v>234</v>
      </c>
      <c r="C3" s="11" t="s">
        <v>191</v>
      </c>
      <c r="D3" s="11" t="s">
        <v>191</v>
      </c>
      <c r="E3" s="11" t="s">
        <v>192</v>
      </c>
      <c r="F3" s="11">
        <v>1.01</v>
      </c>
      <c r="G3" s="11">
        <v>50.0</v>
      </c>
      <c r="H3" s="11">
        <v>0.0</v>
      </c>
      <c r="I3" s="11" t="s">
        <v>195</v>
      </c>
    </row>
    <row r="4">
      <c r="A4" s="11">
        <v>3.0</v>
      </c>
      <c r="B4" s="11" t="s">
        <v>235</v>
      </c>
      <c r="C4" s="11" t="s">
        <v>191</v>
      </c>
      <c r="D4" s="11" t="s">
        <v>191</v>
      </c>
      <c r="E4" s="11" t="s">
        <v>192</v>
      </c>
      <c r="F4" s="11">
        <v>1.02</v>
      </c>
      <c r="G4" s="11">
        <v>100.0</v>
      </c>
      <c r="H4" s="11">
        <v>0.0</v>
      </c>
      <c r="I4" s="11" t="s">
        <v>197</v>
      </c>
    </row>
    <row r="5">
      <c r="A5" s="11">
        <v>4.0</v>
      </c>
      <c r="B5" s="11" t="s">
        <v>236</v>
      </c>
      <c r="C5" s="11" t="s">
        <v>191</v>
      </c>
      <c r="D5" s="11" t="s">
        <v>191</v>
      </c>
      <c r="E5" s="11" t="s">
        <v>192</v>
      </c>
      <c r="F5" s="11">
        <v>1.03</v>
      </c>
      <c r="G5" s="11">
        <v>150.0</v>
      </c>
      <c r="H5" s="11">
        <v>0.0</v>
      </c>
      <c r="I5" s="11" t="s">
        <v>199</v>
      </c>
    </row>
    <row r="6">
      <c r="A6" s="11">
        <v>5.0</v>
      </c>
      <c r="B6" s="11" t="s">
        <v>237</v>
      </c>
      <c r="C6" s="11" t="s">
        <v>191</v>
      </c>
      <c r="D6" s="11" t="s">
        <v>191</v>
      </c>
      <c r="E6" s="11" t="s">
        <v>192</v>
      </c>
      <c r="F6" s="11">
        <v>1.04</v>
      </c>
      <c r="G6" s="11">
        <v>200.0</v>
      </c>
      <c r="H6" s="11">
        <v>0.0</v>
      </c>
      <c r="I6" s="11" t="s">
        <v>201</v>
      </c>
    </row>
    <row r="7">
      <c r="A7" s="11">
        <v>6.0</v>
      </c>
      <c r="B7" s="11" t="s">
        <v>202</v>
      </c>
      <c r="C7" s="11" t="s">
        <v>191</v>
      </c>
      <c r="D7" s="11" t="s">
        <v>191</v>
      </c>
      <c r="E7" s="11" t="s">
        <v>203</v>
      </c>
      <c r="F7" s="11">
        <v>1.1</v>
      </c>
      <c r="G7" s="11">
        <v>10000.0</v>
      </c>
      <c r="H7" s="11">
        <v>0.0</v>
      </c>
    </row>
    <row r="8">
      <c r="A8" s="11">
        <v>7.0</v>
      </c>
      <c r="B8" s="11" t="s">
        <v>204</v>
      </c>
      <c r="C8" s="11" t="s">
        <v>191</v>
      </c>
      <c r="D8" s="11" t="s">
        <v>191</v>
      </c>
      <c r="E8" s="11" t="s">
        <v>203</v>
      </c>
      <c r="F8" s="11">
        <v>1.3</v>
      </c>
      <c r="G8" s="11">
        <v>5000000.0</v>
      </c>
      <c r="H8" s="11">
        <v>0.0</v>
      </c>
      <c r="I8" s="11" t="s">
        <v>238</v>
      </c>
    </row>
    <row r="9">
      <c r="A9" s="11">
        <v>8.0</v>
      </c>
      <c r="B9" s="11" t="s">
        <v>206</v>
      </c>
      <c r="C9" s="11" t="s">
        <v>191</v>
      </c>
      <c r="D9" s="11" t="s">
        <v>191</v>
      </c>
      <c r="E9" s="11" t="s">
        <v>203</v>
      </c>
      <c r="F9" s="11">
        <v>1.1</v>
      </c>
      <c r="G9" s="11">
        <v>0.0</v>
      </c>
      <c r="H9" s="11">
        <v>50.0</v>
      </c>
    </row>
    <row r="10">
      <c r="A10" s="11">
        <v>9.0</v>
      </c>
      <c r="B10" s="11" t="s">
        <v>207</v>
      </c>
      <c r="C10" s="11" t="s">
        <v>191</v>
      </c>
      <c r="D10" s="11" t="s">
        <v>191</v>
      </c>
      <c r="E10" s="11" t="s">
        <v>203</v>
      </c>
      <c r="F10" s="11">
        <v>1.1</v>
      </c>
      <c r="G10" s="11">
        <v>100000.0</v>
      </c>
      <c r="H10" s="11">
        <v>0.0</v>
      </c>
    </row>
    <row r="11">
      <c r="A11" s="11">
        <v>10.0</v>
      </c>
      <c r="B11" s="11" t="s">
        <v>208</v>
      </c>
      <c r="C11" s="11" t="s">
        <v>191</v>
      </c>
      <c r="D11" s="11" t="s">
        <v>191</v>
      </c>
      <c r="E11" s="11" t="s">
        <v>203</v>
      </c>
      <c r="F11" s="11">
        <v>1.4</v>
      </c>
      <c r="G11" s="11">
        <v>5.0E7</v>
      </c>
      <c r="H11" s="11">
        <v>0.0</v>
      </c>
      <c r="I11" s="11" t="s">
        <v>239</v>
      </c>
    </row>
    <row r="12">
      <c r="A12" s="11">
        <v>11.0</v>
      </c>
      <c r="B12" s="11" t="s">
        <v>210</v>
      </c>
      <c r="C12" s="11" t="s">
        <v>191</v>
      </c>
      <c r="D12" s="11" t="s">
        <v>191</v>
      </c>
      <c r="E12" s="11" t="s">
        <v>203</v>
      </c>
      <c r="F12" s="11">
        <v>1.1</v>
      </c>
      <c r="G12" s="11">
        <v>0.0</v>
      </c>
      <c r="H12" s="11">
        <v>100.0</v>
      </c>
    </row>
    <row r="13">
      <c r="A13" s="11">
        <v>12.0</v>
      </c>
      <c r="B13" s="11" t="s">
        <v>211</v>
      </c>
      <c r="C13" s="11" t="s">
        <v>191</v>
      </c>
      <c r="D13" s="11" t="s">
        <v>191</v>
      </c>
      <c r="E13" s="11" t="s">
        <v>203</v>
      </c>
      <c r="F13" s="11">
        <v>1.1</v>
      </c>
      <c r="G13" s="11">
        <v>1000000.0</v>
      </c>
      <c r="H13" s="11">
        <v>0.0</v>
      </c>
    </row>
    <row r="14">
      <c r="A14" s="11">
        <v>13.0</v>
      </c>
      <c r="B14" s="11" t="s">
        <v>212</v>
      </c>
      <c r="C14" s="11" t="s">
        <v>191</v>
      </c>
      <c r="D14" s="11" t="s">
        <v>191</v>
      </c>
      <c r="E14" s="11" t="s">
        <v>203</v>
      </c>
      <c r="F14" s="11">
        <v>1.5</v>
      </c>
      <c r="G14" s="11">
        <v>5.0E8</v>
      </c>
      <c r="H14" s="11">
        <v>0.0</v>
      </c>
      <c r="I14" s="11" t="s">
        <v>240</v>
      </c>
    </row>
    <row r="15">
      <c r="A15" s="11">
        <v>14.0</v>
      </c>
      <c r="B15" s="11" t="s">
        <v>214</v>
      </c>
      <c r="C15" s="11" t="s">
        <v>191</v>
      </c>
      <c r="D15" s="11" t="s">
        <v>191</v>
      </c>
      <c r="E15" s="11" t="s">
        <v>203</v>
      </c>
      <c r="F15" s="11">
        <v>1.1</v>
      </c>
      <c r="G15" s="11">
        <v>0.0</v>
      </c>
      <c r="H15" s="11">
        <v>200.0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5" max="6" width="19.29"/>
  </cols>
  <sheetData>
    <row r="1">
      <c r="A1" s="1" t="s">
        <v>0</v>
      </c>
      <c r="B1" s="1" t="s">
        <v>19</v>
      </c>
      <c r="C1" s="1" t="s">
        <v>184</v>
      </c>
      <c r="D1" s="1" t="s">
        <v>185</v>
      </c>
      <c r="E1" s="1" t="s">
        <v>186</v>
      </c>
      <c r="F1" s="1" t="s">
        <v>42</v>
      </c>
      <c r="G1" s="1" t="s">
        <v>187</v>
      </c>
      <c r="H1" s="1" t="s">
        <v>188</v>
      </c>
      <c r="I1" s="100" t="s">
        <v>241</v>
      </c>
    </row>
    <row r="2">
      <c r="A2" s="11">
        <v>1.0</v>
      </c>
      <c r="B2" s="11" t="s">
        <v>242</v>
      </c>
      <c r="C2" s="11" t="s">
        <v>191</v>
      </c>
      <c r="D2" s="11" t="s">
        <v>191</v>
      </c>
      <c r="E2" s="11" t="s">
        <v>192</v>
      </c>
      <c r="F2" s="11">
        <v>0.0</v>
      </c>
      <c r="G2" s="11">
        <v>0.0</v>
      </c>
      <c r="H2" s="11">
        <v>0.0</v>
      </c>
      <c r="I2" s="11" t="s">
        <v>193</v>
      </c>
    </row>
    <row r="3">
      <c r="A3" s="11">
        <v>2.0</v>
      </c>
      <c r="B3" s="11" t="s">
        <v>243</v>
      </c>
      <c r="C3" s="11" t="s">
        <v>191</v>
      </c>
      <c r="D3" s="11" t="s">
        <v>191</v>
      </c>
      <c r="E3" s="11" t="s">
        <v>192</v>
      </c>
      <c r="F3" s="11">
        <v>1.01</v>
      </c>
      <c r="G3" s="11">
        <v>50.0</v>
      </c>
      <c r="H3" s="11">
        <v>0.0</v>
      </c>
      <c r="I3" s="11" t="s">
        <v>195</v>
      </c>
    </row>
    <row r="4">
      <c r="A4" s="11">
        <v>3.0</v>
      </c>
      <c r="B4" s="11" t="s">
        <v>244</v>
      </c>
      <c r="C4" s="11" t="s">
        <v>191</v>
      </c>
      <c r="D4" s="11" t="s">
        <v>191</v>
      </c>
      <c r="E4" s="11" t="s">
        <v>192</v>
      </c>
      <c r="F4" s="11">
        <v>1.02</v>
      </c>
      <c r="G4" s="11">
        <v>100.0</v>
      </c>
      <c r="H4" s="11">
        <v>0.0</v>
      </c>
      <c r="I4" s="11" t="s">
        <v>197</v>
      </c>
    </row>
    <row r="5">
      <c r="A5" s="11">
        <v>4.0</v>
      </c>
      <c r="B5" s="11" t="s">
        <v>245</v>
      </c>
      <c r="C5" s="11" t="s">
        <v>191</v>
      </c>
      <c r="D5" s="11" t="s">
        <v>191</v>
      </c>
      <c r="E5" s="11" t="s">
        <v>192</v>
      </c>
      <c r="F5" s="11">
        <v>1.03</v>
      </c>
      <c r="G5" s="11">
        <v>150.0</v>
      </c>
      <c r="H5" s="11">
        <v>0.0</v>
      </c>
      <c r="I5" s="11" t="s">
        <v>199</v>
      </c>
    </row>
    <row r="6">
      <c r="A6" s="11">
        <v>5.0</v>
      </c>
      <c r="B6" s="11" t="s">
        <v>246</v>
      </c>
      <c r="C6" s="11" t="s">
        <v>191</v>
      </c>
      <c r="D6" s="11" t="s">
        <v>191</v>
      </c>
      <c r="E6" s="11" t="s">
        <v>192</v>
      </c>
      <c r="F6" s="11">
        <v>1.04</v>
      </c>
      <c r="G6" s="11">
        <v>200.0</v>
      </c>
      <c r="H6" s="11">
        <v>0.0</v>
      </c>
      <c r="I6" s="11" t="s">
        <v>201</v>
      </c>
    </row>
    <row r="7">
      <c r="A7" s="11">
        <v>6.0</v>
      </c>
      <c r="B7" s="11" t="s">
        <v>202</v>
      </c>
      <c r="C7" s="11" t="s">
        <v>191</v>
      </c>
      <c r="D7" s="11" t="s">
        <v>191</v>
      </c>
      <c r="E7" s="11" t="s">
        <v>203</v>
      </c>
      <c r="F7" s="11">
        <v>1.1</v>
      </c>
      <c r="G7" s="11">
        <v>10000.0</v>
      </c>
      <c r="H7" s="11">
        <v>0.0</v>
      </c>
    </row>
    <row r="8">
      <c r="A8" s="11">
        <v>7.0</v>
      </c>
      <c r="B8" s="11" t="s">
        <v>204</v>
      </c>
      <c r="C8" s="11" t="s">
        <v>191</v>
      </c>
      <c r="D8" s="11" t="s">
        <v>191</v>
      </c>
      <c r="E8" s="11" t="s">
        <v>203</v>
      </c>
      <c r="F8" s="11">
        <v>1.3</v>
      </c>
      <c r="G8" s="11">
        <v>5000000.0</v>
      </c>
      <c r="H8" s="11">
        <v>0.0</v>
      </c>
      <c r="I8" s="11" t="s">
        <v>247</v>
      </c>
    </row>
    <row r="9">
      <c r="A9" s="11">
        <v>8.0</v>
      </c>
      <c r="B9" s="11" t="s">
        <v>206</v>
      </c>
      <c r="C9" s="11" t="s">
        <v>191</v>
      </c>
      <c r="D9" s="11" t="s">
        <v>191</v>
      </c>
      <c r="E9" s="11" t="s">
        <v>203</v>
      </c>
      <c r="F9" s="11">
        <v>1.1</v>
      </c>
      <c r="G9" s="11">
        <v>0.0</v>
      </c>
      <c r="H9" s="11">
        <v>50.0</v>
      </c>
    </row>
    <row r="10">
      <c r="A10" s="11">
        <v>9.0</v>
      </c>
      <c r="B10" s="11" t="s">
        <v>207</v>
      </c>
      <c r="C10" s="11" t="s">
        <v>191</v>
      </c>
      <c r="D10" s="11" t="s">
        <v>191</v>
      </c>
      <c r="E10" s="11" t="s">
        <v>203</v>
      </c>
      <c r="F10" s="11">
        <v>1.1</v>
      </c>
      <c r="G10" s="11">
        <v>100000.0</v>
      </c>
      <c r="H10" s="11">
        <v>0.0</v>
      </c>
    </row>
    <row r="11">
      <c r="A11" s="11">
        <v>10.0</v>
      </c>
      <c r="B11" s="11" t="s">
        <v>208</v>
      </c>
      <c r="C11" s="11" t="s">
        <v>191</v>
      </c>
      <c r="D11" s="11" t="s">
        <v>191</v>
      </c>
      <c r="E11" s="11" t="s">
        <v>203</v>
      </c>
      <c r="F11" s="11">
        <v>1.4</v>
      </c>
      <c r="G11" s="11">
        <v>5.0E7</v>
      </c>
      <c r="H11" s="11">
        <v>0.0</v>
      </c>
      <c r="I11" s="11" t="s">
        <v>248</v>
      </c>
    </row>
    <row r="12">
      <c r="A12" s="11">
        <v>11.0</v>
      </c>
      <c r="B12" s="11" t="s">
        <v>210</v>
      </c>
      <c r="C12" s="11" t="s">
        <v>191</v>
      </c>
      <c r="D12" s="11" t="s">
        <v>191</v>
      </c>
      <c r="E12" s="11" t="s">
        <v>203</v>
      </c>
      <c r="F12" s="11">
        <v>1.1</v>
      </c>
      <c r="G12" s="11">
        <v>0.0</v>
      </c>
      <c r="H12" s="11">
        <v>100.0</v>
      </c>
    </row>
    <row r="13">
      <c r="A13" s="11">
        <v>12.0</v>
      </c>
      <c r="B13" s="11" t="s">
        <v>211</v>
      </c>
      <c r="C13" s="11" t="s">
        <v>191</v>
      </c>
      <c r="D13" s="11" t="s">
        <v>191</v>
      </c>
      <c r="E13" s="11" t="s">
        <v>203</v>
      </c>
      <c r="F13" s="11">
        <v>1.1</v>
      </c>
      <c r="G13" s="11">
        <v>1000000.0</v>
      </c>
      <c r="H13" s="11">
        <v>0.0</v>
      </c>
    </row>
    <row r="14">
      <c r="A14" s="11">
        <v>13.0</v>
      </c>
      <c r="B14" s="11" t="s">
        <v>212</v>
      </c>
      <c r="C14" s="11" t="s">
        <v>191</v>
      </c>
      <c r="D14" s="11" t="s">
        <v>191</v>
      </c>
      <c r="E14" s="11" t="s">
        <v>203</v>
      </c>
      <c r="F14" s="11">
        <v>1.5</v>
      </c>
      <c r="G14" s="11">
        <v>5.0E8</v>
      </c>
      <c r="H14" s="11">
        <v>0.0</v>
      </c>
      <c r="I14" s="11" t="s">
        <v>249</v>
      </c>
    </row>
    <row r="15">
      <c r="A15" s="11">
        <v>14.0</v>
      </c>
      <c r="B15" s="11" t="s">
        <v>214</v>
      </c>
      <c r="C15" s="11" t="s">
        <v>191</v>
      </c>
      <c r="D15" s="11" t="s">
        <v>191</v>
      </c>
      <c r="E15" s="11" t="s">
        <v>203</v>
      </c>
      <c r="F15" s="11">
        <v>1.1</v>
      </c>
      <c r="G15" s="11">
        <v>0.0</v>
      </c>
      <c r="H15" s="11">
        <v>200.0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29"/>
  </cols>
  <sheetData>
    <row r="1">
      <c r="A1" s="1" t="s">
        <v>0</v>
      </c>
      <c r="B1" s="1" t="s">
        <v>19</v>
      </c>
      <c r="C1" s="1" t="s">
        <v>187</v>
      </c>
      <c r="D1" s="11"/>
      <c r="E1" s="11"/>
    </row>
    <row r="2">
      <c r="A2" s="11">
        <v>1.0</v>
      </c>
      <c r="B2" s="11" t="s">
        <v>250</v>
      </c>
      <c r="C2" s="11">
        <v>200.0</v>
      </c>
    </row>
    <row r="3">
      <c r="A3" s="11">
        <v>2.0</v>
      </c>
      <c r="B3" s="11" t="s">
        <v>251</v>
      </c>
      <c r="C3" s="11">
        <v>600.0</v>
      </c>
    </row>
    <row r="4">
      <c r="A4" s="11">
        <v>3.0</v>
      </c>
      <c r="B4" s="13" t="s">
        <v>252</v>
      </c>
      <c r="C4" s="13">
        <v>500.0</v>
      </c>
    </row>
    <row r="5">
      <c r="A5" s="11">
        <v>4.0</v>
      </c>
      <c r="B5" s="13" t="s">
        <v>253</v>
      </c>
      <c r="C5" s="13">
        <v>1250.0</v>
      </c>
    </row>
    <row r="6">
      <c r="A6" s="11">
        <v>5.0</v>
      </c>
      <c r="B6" s="101" t="s">
        <v>254</v>
      </c>
      <c r="C6" s="13">
        <v>4000.0</v>
      </c>
    </row>
    <row r="7">
      <c r="A7" s="11">
        <v>6.0</v>
      </c>
      <c r="B7" s="13" t="s">
        <v>255</v>
      </c>
      <c r="C7" s="13">
        <v>15000.0</v>
      </c>
    </row>
    <row r="8">
      <c r="A8" s="11">
        <v>7.0</v>
      </c>
      <c r="B8" s="13" t="s">
        <v>256</v>
      </c>
      <c r="C8" s="13">
        <v>50000.0</v>
      </c>
    </row>
    <row r="9">
      <c r="A9" s="11">
        <v>8.0</v>
      </c>
      <c r="B9" s="11" t="s">
        <v>257</v>
      </c>
      <c r="C9" s="11">
        <v>100.0</v>
      </c>
    </row>
    <row r="10">
      <c r="A10" s="11">
        <v>9.0</v>
      </c>
      <c r="B10" s="11" t="s">
        <v>258</v>
      </c>
      <c r="C10" s="11">
        <v>4000.0</v>
      </c>
    </row>
    <row r="11">
      <c r="A11" s="11">
        <v>10.0</v>
      </c>
      <c r="B11" s="11" t="s">
        <v>259</v>
      </c>
      <c r="C11" s="11">
        <v>10.0</v>
      </c>
    </row>
    <row r="12">
      <c r="A12" s="11">
        <v>11.0</v>
      </c>
      <c r="B12" s="11" t="s">
        <v>260</v>
      </c>
      <c r="C12" s="11">
        <v>10.0</v>
      </c>
    </row>
    <row r="13">
      <c r="A13" s="11">
        <v>12.0</v>
      </c>
      <c r="B13" s="11" t="s">
        <v>261</v>
      </c>
      <c r="C13" s="11">
        <v>10.0</v>
      </c>
    </row>
    <row r="14">
      <c r="A14" s="11"/>
      <c r="B14" s="11"/>
      <c r="C14" s="11"/>
    </row>
    <row r="15">
      <c r="A15" s="11"/>
      <c r="B15" s="11"/>
      <c r="C15" s="11"/>
    </row>
    <row r="16">
      <c r="A16" s="11"/>
      <c r="B16" s="11"/>
      <c r="C16" s="1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19</v>
      </c>
      <c r="C1" s="1" t="s">
        <v>184</v>
      </c>
      <c r="D1" s="1" t="s">
        <v>181</v>
      </c>
      <c r="E1" s="1" t="s">
        <v>3</v>
      </c>
      <c r="F1" s="1" t="s">
        <v>262</v>
      </c>
      <c r="G1" s="102"/>
      <c r="H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1">
        <v>1.0</v>
      </c>
      <c r="B2" s="23" t="s">
        <v>263</v>
      </c>
      <c r="C2" s="11" t="s">
        <v>191</v>
      </c>
      <c r="D2" s="11">
        <v>15.0</v>
      </c>
      <c r="E2" s="11">
        <v>120.0</v>
      </c>
      <c r="F2" s="103" t="str">
        <f>GDSummary!AL3/(86400/E2)</f>
        <v>0.00044</v>
      </c>
    </row>
    <row r="3">
      <c r="A3" s="11">
        <v>2.0</v>
      </c>
      <c r="B3" s="23" t="s">
        <v>264</v>
      </c>
      <c r="C3" s="11" t="s">
        <v>191</v>
      </c>
      <c r="D3" s="11">
        <v>16.0</v>
      </c>
      <c r="E3" s="11">
        <v>120.0</v>
      </c>
      <c r="F3" s="103" t="str">
        <f>GDSummary!AL4/(86400/E3)</f>
        <v>0.00049</v>
      </c>
    </row>
    <row r="4">
      <c r="A4" s="11">
        <v>3.0</v>
      </c>
      <c r="B4" s="23" t="s">
        <v>265</v>
      </c>
      <c r="C4" s="11" t="s">
        <v>191</v>
      </c>
      <c r="D4" s="11">
        <v>17.0</v>
      </c>
      <c r="E4" s="11">
        <v>120.0</v>
      </c>
      <c r="F4" s="103" t="str">
        <f>GDSummary!AL5/(86400/E4)</f>
        <v>0.00053</v>
      </c>
    </row>
    <row r="5">
      <c r="A5" s="11">
        <v>4.0</v>
      </c>
      <c r="B5" s="23" t="s">
        <v>266</v>
      </c>
      <c r="C5" s="11" t="s">
        <v>191</v>
      </c>
      <c r="D5" s="11">
        <v>18.0</v>
      </c>
      <c r="E5" s="11">
        <v>120.0</v>
      </c>
      <c r="F5" s="103" t="str">
        <f>GDSummary!AL6/(86400/E5)</f>
        <v>0.00058</v>
      </c>
    </row>
    <row r="6">
      <c r="A6" s="11">
        <v>5.0</v>
      </c>
      <c r="B6" s="23" t="s">
        <v>267</v>
      </c>
      <c r="C6" s="11" t="s">
        <v>191</v>
      </c>
      <c r="D6" s="11">
        <v>19.0</v>
      </c>
      <c r="E6" s="11">
        <v>120.0</v>
      </c>
      <c r="F6" s="103" t="str">
        <f>GDSummary!AL7/(86400/E6)</f>
        <v>0.00062</v>
      </c>
    </row>
    <row r="7">
      <c r="A7" s="11">
        <v>6.0</v>
      </c>
      <c r="B7" s="23" t="s">
        <v>268</v>
      </c>
      <c r="C7" s="11" t="s">
        <v>191</v>
      </c>
      <c r="D7" s="11">
        <v>20.0</v>
      </c>
      <c r="E7" s="11">
        <v>120.0</v>
      </c>
      <c r="F7" s="103" t="str">
        <f>GDSummary!AL8/(86400/E7)</f>
        <v>0.00067</v>
      </c>
    </row>
    <row r="8">
      <c r="A8" s="11">
        <v>7.0</v>
      </c>
      <c r="B8" s="23" t="s">
        <v>269</v>
      </c>
      <c r="C8" s="11" t="s">
        <v>191</v>
      </c>
      <c r="D8" s="11">
        <v>21.0</v>
      </c>
      <c r="E8" s="11">
        <v>120.0</v>
      </c>
      <c r="F8" s="103" t="str">
        <f>GDSummary!AL9/(86400/E8)</f>
        <v>0.00071</v>
      </c>
    </row>
    <row r="9">
      <c r="A9" s="11">
        <v>8.0</v>
      </c>
      <c r="B9" s="23" t="s">
        <v>270</v>
      </c>
      <c r="C9" s="11" t="s">
        <v>191</v>
      </c>
      <c r="D9" s="11">
        <v>22.0</v>
      </c>
      <c r="E9" s="11">
        <v>120.0</v>
      </c>
      <c r="F9" s="103" t="str">
        <f>GDSummary!AL10/(86400/E9)</f>
        <v>0.00076</v>
      </c>
    </row>
    <row r="10">
      <c r="A10" s="11">
        <v>9.0</v>
      </c>
      <c r="B10" s="23" t="s">
        <v>271</v>
      </c>
      <c r="C10" s="11" t="s">
        <v>191</v>
      </c>
      <c r="D10" s="11">
        <v>23.0</v>
      </c>
      <c r="E10" s="11">
        <v>120.0</v>
      </c>
      <c r="F10" s="103" t="str">
        <f>GDSummary!AL11/(86400/E10)</f>
        <v>0.00080</v>
      </c>
    </row>
    <row r="11">
      <c r="A11" s="11">
        <v>10.0</v>
      </c>
      <c r="B11" s="23" t="s">
        <v>272</v>
      </c>
      <c r="C11" s="11" t="s">
        <v>191</v>
      </c>
      <c r="D11" s="11">
        <v>24.0</v>
      </c>
      <c r="E11" s="11">
        <v>120.0</v>
      </c>
      <c r="F11" s="103" t="str">
        <f>GDSummary!AL12/(86400/E11)</f>
        <v>0.00084</v>
      </c>
    </row>
    <row r="12">
      <c r="A12" s="11">
        <v>11.0</v>
      </c>
      <c r="B12" s="23" t="s">
        <v>273</v>
      </c>
      <c r="C12" s="11" t="s">
        <v>191</v>
      </c>
      <c r="D12" s="11">
        <v>25.0</v>
      </c>
      <c r="E12" s="11">
        <v>120.0</v>
      </c>
      <c r="F12" s="103" t="str">
        <f>GDSummary!AL13/(86400/E12)</f>
        <v>0.00183</v>
      </c>
    </row>
    <row r="13">
      <c r="A13" s="11">
        <v>12.0</v>
      </c>
      <c r="B13" s="23" t="s">
        <v>274</v>
      </c>
      <c r="C13" s="11" t="s">
        <v>191</v>
      </c>
      <c r="D13" s="11">
        <v>26.0</v>
      </c>
      <c r="E13" s="11">
        <v>120.0</v>
      </c>
      <c r="F13" s="103" t="str">
        <f>GDSummary!AL14/(86400/E13)</f>
        <v>0.00093</v>
      </c>
    </row>
    <row r="14">
      <c r="A14" s="11">
        <v>13.0</v>
      </c>
      <c r="B14" s="23" t="s">
        <v>275</v>
      </c>
      <c r="C14" s="11" t="s">
        <v>191</v>
      </c>
      <c r="D14" s="11">
        <v>27.0</v>
      </c>
      <c r="E14" s="11">
        <v>120.0</v>
      </c>
      <c r="F14" s="103" t="str">
        <f>GDSummary!AL15/(86400/E14)</f>
        <v>0.00098</v>
      </c>
    </row>
    <row r="15">
      <c r="A15" s="11">
        <v>14.0</v>
      </c>
      <c r="B15" s="23" t="s">
        <v>276</v>
      </c>
      <c r="C15" s="11" t="s">
        <v>191</v>
      </c>
      <c r="D15" s="11">
        <v>28.0</v>
      </c>
      <c r="E15" s="11">
        <v>120.0</v>
      </c>
      <c r="F15" s="103" t="str">
        <f>GDSummary!AL16/(86400/E15)</f>
        <v>0.00102</v>
      </c>
    </row>
    <row r="16">
      <c r="A16" s="11">
        <v>15.0</v>
      </c>
      <c r="B16" s="23" t="s">
        <v>277</v>
      </c>
      <c r="C16" s="11" t="s">
        <v>191</v>
      </c>
      <c r="D16" s="11">
        <v>29.0</v>
      </c>
      <c r="E16" s="11">
        <v>120.0</v>
      </c>
      <c r="F16" s="103" t="str">
        <f>GDSummary!AL17/(86400/E16)</f>
        <v>0.00107</v>
      </c>
    </row>
    <row r="17">
      <c r="A17" s="11">
        <v>16.0</v>
      </c>
      <c r="B17" s="23" t="s">
        <v>278</v>
      </c>
      <c r="C17" s="11" t="s">
        <v>191</v>
      </c>
      <c r="D17" s="11">
        <v>30.0</v>
      </c>
      <c r="E17" s="11">
        <v>120.0</v>
      </c>
      <c r="F17" s="103" t="str">
        <f>GDSummary!AL18/(86400/E17)</f>
        <v>0.00111</v>
      </c>
    </row>
    <row r="18">
      <c r="A18" s="11">
        <v>17.0</v>
      </c>
      <c r="B18" s="23" t="s">
        <v>279</v>
      </c>
      <c r="C18" s="11" t="s">
        <v>191</v>
      </c>
      <c r="D18" s="11">
        <v>31.0</v>
      </c>
      <c r="E18" s="11">
        <v>120.0</v>
      </c>
      <c r="F18" s="103" t="str">
        <f>GDSummary!AL19/(86400/E18)</f>
        <v>0.00116</v>
      </c>
    </row>
    <row r="19">
      <c r="A19" s="11">
        <v>18.0</v>
      </c>
      <c r="B19" s="23" t="s">
        <v>280</v>
      </c>
      <c r="C19" s="11" t="s">
        <v>191</v>
      </c>
      <c r="D19" s="11">
        <v>32.0</v>
      </c>
      <c r="E19" s="11">
        <v>120.0</v>
      </c>
      <c r="F19" s="103" t="str">
        <f>GDSummary!AL20/(86400/E19)</f>
        <v>0.00120</v>
      </c>
    </row>
    <row r="20">
      <c r="A20" s="11">
        <v>19.0</v>
      </c>
      <c r="B20" s="23" t="s">
        <v>281</v>
      </c>
      <c r="C20" s="11" t="s">
        <v>191</v>
      </c>
      <c r="D20" s="11">
        <v>33.0</v>
      </c>
      <c r="E20" s="11">
        <v>120.0</v>
      </c>
      <c r="F20" s="103" t="str">
        <f>GDSummary!AL21/(86400/E20)</f>
        <v>0.00124</v>
      </c>
    </row>
    <row r="21">
      <c r="A21" s="11">
        <v>20.0</v>
      </c>
      <c r="B21" s="23" t="s">
        <v>282</v>
      </c>
      <c r="C21" s="11" t="s">
        <v>191</v>
      </c>
      <c r="D21" s="11">
        <v>34.0</v>
      </c>
      <c r="E21" s="11">
        <v>120.0</v>
      </c>
      <c r="F21" s="103" t="str">
        <f>GDSummary!AL22/(86400/E21)</f>
        <v>0.00129</v>
      </c>
    </row>
    <row r="22">
      <c r="A22" s="11">
        <v>21.0</v>
      </c>
      <c r="B22" s="23" t="s">
        <v>283</v>
      </c>
      <c r="C22" s="11" t="s">
        <v>191</v>
      </c>
      <c r="D22" s="11">
        <v>35.0</v>
      </c>
      <c r="E22" s="11">
        <v>120.0</v>
      </c>
      <c r="F22" s="103" t="str">
        <f>GDSummary!AL23/(86400/E22)</f>
        <v>0.00322</v>
      </c>
    </row>
    <row r="23">
      <c r="A23" s="11">
        <v>22.0</v>
      </c>
      <c r="B23" s="23" t="s">
        <v>284</v>
      </c>
      <c r="C23" s="11" t="s">
        <v>191</v>
      </c>
      <c r="D23" s="11">
        <v>36.0</v>
      </c>
      <c r="E23" s="11">
        <v>120.0</v>
      </c>
      <c r="F23" s="103" t="str">
        <f>GDSummary!AL24/(86400/E23)</f>
        <v>0.00138</v>
      </c>
    </row>
    <row r="24">
      <c r="A24" s="11">
        <v>23.0</v>
      </c>
      <c r="B24" s="23" t="s">
        <v>285</v>
      </c>
      <c r="C24" s="11" t="s">
        <v>191</v>
      </c>
      <c r="D24" s="11">
        <v>37.0</v>
      </c>
      <c r="E24" s="11">
        <v>120.0</v>
      </c>
      <c r="F24" s="103" t="str">
        <f>GDSummary!AL25/(86400/E24)</f>
        <v>0.00142</v>
      </c>
    </row>
    <row r="25">
      <c r="A25" s="11">
        <v>24.0</v>
      </c>
      <c r="B25" s="23" t="s">
        <v>286</v>
      </c>
      <c r="C25" s="11" t="s">
        <v>191</v>
      </c>
      <c r="D25" s="11">
        <v>38.0</v>
      </c>
      <c r="E25" s="11">
        <v>120.0</v>
      </c>
      <c r="F25" s="103" t="str">
        <f>GDSummary!AL26/(86400/E25)</f>
        <v>0.00147</v>
      </c>
    </row>
    <row r="26">
      <c r="A26" s="11">
        <v>25.0</v>
      </c>
      <c r="B26" s="23" t="s">
        <v>287</v>
      </c>
      <c r="C26" s="11" t="s">
        <v>191</v>
      </c>
      <c r="D26" s="11">
        <v>39.0</v>
      </c>
      <c r="E26" s="11">
        <v>120.0</v>
      </c>
      <c r="F26" s="103" t="str">
        <f>GDSummary!AL27/(86400/E26)</f>
        <v>0.00151</v>
      </c>
    </row>
    <row r="27">
      <c r="A27" s="11">
        <v>26.0</v>
      </c>
      <c r="B27" s="23" t="s">
        <v>288</v>
      </c>
      <c r="C27" s="11" t="s">
        <v>191</v>
      </c>
      <c r="D27" s="11">
        <v>40.0</v>
      </c>
      <c r="E27" s="11">
        <v>120.0</v>
      </c>
      <c r="F27" s="103" t="str">
        <f>GDSummary!AL28/(86400/E27)</f>
        <v>0.00156</v>
      </c>
    </row>
    <row r="28">
      <c r="A28" s="11">
        <v>27.0</v>
      </c>
      <c r="B28" s="23" t="s">
        <v>289</v>
      </c>
      <c r="C28" s="11" t="s">
        <v>191</v>
      </c>
      <c r="D28" s="11">
        <v>41.0</v>
      </c>
      <c r="E28" s="11">
        <v>120.0</v>
      </c>
      <c r="F28" s="103" t="str">
        <f>GDSummary!AL29/(86400/E28)</f>
        <v>0.00160</v>
      </c>
    </row>
    <row r="29">
      <c r="A29" s="11">
        <v>28.0</v>
      </c>
      <c r="B29" s="23" t="s">
        <v>290</v>
      </c>
      <c r="C29" s="11" t="s">
        <v>191</v>
      </c>
      <c r="D29" s="11">
        <v>42.0</v>
      </c>
      <c r="E29" s="11">
        <v>120.0</v>
      </c>
      <c r="F29" s="103" t="str">
        <f>GDSummary!AL30/(86400/E29)</f>
        <v>0.00164</v>
      </c>
    </row>
    <row r="30">
      <c r="A30" s="11">
        <v>29.0</v>
      </c>
      <c r="B30" s="23" t="s">
        <v>291</v>
      </c>
      <c r="C30" s="11" t="s">
        <v>191</v>
      </c>
      <c r="D30" s="11">
        <v>43.0</v>
      </c>
      <c r="E30" s="11">
        <v>120.0</v>
      </c>
      <c r="F30" s="103" t="str">
        <f>GDSummary!AL31/(86400/E30)</f>
        <v>0.00169</v>
      </c>
    </row>
    <row r="31">
      <c r="A31" s="11">
        <v>30.0</v>
      </c>
      <c r="B31" s="23" t="s">
        <v>292</v>
      </c>
      <c r="C31" s="11" t="s">
        <v>191</v>
      </c>
      <c r="D31" s="11">
        <v>44.0</v>
      </c>
      <c r="E31" s="11">
        <v>120.0</v>
      </c>
      <c r="F31" s="103" t="str">
        <f>GDSummary!AL32/(86400/E31)</f>
        <v>0.00173</v>
      </c>
    </row>
    <row r="32">
      <c r="A32" s="11">
        <v>31.0</v>
      </c>
      <c r="B32" s="23" t="s">
        <v>293</v>
      </c>
      <c r="C32" s="11" t="s">
        <v>191</v>
      </c>
      <c r="D32" s="11">
        <v>45.0</v>
      </c>
      <c r="E32" s="11">
        <v>120.0</v>
      </c>
      <c r="F32" s="103" t="str">
        <f>GDSummary!AL33/(86400/E32)</f>
        <v>0.00461</v>
      </c>
    </row>
    <row r="33">
      <c r="A33" s="11">
        <v>32.0</v>
      </c>
      <c r="B33" s="23" t="s">
        <v>294</v>
      </c>
      <c r="C33" s="11" t="s">
        <v>191</v>
      </c>
      <c r="D33" s="11">
        <v>46.0</v>
      </c>
      <c r="E33" s="11">
        <v>120.0</v>
      </c>
      <c r="F33" s="103" t="str">
        <f>GDSummary!AL34/(86400/E33)</f>
        <v>0.00182</v>
      </c>
    </row>
    <row r="34">
      <c r="A34" s="11">
        <v>33.0</v>
      </c>
      <c r="B34" s="23" t="s">
        <v>295</v>
      </c>
      <c r="C34" s="11" t="s">
        <v>191</v>
      </c>
      <c r="D34" s="11">
        <v>47.0</v>
      </c>
      <c r="E34" s="11">
        <v>120.0</v>
      </c>
      <c r="F34" s="103" t="str">
        <f>GDSummary!AL35/(86400/E34)</f>
        <v>0.00187</v>
      </c>
    </row>
    <row r="35">
      <c r="A35" s="11">
        <v>34.0</v>
      </c>
      <c r="B35" s="23" t="s">
        <v>296</v>
      </c>
      <c r="C35" s="11" t="s">
        <v>191</v>
      </c>
      <c r="D35" s="11">
        <v>48.0</v>
      </c>
      <c r="E35" s="11">
        <v>120.0</v>
      </c>
      <c r="F35" s="103" t="str">
        <f>GDSummary!AL36/(86400/E35)</f>
        <v>0.00191</v>
      </c>
    </row>
    <row r="36">
      <c r="A36" s="11">
        <v>35.0</v>
      </c>
      <c r="B36" s="23" t="s">
        <v>297</v>
      </c>
      <c r="C36" s="11" t="s">
        <v>191</v>
      </c>
      <c r="D36" s="11">
        <v>49.0</v>
      </c>
      <c r="E36" s="11">
        <v>120.0</v>
      </c>
      <c r="F36" s="103" t="str">
        <f>GDSummary!AL37/(86400/E36)</f>
        <v>0.00196</v>
      </c>
    </row>
    <row r="37">
      <c r="A37" s="11">
        <v>36.0</v>
      </c>
      <c r="B37" s="23" t="s">
        <v>298</v>
      </c>
      <c r="C37" s="11" t="s">
        <v>191</v>
      </c>
      <c r="D37" s="11">
        <v>50.0</v>
      </c>
      <c r="E37" s="11">
        <v>120.0</v>
      </c>
      <c r="F37" s="103" t="str">
        <f>GDSummary!AL38/(86400/E37)</f>
        <v>0.00200</v>
      </c>
    </row>
    <row r="38">
      <c r="A38" s="11">
        <v>37.0</v>
      </c>
      <c r="B38" s="23" t="s">
        <v>299</v>
      </c>
      <c r="C38" s="11" t="s">
        <v>191</v>
      </c>
      <c r="D38" s="11">
        <v>51.0</v>
      </c>
      <c r="E38" s="11">
        <v>120.0</v>
      </c>
      <c r="F38" s="103" t="str">
        <f>GDSummary!AL39/(86400/E38)</f>
        <v>0.00204</v>
      </c>
    </row>
    <row r="39">
      <c r="A39" s="11">
        <v>38.0</v>
      </c>
      <c r="B39" s="23" t="s">
        <v>300</v>
      </c>
      <c r="C39" s="11" t="s">
        <v>191</v>
      </c>
      <c r="D39" s="11">
        <v>52.0</v>
      </c>
      <c r="E39" s="11">
        <v>120.0</v>
      </c>
      <c r="F39" s="103" t="str">
        <f>GDSummary!AL40/(86400/E39)</f>
        <v>0.00209</v>
      </c>
    </row>
    <row r="40">
      <c r="A40" s="11">
        <v>39.0</v>
      </c>
      <c r="B40" s="23" t="s">
        <v>301</v>
      </c>
      <c r="C40" s="11" t="s">
        <v>191</v>
      </c>
      <c r="D40" s="11">
        <v>53.0</v>
      </c>
      <c r="E40" s="11">
        <v>120.0</v>
      </c>
      <c r="F40" s="103" t="str">
        <f>GDSummary!AL41/(86400/E40)</f>
        <v>0.00213</v>
      </c>
    </row>
    <row r="41">
      <c r="A41" s="11">
        <v>40.0</v>
      </c>
      <c r="B41" s="23" t="s">
        <v>302</v>
      </c>
      <c r="C41" s="11" t="s">
        <v>191</v>
      </c>
      <c r="D41" s="11">
        <v>54.0</v>
      </c>
      <c r="E41" s="11">
        <v>120.0</v>
      </c>
      <c r="F41" s="103" t="str">
        <f>GDSummary!AL42/(86400/E41)</f>
        <v>0.00218</v>
      </c>
    </row>
    <row r="42">
      <c r="A42" s="11">
        <v>41.0</v>
      </c>
      <c r="B42" s="23" t="s">
        <v>303</v>
      </c>
      <c r="C42" s="11" t="s">
        <v>191</v>
      </c>
      <c r="D42" s="11">
        <v>55.0</v>
      </c>
      <c r="E42" s="11">
        <v>120.0</v>
      </c>
      <c r="F42" s="103" t="str">
        <f>GDSummary!AL43/(86400/E42)</f>
        <v>0.00600</v>
      </c>
    </row>
    <row r="43">
      <c r="A43" s="11">
        <v>42.0</v>
      </c>
      <c r="B43" s="23" t="s">
        <v>304</v>
      </c>
      <c r="C43" s="11" t="s">
        <v>191</v>
      </c>
      <c r="D43" s="11">
        <v>56.0</v>
      </c>
      <c r="E43" s="11">
        <v>120.0</v>
      </c>
      <c r="F43" s="103" t="str">
        <f>GDSummary!AL44/(86400/E43)</f>
        <v>0.00227</v>
      </c>
    </row>
    <row r="44">
      <c r="A44" s="11">
        <v>43.0</v>
      </c>
      <c r="B44" s="23" t="s">
        <v>305</v>
      </c>
      <c r="C44" s="11" t="s">
        <v>191</v>
      </c>
      <c r="D44" s="11">
        <v>57.0</v>
      </c>
      <c r="E44" s="11">
        <v>120.0</v>
      </c>
      <c r="F44" s="103" t="str">
        <f>GDSummary!AL45/(86400/E44)</f>
        <v>0.00231</v>
      </c>
    </row>
    <row r="45">
      <c r="A45" s="11">
        <v>44.0</v>
      </c>
      <c r="B45" s="23" t="s">
        <v>306</v>
      </c>
      <c r="C45" s="11" t="s">
        <v>191</v>
      </c>
      <c r="D45" s="11">
        <v>58.0</v>
      </c>
      <c r="E45" s="11">
        <v>120.0</v>
      </c>
      <c r="F45" s="103" t="str">
        <f>GDSummary!AL46/(86400/E45)</f>
        <v>0.00236</v>
      </c>
    </row>
    <row r="46">
      <c r="A46" s="11">
        <v>45.0</v>
      </c>
      <c r="B46" s="23" t="s">
        <v>307</v>
      </c>
      <c r="C46" s="11" t="s">
        <v>191</v>
      </c>
      <c r="D46" s="11">
        <v>59.0</v>
      </c>
      <c r="E46" s="11">
        <v>120.0</v>
      </c>
      <c r="F46" s="103" t="str">
        <f>GDSummary!AL47/(86400/E46)</f>
        <v>0.00240</v>
      </c>
    </row>
    <row r="47">
      <c r="A47" s="11">
        <v>46.0</v>
      </c>
      <c r="B47" s="23" t="s">
        <v>308</v>
      </c>
      <c r="C47" s="11" t="s">
        <v>191</v>
      </c>
      <c r="D47" s="11">
        <v>60.0</v>
      </c>
      <c r="E47" s="11">
        <v>120.0</v>
      </c>
      <c r="F47" s="103" t="str">
        <f>GDSummary!AL48/(86400/E47)</f>
        <v>0.00244</v>
      </c>
    </row>
    <row r="48">
      <c r="A48" s="11">
        <v>47.0</v>
      </c>
      <c r="B48" s="23" t="s">
        <v>309</v>
      </c>
      <c r="C48" s="11" t="s">
        <v>191</v>
      </c>
      <c r="D48" s="11">
        <v>61.0</v>
      </c>
      <c r="E48" s="11">
        <v>120.0</v>
      </c>
      <c r="F48" s="103" t="str">
        <f>GDSummary!AL49/(86400/E48)</f>
        <v>0.00249</v>
      </c>
    </row>
    <row r="49">
      <c r="A49" s="11">
        <v>48.0</v>
      </c>
      <c r="B49" s="23" t="s">
        <v>310</v>
      </c>
      <c r="C49" s="11" t="s">
        <v>191</v>
      </c>
      <c r="D49" s="11">
        <v>62.0</v>
      </c>
      <c r="E49" s="11">
        <v>120.0</v>
      </c>
      <c r="F49" s="103" t="str">
        <f>GDSummary!AL50/(86400/E49)</f>
        <v>0.00253</v>
      </c>
    </row>
    <row r="50">
      <c r="A50" s="11">
        <v>49.0</v>
      </c>
      <c r="B50" s="23" t="s">
        <v>311</v>
      </c>
      <c r="C50" s="11" t="s">
        <v>191</v>
      </c>
      <c r="D50" s="11">
        <v>63.0</v>
      </c>
      <c r="E50" s="11">
        <v>120.0</v>
      </c>
      <c r="F50" s="103" t="str">
        <f>GDSummary!AL51/(86400/E50)</f>
        <v>0.00258</v>
      </c>
    </row>
    <row r="51">
      <c r="A51" s="11">
        <v>50.0</v>
      </c>
      <c r="B51" s="23" t="s">
        <v>312</v>
      </c>
      <c r="C51" s="11" t="s">
        <v>191</v>
      </c>
      <c r="D51" s="11">
        <v>64.0</v>
      </c>
      <c r="E51" s="11">
        <v>120.0</v>
      </c>
      <c r="F51" s="103" t="str">
        <f>GDSummary!AL52/(86400/E51)</f>
        <v>0.00262</v>
      </c>
    </row>
    <row r="52">
      <c r="A52" s="11">
        <v>51.0</v>
      </c>
      <c r="B52" s="23" t="s">
        <v>313</v>
      </c>
      <c r="C52" s="11" t="s">
        <v>191</v>
      </c>
      <c r="D52" s="11">
        <v>65.0</v>
      </c>
      <c r="E52" s="11">
        <v>120.0</v>
      </c>
      <c r="F52" s="103" t="str">
        <f>GDSummary!AL53/(86400/E52)</f>
        <v>0.00739</v>
      </c>
    </row>
    <row r="53">
      <c r="A53" s="11">
        <v>52.0</v>
      </c>
      <c r="B53" s="23" t="s">
        <v>314</v>
      </c>
      <c r="C53" s="11" t="s">
        <v>191</v>
      </c>
      <c r="D53" s="11">
        <v>66.0</v>
      </c>
      <c r="E53" s="11">
        <v>120.0</v>
      </c>
      <c r="F53" s="103" t="str">
        <f>GDSummary!AL54/(86400/E53)</f>
        <v>0.00271</v>
      </c>
    </row>
    <row r="54">
      <c r="A54" s="11">
        <v>53.0</v>
      </c>
      <c r="B54" s="23" t="s">
        <v>315</v>
      </c>
      <c r="C54" s="11" t="s">
        <v>191</v>
      </c>
      <c r="D54" s="11">
        <v>67.0</v>
      </c>
      <c r="E54" s="11">
        <v>120.0</v>
      </c>
      <c r="F54" s="103" t="str">
        <f>GDSummary!AL55/(86400/E54)</f>
        <v>0.00276</v>
      </c>
    </row>
    <row r="55">
      <c r="A55" s="11">
        <v>54.0</v>
      </c>
      <c r="B55" s="23" t="s">
        <v>316</v>
      </c>
      <c r="C55" s="11" t="s">
        <v>191</v>
      </c>
      <c r="D55" s="11">
        <v>68.0</v>
      </c>
      <c r="E55" s="11">
        <v>120.0</v>
      </c>
      <c r="F55" s="103" t="str">
        <f>GDSummary!AL56/(86400/E55)</f>
        <v>0.00280</v>
      </c>
    </row>
    <row r="56">
      <c r="A56" s="11">
        <v>55.0</v>
      </c>
      <c r="B56" s="23" t="s">
        <v>317</v>
      </c>
      <c r="C56" s="11" t="s">
        <v>191</v>
      </c>
      <c r="D56" s="11">
        <v>69.0</v>
      </c>
      <c r="E56" s="11">
        <v>120.0</v>
      </c>
      <c r="F56" s="103" t="str">
        <f>GDSummary!AL57/(86400/E56)</f>
        <v>0.00284</v>
      </c>
    </row>
    <row r="57">
      <c r="A57" s="11">
        <v>56.0</v>
      </c>
      <c r="B57" s="23" t="s">
        <v>318</v>
      </c>
      <c r="C57" s="11" t="s">
        <v>191</v>
      </c>
      <c r="D57" s="11">
        <v>70.0</v>
      </c>
      <c r="E57" s="11">
        <v>120.0</v>
      </c>
      <c r="F57" s="103" t="str">
        <f>GDSummary!AL58/(86400/E57)</f>
        <v>0.00289</v>
      </c>
    </row>
    <row r="58">
      <c r="A58" s="11">
        <v>57.0</v>
      </c>
      <c r="B58" s="23" t="s">
        <v>319</v>
      </c>
      <c r="C58" s="11" t="s">
        <v>191</v>
      </c>
      <c r="D58" s="11">
        <v>71.0</v>
      </c>
      <c r="E58" s="11">
        <v>120.0</v>
      </c>
      <c r="F58" s="103" t="str">
        <f>GDSummary!AL59/(86400/E58)</f>
        <v>0.00293</v>
      </c>
    </row>
    <row r="59">
      <c r="A59" s="11">
        <v>58.0</v>
      </c>
      <c r="B59" s="23" t="s">
        <v>320</v>
      </c>
      <c r="C59" s="11" t="s">
        <v>191</v>
      </c>
      <c r="D59" s="11">
        <v>72.0</v>
      </c>
      <c r="E59" s="11">
        <v>120.0</v>
      </c>
      <c r="F59" s="103" t="str">
        <f>GDSummary!AL60/(86400/E59)</f>
        <v>0.00298</v>
      </c>
    </row>
    <row r="60">
      <c r="A60" s="11">
        <v>59.0</v>
      </c>
      <c r="B60" s="23" t="s">
        <v>321</v>
      </c>
      <c r="C60" s="11" t="s">
        <v>191</v>
      </c>
      <c r="D60" s="11">
        <v>73.0</v>
      </c>
      <c r="E60" s="11">
        <v>120.0</v>
      </c>
      <c r="F60" s="103" t="str">
        <f>GDSummary!AL61/(86400/E60)</f>
        <v>0.00302</v>
      </c>
    </row>
    <row r="61">
      <c r="A61" s="11">
        <v>60.0</v>
      </c>
      <c r="B61" s="23" t="s">
        <v>322</v>
      </c>
      <c r="C61" s="11" t="s">
        <v>191</v>
      </c>
      <c r="D61" s="11">
        <v>74.0</v>
      </c>
      <c r="E61" s="11">
        <v>120.0</v>
      </c>
      <c r="F61" s="103" t="str">
        <f>GDSummary!AL62/(86400/E61)</f>
        <v>0.00307</v>
      </c>
    </row>
    <row r="62">
      <c r="A62" s="11">
        <v>61.0</v>
      </c>
      <c r="B62" s="23" t="s">
        <v>323</v>
      </c>
      <c r="C62" s="11" t="s">
        <v>191</v>
      </c>
      <c r="D62" s="11">
        <v>75.0</v>
      </c>
      <c r="E62" s="11">
        <v>120.0</v>
      </c>
      <c r="F62" s="103" t="str">
        <f>GDSummary!AL63/(86400/E62)</f>
        <v>0.00878</v>
      </c>
    </row>
    <row r="63">
      <c r="A63" s="11">
        <v>62.0</v>
      </c>
      <c r="B63" s="23" t="s">
        <v>324</v>
      </c>
      <c r="C63" s="11" t="s">
        <v>191</v>
      </c>
      <c r="D63" s="11">
        <v>76.0</v>
      </c>
      <c r="E63" s="11">
        <v>120.0</v>
      </c>
      <c r="F63" s="103" t="str">
        <f>GDSummary!AL64/(86400/E63)</f>
        <v>0.00316</v>
      </c>
    </row>
    <row r="64">
      <c r="A64" s="11">
        <v>63.0</v>
      </c>
      <c r="B64" s="23" t="s">
        <v>325</v>
      </c>
      <c r="C64" s="11" t="s">
        <v>191</v>
      </c>
      <c r="D64" s="11">
        <v>77.0</v>
      </c>
      <c r="E64" s="11">
        <v>120.0</v>
      </c>
      <c r="F64" s="103" t="str">
        <f>GDSummary!AL65/(86400/E64)</f>
        <v>0.00320</v>
      </c>
    </row>
    <row r="65">
      <c r="A65" s="11">
        <v>64.0</v>
      </c>
      <c r="B65" s="23" t="s">
        <v>326</v>
      </c>
      <c r="C65" s="11" t="s">
        <v>191</v>
      </c>
      <c r="D65" s="11">
        <v>78.0</v>
      </c>
      <c r="E65" s="11">
        <v>120.0</v>
      </c>
      <c r="F65" s="103" t="str">
        <f>GDSummary!AL66/(86400/E65)</f>
        <v>0.00324</v>
      </c>
    </row>
    <row r="66">
      <c r="A66" s="11">
        <v>65.0</v>
      </c>
      <c r="B66" s="23" t="s">
        <v>327</v>
      </c>
      <c r="C66" s="11" t="s">
        <v>191</v>
      </c>
      <c r="D66" s="11">
        <v>79.0</v>
      </c>
      <c r="E66" s="11">
        <v>120.0</v>
      </c>
      <c r="F66" s="103" t="str">
        <f>GDSummary!AL67/(86400/E66)</f>
        <v>0.00329</v>
      </c>
    </row>
    <row r="67">
      <c r="A67" s="11">
        <v>66.0</v>
      </c>
      <c r="B67" s="23" t="s">
        <v>328</v>
      </c>
      <c r="C67" s="11" t="s">
        <v>191</v>
      </c>
      <c r="D67" s="11">
        <v>80.0</v>
      </c>
      <c r="E67" s="11">
        <v>120.0</v>
      </c>
      <c r="F67" s="103" t="str">
        <f>GDSummary!AL68/(86400/E67)</f>
        <v>0.00333</v>
      </c>
    </row>
    <row r="68">
      <c r="A68" s="11">
        <v>67.0</v>
      </c>
      <c r="B68" s="23" t="s">
        <v>329</v>
      </c>
      <c r="C68" s="11" t="s">
        <v>191</v>
      </c>
      <c r="D68" s="11">
        <v>81.0</v>
      </c>
      <c r="E68" s="11">
        <v>120.0</v>
      </c>
      <c r="F68" s="103" t="str">
        <f>GDSummary!AL69/(86400/E68)</f>
        <v>0.00338</v>
      </c>
    </row>
    <row r="69">
      <c r="A69" s="11">
        <v>68.0</v>
      </c>
      <c r="B69" s="23" t="s">
        <v>330</v>
      </c>
      <c r="C69" s="11" t="s">
        <v>191</v>
      </c>
      <c r="D69" s="11">
        <v>82.0</v>
      </c>
      <c r="E69" s="11">
        <v>120.0</v>
      </c>
      <c r="F69" s="103" t="str">
        <f>GDSummary!AL70/(86400/E69)</f>
        <v>0.00342</v>
      </c>
    </row>
    <row r="70">
      <c r="A70" s="11">
        <v>69.0</v>
      </c>
      <c r="B70" s="23" t="s">
        <v>331</v>
      </c>
      <c r="C70" s="11" t="s">
        <v>191</v>
      </c>
      <c r="D70" s="11">
        <v>83.0</v>
      </c>
      <c r="E70" s="11">
        <v>120.0</v>
      </c>
      <c r="F70" s="103" t="str">
        <f>GDSummary!AL71/(86400/E70)</f>
        <v>0.00347</v>
      </c>
    </row>
    <row r="71">
      <c r="A71" s="11">
        <v>70.0</v>
      </c>
      <c r="B71" s="23" t="s">
        <v>332</v>
      </c>
      <c r="C71" s="11" t="s">
        <v>191</v>
      </c>
      <c r="D71" s="11">
        <v>84.0</v>
      </c>
      <c r="E71" s="11">
        <v>120.0</v>
      </c>
      <c r="F71" s="103" t="str">
        <f>GDSummary!AL72/(86400/E71)</f>
        <v>0.00351</v>
      </c>
    </row>
    <row r="72">
      <c r="A72" s="11">
        <v>71.0</v>
      </c>
      <c r="B72" s="23" t="s">
        <v>333</v>
      </c>
      <c r="C72" s="11" t="s">
        <v>191</v>
      </c>
      <c r="D72" s="11">
        <v>85.0</v>
      </c>
      <c r="E72" s="11">
        <v>120.0</v>
      </c>
      <c r="F72" s="103" t="str">
        <f>GDSummary!AL73/(86400/E72)</f>
        <v>0.01017</v>
      </c>
    </row>
    <row r="73">
      <c r="A73" s="11">
        <v>72.0</v>
      </c>
      <c r="B73" s="23" t="s">
        <v>334</v>
      </c>
      <c r="C73" s="11" t="s">
        <v>191</v>
      </c>
      <c r="D73" s="11">
        <v>86.0</v>
      </c>
      <c r="E73" s="11">
        <v>120.0</v>
      </c>
      <c r="F73" s="103" t="str">
        <f>GDSummary!AL74/(86400/E73)</f>
        <v>0.00360</v>
      </c>
    </row>
    <row r="74">
      <c r="A74" s="11">
        <v>73.0</v>
      </c>
      <c r="B74" s="23" t="s">
        <v>335</v>
      </c>
      <c r="C74" s="11" t="s">
        <v>191</v>
      </c>
      <c r="D74" s="11">
        <v>87.0</v>
      </c>
      <c r="E74" s="11">
        <v>120.0</v>
      </c>
      <c r="F74" s="103" t="str">
        <f>GDSummary!AL75/(86400/E74)</f>
        <v>0.00364</v>
      </c>
    </row>
    <row r="75">
      <c r="A75" s="11">
        <v>74.0</v>
      </c>
      <c r="B75" s="23" t="s">
        <v>336</v>
      </c>
      <c r="C75" s="11" t="s">
        <v>191</v>
      </c>
      <c r="D75" s="11">
        <v>88.0</v>
      </c>
      <c r="E75" s="11">
        <v>120.0</v>
      </c>
      <c r="F75" s="103" t="str">
        <f>GDSummary!AL76/(86400/E75)</f>
        <v>0.00369</v>
      </c>
    </row>
    <row r="76">
      <c r="A76" s="11">
        <v>75.0</v>
      </c>
      <c r="B76" s="23" t="s">
        <v>337</v>
      </c>
      <c r="C76" s="11" t="s">
        <v>191</v>
      </c>
      <c r="D76" s="11">
        <v>89.0</v>
      </c>
      <c r="E76" s="11">
        <v>120.0</v>
      </c>
      <c r="F76" s="103" t="str">
        <f>GDSummary!AL77/(86400/E76)</f>
        <v>0.00373</v>
      </c>
    </row>
    <row r="77">
      <c r="A77" s="11">
        <v>76.0</v>
      </c>
      <c r="B77" s="23" t="s">
        <v>338</v>
      </c>
      <c r="C77" s="11" t="s">
        <v>191</v>
      </c>
      <c r="D77" s="11">
        <v>90.0</v>
      </c>
      <c r="E77" s="11">
        <v>120.0</v>
      </c>
      <c r="F77" s="103" t="str">
        <f>GDSummary!AL78/(86400/E77)</f>
        <v>0.00378</v>
      </c>
    </row>
    <row r="78">
      <c r="A78" s="11">
        <v>77.0</v>
      </c>
      <c r="B78" s="23" t="s">
        <v>339</v>
      </c>
      <c r="C78" s="11" t="s">
        <v>191</v>
      </c>
      <c r="D78" s="11">
        <v>91.0</v>
      </c>
      <c r="E78" s="11">
        <v>120.0</v>
      </c>
      <c r="F78" s="103" t="str">
        <f>GDSummary!AL79/(86400/E78)</f>
        <v>0.00382</v>
      </c>
    </row>
    <row r="79">
      <c r="A79" s="11">
        <v>78.0</v>
      </c>
      <c r="B79" s="23" t="s">
        <v>340</v>
      </c>
      <c r="C79" s="11" t="s">
        <v>191</v>
      </c>
      <c r="D79" s="11">
        <v>92.0</v>
      </c>
      <c r="E79" s="11">
        <v>120.0</v>
      </c>
      <c r="F79" s="103" t="str">
        <f>GDSummary!AL80/(86400/E79)</f>
        <v>0.00387</v>
      </c>
    </row>
    <row r="80">
      <c r="A80" s="11">
        <v>79.0</v>
      </c>
      <c r="B80" s="23" t="s">
        <v>341</v>
      </c>
      <c r="C80" s="11" t="s">
        <v>191</v>
      </c>
      <c r="D80" s="11">
        <v>93.0</v>
      </c>
      <c r="E80" s="11">
        <v>120.0</v>
      </c>
      <c r="F80" s="103" t="str">
        <f>GDSummary!AL81/(86400/E80)</f>
        <v>0.00391</v>
      </c>
    </row>
    <row r="81">
      <c r="A81" s="11">
        <v>80.0</v>
      </c>
      <c r="B81" s="23" t="s">
        <v>342</v>
      </c>
      <c r="C81" s="11" t="s">
        <v>191</v>
      </c>
      <c r="D81" s="11">
        <v>94.0</v>
      </c>
      <c r="E81" s="11">
        <v>120.0</v>
      </c>
      <c r="F81" s="103" t="str">
        <f>GDSummary!AL82/(86400/E81)</f>
        <v>0.00396</v>
      </c>
    </row>
    <row r="82">
      <c r="A82" s="11">
        <v>81.0</v>
      </c>
      <c r="B82" s="23" t="s">
        <v>343</v>
      </c>
      <c r="C82" s="11" t="s">
        <v>191</v>
      </c>
      <c r="D82" s="11">
        <v>95.0</v>
      </c>
      <c r="E82" s="11">
        <v>120.0</v>
      </c>
      <c r="F82" s="103" t="str">
        <f>GDSummary!AL83/(86400/E82)</f>
        <v>0.01156</v>
      </c>
    </row>
    <row r="83">
      <c r="A83" s="11">
        <v>82.0</v>
      </c>
      <c r="B83" s="23" t="s">
        <v>344</v>
      </c>
      <c r="C83" s="11" t="s">
        <v>191</v>
      </c>
      <c r="D83" s="11">
        <v>96.0</v>
      </c>
      <c r="E83" s="11">
        <v>120.0</v>
      </c>
      <c r="F83" s="103" t="str">
        <f>GDSummary!AL84/(86400/E83)</f>
        <v>0.00404</v>
      </c>
    </row>
    <row r="84">
      <c r="A84" s="11">
        <v>83.0</v>
      </c>
      <c r="B84" s="23" t="s">
        <v>345</v>
      </c>
      <c r="C84" s="11" t="s">
        <v>191</v>
      </c>
      <c r="D84" s="11">
        <v>97.0</v>
      </c>
      <c r="E84" s="11">
        <v>120.0</v>
      </c>
      <c r="F84" s="103" t="str">
        <f>GDSummary!AL85/(86400/E84)</f>
        <v>0.00409</v>
      </c>
    </row>
    <row r="85">
      <c r="A85" s="11">
        <v>84.0</v>
      </c>
      <c r="B85" s="23" t="s">
        <v>346</v>
      </c>
      <c r="C85" s="11" t="s">
        <v>191</v>
      </c>
      <c r="D85" s="11">
        <v>98.0</v>
      </c>
      <c r="E85" s="11">
        <v>120.0</v>
      </c>
      <c r="F85" s="103" t="str">
        <f>GDSummary!AL86/(86400/E85)</f>
        <v>0.00413</v>
      </c>
    </row>
    <row r="86">
      <c r="A86" s="11">
        <v>85.0</v>
      </c>
      <c r="B86" s="23" t="s">
        <v>347</v>
      </c>
      <c r="C86" s="11" t="s">
        <v>191</v>
      </c>
      <c r="D86" s="11">
        <v>99.0</v>
      </c>
      <c r="E86" s="11">
        <v>120.0</v>
      </c>
      <c r="F86" s="103" t="str">
        <f>GDSummary!AL87/(86400/E86)</f>
        <v>0.00418</v>
      </c>
    </row>
    <row r="87">
      <c r="A87" s="11">
        <v>86.0</v>
      </c>
      <c r="B87" s="23" t="s">
        <v>348</v>
      </c>
      <c r="C87" s="11" t="s">
        <v>191</v>
      </c>
      <c r="D87" s="11">
        <v>100.0</v>
      </c>
      <c r="E87" s="11">
        <v>120.0</v>
      </c>
      <c r="F87" s="103" t="str">
        <f>GDSummary!AL88/(86400/E87)</f>
        <v>0.00422</v>
      </c>
    </row>
    <row r="88">
      <c r="A88" s="11">
        <v>87.0</v>
      </c>
      <c r="B88" s="23" t="s">
        <v>349</v>
      </c>
      <c r="C88" s="11" t="s">
        <v>191</v>
      </c>
      <c r="D88" s="11">
        <v>101.0</v>
      </c>
      <c r="E88" s="11">
        <v>120.0</v>
      </c>
      <c r="F88" s="103" t="str">
        <f>GDSummary!AL89/(86400/E88)</f>
        <v>0.00427</v>
      </c>
    </row>
    <row r="89">
      <c r="A89" s="11">
        <v>88.0</v>
      </c>
      <c r="B89" s="23" t="s">
        <v>350</v>
      </c>
      <c r="C89" s="11" t="s">
        <v>191</v>
      </c>
      <c r="D89" s="11">
        <v>102.0</v>
      </c>
      <c r="E89" s="11">
        <v>120.0</v>
      </c>
      <c r="F89" s="103" t="str">
        <f>GDSummary!AL90/(86400/E89)</f>
        <v>0.00431</v>
      </c>
    </row>
    <row r="90">
      <c r="A90" s="11">
        <v>89.0</v>
      </c>
      <c r="B90" s="23" t="s">
        <v>351</v>
      </c>
      <c r="C90" s="11" t="s">
        <v>191</v>
      </c>
      <c r="D90" s="11">
        <v>103.0</v>
      </c>
      <c r="E90" s="11">
        <v>120.0</v>
      </c>
      <c r="F90" s="103" t="str">
        <f>GDSummary!AL91/(86400/E90)</f>
        <v>0.00436</v>
      </c>
    </row>
    <row r="91">
      <c r="A91" s="11">
        <v>90.0</v>
      </c>
      <c r="B91" s="23" t="s">
        <v>352</v>
      </c>
      <c r="C91" s="11" t="s">
        <v>191</v>
      </c>
      <c r="D91" s="11">
        <v>104.0</v>
      </c>
      <c r="E91" s="11">
        <v>120.0</v>
      </c>
      <c r="F91" s="103" t="str">
        <f>GDSummary!AL92/(86400/E91)</f>
        <v>0.00440</v>
      </c>
    </row>
    <row r="92">
      <c r="A92" s="11">
        <v>91.0</v>
      </c>
      <c r="B92" s="23" t="s">
        <v>353</v>
      </c>
      <c r="C92" s="11" t="s">
        <v>191</v>
      </c>
      <c r="D92" s="11">
        <v>105.0</v>
      </c>
      <c r="E92" s="11">
        <v>120.0</v>
      </c>
      <c r="F92" s="103" t="str">
        <f>GDSummary!AL93/(86400/E92)</f>
        <v>0.01294</v>
      </c>
    </row>
    <row r="93">
      <c r="A93" s="11">
        <v>92.0</v>
      </c>
      <c r="B93" s="23" t="s">
        <v>354</v>
      </c>
      <c r="C93" s="11" t="s">
        <v>191</v>
      </c>
      <c r="D93" s="11">
        <v>106.0</v>
      </c>
      <c r="E93" s="11">
        <v>120.0</v>
      </c>
      <c r="F93" s="103" t="str">
        <f>GDSummary!AL94/(86400/E93)</f>
        <v>0.00449</v>
      </c>
    </row>
    <row r="94">
      <c r="A94" s="11">
        <v>93.0</v>
      </c>
      <c r="B94" s="23" t="s">
        <v>355</v>
      </c>
      <c r="C94" s="11" t="s">
        <v>191</v>
      </c>
      <c r="D94" s="11">
        <v>107.0</v>
      </c>
      <c r="E94" s="11">
        <v>120.0</v>
      </c>
      <c r="F94" s="103" t="str">
        <f>GDSummary!AL95/(86400/E94)</f>
        <v>0.00453</v>
      </c>
    </row>
    <row r="95">
      <c r="A95" s="11">
        <v>94.0</v>
      </c>
      <c r="B95" s="23" t="s">
        <v>356</v>
      </c>
      <c r="C95" s="11" t="s">
        <v>191</v>
      </c>
      <c r="D95" s="11">
        <v>108.0</v>
      </c>
      <c r="E95" s="11">
        <v>120.0</v>
      </c>
      <c r="F95" s="103" t="str">
        <f>GDSummary!AL96/(86400/E95)</f>
        <v>0.00458</v>
      </c>
    </row>
    <row r="96">
      <c r="A96" s="11">
        <v>95.0</v>
      </c>
      <c r="B96" s="23" t="s">
        <v>357</v>
      </c>
      <c r="C96" s="11" t="s">
        <v>191</v>
      </c>
      <c r="D96" s="11">
        <v>109.0</v>
      </c>
      <c r="E96" s="11">
        <v>120.0</v>
      </c>
      <c r="F96" s="103" t="str">
        <f>GDSummary!AL97/(86400/E96)</f>
        <v>0.00462</v>
      </c>
    </row>
    <row r="97">
      <c r="A97" s="11">
        <v>96.0</v>
      </c>
      <c r="B97" s="23" t="s">
        <v>358</v>
      </c>
      <c r="C97" s="11" t="s">
        <v>191</v>
      </c>
      <c r="D97" s="11">
        <v>110.0</v>
      </c>
      <c r="E97" s="11">
        <v>120.0</v>
      </c>
      <c r="F97" s="103" t="str">
        <f>GDSummary!AL98/(86400/E97)</f>
        <v>0.00467</v>
      </c>
    </row>
    <row r="98">
      <c r="A98" s="11">
        <v>97.0</v>
      </c>
      <c r="B98" s="23" t="s">
        <v>359</v>
      </c>
      <c r="C98" s="11" t="s">
        <v>191</v>
      </c>
      <c r="D98" s="11">
        <v>111.0</v>
      </c>
      <c r="E98" s="11">
        <v>120.0</v>
      </c>
      <c r="F98" s="103" t="str">
        <f>GDSummary!AL99/(86400/E98)</f>
        <v>0.00471</v>
      </c>
    </row>
    <row r="99">
      <c r="A99" s="11">
        <v>98.0</v>
      </c>
      <c r="B99" s="23" t="s">
        <v>360</v>
      </c>
      <c r="C99" s="11" t="s">
        <v>191</v>
      </c>
      <c r="D99" s="11">
        <v>112.0</v>
      </c>
      <c r="E99" s="11">
        <v>120.0</v>
      </c>
      <c r="F99" s="103" t="str">
        <f>GDSummary!AL100/(86400/E99)</f>
        <v>0.00476</v>
      </c>
    </row>
    <row r="100">
      <c r="A100" s="11">
        <v>99.0</v>
      </c>
      <c r="B100" s="23" t="s">
        <v>361</v>
      </c>
      <c r="C100" s="11" t="s">
        <v>191</v>
      </c>
      <c r="D100" s="11">
        <v>113.0</v>
      </c>
      <c r="E100" s="11">
        <v>120.0</v>
      </c>
      <c r="F100" s="103" t="str">
        <f>GDSummary!AL101/(86400/E100)</f>
        <v>0.00480</v>
      </c>
    </row>
    <row r="101">
      <c r="A101" s="11">
        <v>100.0</v>
      </c>
      <c r="B101" s="23" t="s">
        <v>362</v>
      </c>
      <c r="C101" s="11" t="s">
        <v>191</v>
      </c>
      <c r="D101" s="11">
        <v>114.0</v>
      </c>
      <c r="E101" s="11">
        <v>120.0</v>
      </c>
      <c r="F101" s="103" t="str">
        <f>GDSummary!AL102/(86400/E101)</f>
        <v>0.00484</v>
      </c>
    </row>
    <row r="102">
      <c r="A102" s="11"/>
      <c r="B102" s="23"/>
      <c r="C102" s="11"/>
      <c r="D102" s="11"/>
      <c r="E102" s="11"/>
    </row>
    <row r="103">
      <c r="A103" s="11"/>
      <c r="B103" s="23"/>
      <c r="C103" s="11"/>
      <c r="D103" s="11"/>
      <c r="E103" s="11"/>
    </row>
    <row r="104">
      <c r="A104" s="11"/>
      <c r="B104" s="23"/>
      <c r="C104" s="11"/>
      <c r="D104" s="11"/>
      <c r="E104" s="11"/>
    </row>
    <row r="105">
      <c r="A105" s="11"/>
      <c r="B105" s="23"/>
      <c r="C105" s="11"/>
      <c r="D105" s="11"/>
      <c r="E105" s="11"/>
    </row>
    <row r="106">
      <c r="A106" s="11"/>
      <c r="B106" s="23"/>
      <c r="C106" s="11"/>
      <c r="D106" s="11"/>
      <c r="E106" s="11"/>
    </row>
    <row r="107">
      <c r="A107" s="11"/>
      <c r="B107" s="23"/>
      <c r="C107" s="11"/>
      <c r="D107" s="11"/>
      <c r="E107" s="11"/>
    </row>
    <row r="108">
      <c r="A108" s="11"/>
      <c r="B108" s="23"/>
      <c r="C108" s="11"/>
      <c r="D108" s="11"/>
      <c r="E108" s="11"/>
    </row>
    <row r="109">
      <c r="A109" s="11"/>
      <c r="B109" s="23"/>
      <c r="C109" s="11"/>
      <c r="D109" s="11"/>
      <c r="E109" s="11"/>
    </row>
    <row r="110">
      <c r="A110" s="11"/>
      <c r="B110" s="23"/>
      <c r="C110" s="11"/>
      <c r="D110" s="11"/>
      <c r="E110" s="11"/>
    </row>
    <row r="111">
      <c r="A111" s="11"/>
      <c r="B111" s="23"/>
      <c r="C111" s="11"/>
      <c r="D111" s="11"/>
      <c r="E111" s="11"/>
    </row>
    <row r="112">
      <c r="A112" s="11"/>
      <c r="B112" s="23"/>
      <c r="C112" s="11"/>
      <c r="D112" s="11"/>
      <c r="E112" s="11"/>
    </row>
    <row r="113">
      <c r="A113" s="11"/>
      <c r="B113" s="23"/>
      <c r="C113" s="11"/>
      <c r="D113" s="11"/>
      <c r="E113" s="11"/>
    </row>
    <row r="114">
      <c r="A114" s="11"/>
      <c r="B114" s="23"/>
      <c r="C114" s="11"/>
      <c r="D114" s="11"/>
      <c r="E114" s="11"/>
    </row>
    <row r="115">
      <c r="A115" s="11"/>
      <c r="B115" s="23"/>
      <c r="C115" s="11"/>
      <c r="D115" s="11"/>
      <c r="E115" s="11"/>
    </row>
    <row r="116">
      <c r="A116" s="11"/>
      <c r="B116" s="23"/>
      <c r="C116" s="11"/>
      <c r="D116" s="11"/>
      <c r="E116" s="11"/>
    </row>
    <row r="117">
      <c r="A117" s="11"/>
      <c r="B117" s="23"/>
      <c r="C117" s="11"/>
      <c r="D117" s="11"/>
      <c r="E117" s="11"/>
    </row>
    <row r="118">
      <c r="A118" s="11"/>
      <c r="B118" s="23"/>
      <c r="C118" s="11"/>
      <c r="D118" s="11"/>
      <c r="E118" s="11"/>
    </row>
    <row r="119">
      <c r="A119" s="11"/>
      <c r="B119" s="23"/>
      <c r="C119" s="11"/>
      <c r="D119" s="11"/>
      <c r="E119" s="1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19</v>
      </c>
      <c r="C1" s="1" t="s">
        <v>184</v>
      </c>
      <c r="D1" s="1" t="s">
        <v>181</v>
      </c>
      <c r="E1" s="1" t="s">
        <v>3</v>
      </c>
      <c r="F1" s="1" t="s">
        <v>262</v>
      </c>
      <c r="G1" s="10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">
        <v>1.0</v>
      </c>
      <c r="B2" s="23" t="s">
        <v>363</v>
      </c>
      <c r="C2" s="11" t="s">
        <v>191</v>
      </c>
      <c r="D2" s="11">
        <v>30.0</v>
      </c>
      <c r="E2" s="11">
        <v>300.0</v>
      </c>
      <c r="F2" s="104" t="str">
        <f>GDSummary!AM3/(86400/E2)</f>
        <v>0.0010</v>
      </c>
    </row>
    <row r="3">
      <c r="A3" s="11">
        <v>2.0</v>
      </c>
      <c r="B3" s="23" t="s">
        <v>364</v>
      </c>
      <c r="C3" s="11" t="s">
        <v>191</v>
      </c>
      <c r="D3" s="11">
        <v>45.0</v>
      </c>
      <c r="E3" s="11">
        <v>300.0</v>
      </c>
      <c r="F3" s="104" t="str">
        <f>GDSummary!AM4/(86400/E3)</f>
        <v>0.0011</v>
      </c>
    </row>
    <row r="4">
      <c r="A4" s="11">
        <v>3.0</v>
      </c>
      <c r="B4" s="23" t="s">
        <v>365</v>
      </c>
      <c r="C4" s="11" t="s">
        <v>191</v>
      </c>
      <c r="D4" s="11">
        <v>60.0</v>
      </c>
      <c r="E4" s="11">
        <v>300.0</v>
      </c>
      <c r="F4" s="104" t="str">
        <f>GDSummary!AM5/(86400/E4)</f>
        <v>0.0012</v>
      </c>
    </row>
    <row r="5">
      <c r="A5" s="11">
        <v>4.0</v>
      </c>
      <c r="B5" s="23" t="s">
        <v>366</v>
      </c>
      <c r="C5" s="11" t="s">
        <v>191</v>
      </c>
      <c r="D5" s="11">
        <v>75.0</v>
      </c>
      <c r="E5" s="11">
        <v>300.0</v>
      </c>
      <c r="F5" s="104" t="str">
        <f>GDSummary!AM6/(86400/E5)</f>
        <v>0.0013</v>
      </c>
    </row>
    <row r="6">
      <c r="A6" s="11">
        <v>5.0</v>
      </c>
      <c r="B6" s="23" t="s">
        <v>367</v>
      </c>
      <c r="C6" s="11" t="s">
        <v>191</v>
      </c>
      <c r="D6" s="11">
        <v>90.0</v>
      </c>
      <c r="E6" s="11">
        <v>300.0</v>
      </c>
      <c r="F6" s="104" t="str">
        <f>GDSummary!AM7/(86400/E6)</f>
        <v>0.0014</v>
      </c>
    </row>
    <row r="7">
      <c r="A7" s="11">
        <v>6.0</v>
      </c>
      <c r="B7" s="23" t="s">
        <v>368</v>
      </c>
      <c r="C7" s="11" t="s">
        <v>191</v>
      </c>
      <c r="D7" s="11">
        <v>105.0</v>
      </c>
      <c r="E7" s="11">
        <v>300.0</v>
      </c>
      <c r="F7" s="104" t="str">
        <f>GDSummary!AM8/(86400/E7)</f>
        <v>0.0015</v>
      </c>
    </row>
    <row r="8">
      <c r="A8" s="11">
        <v>7.0</v>
      </c>
      <c r="B8" s="23" t="s">
        <v>369</v>
      </c>
      <c r="C8" s="11" t="s">
        <v>191</v>
      </c>
      <c r="D8" s="11">
        <v>120.0</v>
      </c>
      <c r="E8" s="11">
        <v>300.0</v>
      </c>
      <c r="F8" s="104" t="str">
        <f>GDSummary!AM9/(86400/E8)</f>
        <v>0.0016</v>
      </c>
    </row>
    <row r="9">
      <c r="A9" s="11">
        <v>8.0</v>
      </c>
      <c r="B9" s="23" t="s">
        <v>370</v>
      </c>
      <c r="C9" s="11" t="s">
        <v>191</v>
      </c>
      <c r="D9" s="11">
        <v>135.0</v>
      </c>
      <c r="E9" s="11">
        <v>300.0</v>
      </c>
      <c r="F9" s="104" t="str">
        <f>GDSummary!AM10/(86400/E9)</f>
        <v>0.0017</v>
      </c>
    </row>
    <row r="10">
      <c r="A10" s="11">
        <v>9.0</v>
      </c>
      <c r="B10" s="23" t="s">
        <v>371</v>
      </c>
      <c r="C10" s="11" t="s">
        <v>191</v>
      </c>
      <c r="D10" s="11">
        <v>150.0</v>
      </c>
      <c r="E10" s="11">
        <v>300.0</v>
      </c>
      <c r="F10" s="104" t="str">
        <f>GDSummary!AM11/(86400/E10)</f>
        <v>0.0018</v>
      </c>
    </row>
    <row r="11">
      <c r="A11" s="11">
        <v>10.0</v>
      </c>
      <c r="B11" s="23" t="s">
        <v>372</v>
      </c>
      <c r="C11" s="11" t="s">
        <v>191</v>
      </c>
      <c r="D11" s="11">
        <v>165.0</v>
      </c>
      <c r="E11" s="11">
        <v>300.0</v>
      </c>
      <c r="F11" s="104" t="str">
        <f>GDSummary!AM12/(86400/E11)</f>
        <v>0.0018</v>
      </c>
    </row>
    <row r="12">
      <c r="A12" s="11">
        <v>11.0</v>
      </c>
      <c r="B12" s="23" t="s">
        <v>373</v>
      </c>
      <c r="C12" s="11" t="s">
        <v>191</v>
      </c>
      <c r="D12" s="11">
        <v>180.0</v>
      </c>
      <c r="E12" s="11">
        <v>300.0</v>
      </c>
      <c r="F12" s="104" t="str">
        <f>GDSummary!AM13/(86400/E12)</f>
        <v>0.0044</v>
      </c>
    </row>
    <row r="13">
      <c r="A13" s="11">
        <v>12.0</v>
      </c>
      <c r="B13" s="23" t="s">
        <v>374</v>
      </c>
      <c r="C13" s="11" t="s">
        <v>191</v>
      </c>
      <c r="D13" s="11">
        <v>195.0</v>
      </c>
      <c r="E13" s="11">
        <v>300.0</v>
      </c>
      <c r="F13" s="104" t="str">
        <f>GDSummary!AM14/(86400/E13)</f>
        <v>0.0020</v>
      </c>
    </row>
    <row r="14">
      <c r="A14" s="11">
        <v>13.0</v>
      </c>
      <c r="B14" s="23" t="s">
        <v>375</v>
      </c>
      <c r="C14" s="11" t="s">
        <v>191</v>
      </c>
      <c r="D14" s="11">
        <v>210.0</v>
      </c>
      <c r="E14" s="11">
        <v>300.0</v>
      </c>
      <c r="F14" s="104" t="str">
        <f>GDSummary!AM15/(86400/E14)</f>
        <v>0.0021</v>
      </c>
    </row>
    <row r="15">
      <c r="A15" s="11">
        <v>14.0</v>
      </c>
      <c r="B15" s="23" t="s">
        <v>376</v>
      </c>
      <c r="C15" s="11" t="s">
        <v>191</v>
      </c>
      <c r="D15" s="11">
        <v>225.0</v>
      </c>
      <c r="E15" s="11">
        <v>300.0</v>
      </c>
      <c r="F15" s="104" t="str">
        <f>GDSummary!AM16/(86400/E15)</f>
        <v>0.0022</v>
      </c>
    </row>
    <row r="16">
      <c r="A16" s="11">
        <v>15.0</v>
      </c>
      <c r="B16" s="23" t="s">
        <v>377</v>
      </c>
      <c r="C16" s="11" t="s">
        <v>191</v>
      </c>
      <c r="D16" s="11">
        <v>240.0</v>
      </c>
      <c r="E16" s="11">
        <v>300.0</v>
      </c>
      <c r="F16" s="104" t="str">
        <f>GDSummary!AM17/(86400/E16)</f>
        <v>0.0023</v>
      </c>
    </row>
    <row r="17">
      <c r="A17" s="11">
        <v>16.0</v>
      </c>
      <c r="B17" s="23" t="s">
        <v>378</v>
      </c>
      <c r="C17" s="11" t="s">
        <v>191</v>
      </c>
      <c r="D17" s="11">
        <v>255.0</v>
      </c>
      <c r="E17" s="11">
        <v>300.0</v>
      </c>
      <c r="F17" s="104" t="str">
        <f>GDSummary!AM18/(86400/E17)</f>
        <v>0.0024</v>
      </c>
    </row>
    <row r="18">
      <c r="A18" s="11">
        <v>17.0</v>
      </c>
      <c r="B18" s="23" t="s">
        <v>379</v>
      </c>
      <c r="C18" s="11" t="s">
        <v>191</v>
      </c>
      <c r="D18" s="11">
        <v>270.0</v>
      </c>
      <c r="E18" s="11">
        <v>300.0</v>
      </c>
      <c r="F18" s="104" t="str">
        <f>GDSummary!AM19/(86400/E18)</f>
        <v>0.0025</v>
      </c>
    </row>
    <row r="19">
      <c r="A19" s="11">
        <v>18.0</v>
      </c>
      <c r="B19" s="23" t="s">
        <v>380</v>
      </c>
      <c r="C19" s="11" t="s">
        <v>191</v>
      </c>
      <c r="D19" s="11">
        <v>285.0</v>
      </c>
      <c r="E19" s="11">
        <v>300.0</v>
      </c>
      <c r="F19" s="104" t="str">
        <f>GDSummary!AM20/(86400/E19)</f>
        <v>0.0026</v>
      </c>
    </row>
    <row r="20">
      <c r="A20" s="11">
        <v>19.0</v>
      </c>
      <c r="B20" s="23" t="s">
        <v>381</v>
      </c>
      <c r="C20" s="11" t="s">
        <v>191</v>
      </c>
      <c r="D20" s="11">
        <v>300.0</v>
      </c>
      <c r="E20" s="11">
        <v>300.0</v>
      </c>
      <c r="F20" s="104" t="str">
        <f>GDSummary!AM21/(86400/E20)</f>
        <v>0.0027</v>
      </c>
    </row>
    <row r="21">
      <c r="A21" s="11">
        <v>20.0</v>
      </c>
      <c r="B21" s="23" t="s">
        <v>382</v>
      </c>
      <c r="C21" s="11" t="s">
        <v>191</v>
      </c>
      <c r="D21" s="11">
        <v>315.0</v>
      </c>
      <c r="E21" s="11">
        <v>300.0</v>
      </c>
      <c r="F21" s="104" t="str">
        <f>GDSummary!AM22/(86400/E21)</f>
        <v>0.0028</v>
      </c>
    </row>
    <row r="22">
      <c r="A22" s="11">
        <v>21.0</v>
      </c>
      <c r="B22" s="23" t="s">
        <v>383</v>
      </c>
      <c r="C22" s="11" t="s">
        <v>191</v>
      </c>
      <c r="D22" s="11">
        <v>330.0</v>
      </c>
      <c r="E22" s="11">
        <v>300.0</v>
      </c>
      <c r="F22" s="104" t="str">
        <f>GDSummary!AM23/(86400/E22)</f>
        <v>0.0079</v>
      </c>
    </row>
    <row r="23">
      <c r="A23" s="11">
        <v>22.0</v>
      </c>
      <c r="B23" s="23" t="s">
        <v>384</v>
      </c>
      <c r="C23" s="11" t="s">
        <v>191</v>
      </c>
      <c r="D23" s="11">
        <v>345.0</v>
      </c>
      <c r="E23" s="11">
        <v>300.0</v>
      </c>
      <c r="F23" s="104" t="str">
        <f>GDSummary!AM24/(86400/E23)</f>
        <v>0.0030</v>
      </c>
    </row>
    <row r="24">
      <c r="A24" s="11">
        <v>23.0</v>
      </c>
      <c r="B24" s="23" t="s">
        <v>385</v>
      </c>
      <c r="C24" s="11" t="s">
        <v>191</v>
      </c>
      <c r="D24" s="11">
        <v>360.0</v>
      </c>
      <c r="E24" s="11">
        <v>300.0</v>
      </c>
      <c r="F24" s="104" t="str">
        <f>GDSummary!AM25/(86400/E24)</f>
        <v>0.0031</v>
      </c>
    </row>
    <row r="25">
      <c r="A25" s="11">
        <v>24.0</v>
      </c>
      <c r="B25" s="23" t="s">
        <v>386</v>
      </c>
      <c r="C25" s="11" t="s">
        <v>191</v>
      </c>
      <c r="D25" s="11">
        <v>375.0</v>
      </c>
      <c r="E25" s="11">
        <v>300.0</v>
      </c>
      <c r="F25" s="104" t="str">
        <f>GDSummary!AM26/(86400/E25)</f>
        <v>0.0032</v>
      </c>
    </row>
    <row r="26">
      <c r="A26" s="11">
        <v>25.0</v>
      </c>
      <c r="B26" s="23" t="s">
        <v>387</v>
      </c>
      <c r="C26" s="11" t="s">
        <v>191</v>
      </c>
      <c r="D26" s="11">
        <v>390.0</v>
      </c>
      <c r="E26" s="11">
        <v>300.0</v>
      </c>
      <c r="F26" s="104" t="str">
        <f>GDSummary!AM27/(86400/E26)</f>
        <v>0.0033</v>
      </c>
    </row>
    <row r="27">
      <c r="A27" s="11">
        <v>26.0</v>
      </c>
      <c r="B27" s="23" t="s">
        <v>388</v>
      </c>
      <c r="C27" s="11" t="s">
        <v>191</v>
      </c>
      <c r="D27" s="11">
        <v>405.0</v>
      </c>
      <c r="E27" s="11">
        <v>300.0</v>
      </c>
      <c r="F27" s="104" t="str">
        <f>GDSummary!AM28/(86400/E27)</f>
        <v>0.0034</v>
      </c>
    </row>
    <row r="28">
      <c r="A28" s="11">
        <v>27.0</v>
      </c>
      <c r="B28" s="23" t="s">
        <v>389</v>
      </c>
      <c r="C28" s="11" t="s">
        <v>191</v>
      </c>
      <c r="D28" s="11">
        <v>420.0</v>
      </c>
      <c r="E28" s="11">
        <v>300.0</v>
      </c>
      <c r="F28" s="104" t="str">
        <f>GDSummary!AM29/(86400/E28)</f>
        <v>0.0035</v>
      </c>
    </row>
    <row r="29">
      <c r="A29" s="11">
        <v>28.0</v>
      </c>
      <c r="B29" s="23" t="s">
        <v>390</v>
      </c>
      <c r="C29" s="11" t="s">
        <v>191</v>
      </c>
      <c r="D29" s="11">
        <v>435.0</v>
      </c>
      <c r="E29" s="11">
        <v>300.0</v>
      </c>
      <c r="F29" s="104" t="str">
        <f>GDSummary!AM30/(86400/E29)</f>
        <v>0.0036</v>
      </c>
    </row>
    <row r="30">
      <c r="A30" s="11">
        <v>29.0</v>
      </c>
      <c r="B30" s="23" t="s">
        <v>391</v>
      </c>
      <c r="C30" s="11" t="s">
        <v>191</v>
      </c>
      <c r="D30" s="11">
        <v>450.0</v>
      </c>
      <c r="E30" s="11">
        <v>300.0</v>
      </c>
      <c r="F30" s="104" t="str">
        <f>GDSummary!AM31/(86400/E30)</f>
        <v>0.0037</v>
      </c>
    </row>
    <row r="31">
      <c r="A31" s="11">
        <v>30.0</v>
      </c>
      <c r="B31" s="23" t="s">
        <v>392</v>
      </c>
      <c r="C31" s="11" t="s">
        <v>191</v>
      </c>
      <c r="D31" s="11">
        <v>465.0</v>
      </c>
      <c r="E31" s="11">
        <v>300.0</v>
      </c>
      <c r="F31" s="104" t="str">
        <f>GDSummary!AM32/(86400/E31)</f>
        <v>0.0038</v>
      </c>
    </row>
    <row r="32">
      <c r="A32" s="11">
        <v>31.0</v>
      </c>
      <c r="B32" s="23" t="s">
        <v>393</v>
      </c>
      <c r="C32" s="11" t="s">
        <v>191</v>
      </c>
      <c r="D32" s="11">
        <v>480.0</v>
      </c>
      <c r="E32" s="11">
        <v>300.0</v>
      </c>
      <c r="F32" s="104" t="str">
        <f>GDSummary!AM33/(86400/E32)</f>
        <v>0.0114</v>
      </c>
    </row>
    <row r="33">
      <c r="A33" s="11">
        <v>32.0</v>
      </c>
      <c r="B33" s="23" t="s">
        <v>394</v>
      </c>
      <c r="C33" s="11" t="s">
        <v>191</v>
      </c>
      <c r="D33" s="11">
        <v>495.0</v>
      </c>
      <c r="E33" s="11">
        <v>300.0</v>
      </c>
      <c r="F33" s="104" t="str">
        <f>GDSummary!AM34/(86400/E33)</f>
        <v>0.0040</v>
      </c>
    </row>
    <row r="34">
      <c r="A34" s="11">
        <v>33.0</v>
      </c>
      <c r="B34" s="23" t="s">
        <v>395</v>
      </c>
      <c r="C34" s="11" t="s">
        <v>191</v>
      </c>
      <c r="D34" s="11">
        <v>510.0</v>
      </c>
      <c r="E34" s="11">
        <v>300.0</v>
      </c>
      <c r="F34" s="104" t="str">
        <f>GDSummary!AM35/(86400/E34)</f>
        <v>0.0041</v>
      </c>
    </row>
    <row r="35">
      <c r="A35" s="11">
        <v>34.0</v>
      </c>
      <c r="B35" s="23" t="s">
        <v>396</v>
      </c>
      <c r="C35" s="11" t="s">
        <v>191</v>
      </c>
      <c r="D35" s="11">
        <v>525.0</v>
      </c>
      <c r="E35" s="11">
        <v>300.0</v>
      </c>
      <c r="F35" s="104" t="str">
        <f>GDSummary!AM36/(86400/E35)</f>
        <v>0.0042</v>
      </c>
    </row>
    <row r="36">
      <c r="A36" s="11">
        <v>35.0</v>
      </c>
      <c r="B36" s="23" t="s">
        <v>397</v>
      </c>
      <c r="C36" s="11" t="s">
        <v>191</v>
      </c>
      <c r="D36" s="11">
        <v>540.0</v>
      </c>
      <c r="E36" s="11">
        <v>300.0</v>
      </c>
      <c r="F36" s="104" t="str">
        <f>GDSummary!AM37/(86400/E36)</f>
        <v>0.0043</v>
      </c>
    </row>
    <row r="37">
      <c r="A37" s="11">
        <v>36.0</v>
      </c>
      <c r="B37" s="23" t="s">
        <v>398</v>
      </c>
      <c r="C37" s="11" t="s">
        <v>191</v>
      </c>
      <c r="D37" s="11">
        <v>555.0</v>
      </c>
      <c r="E37" s="11">
        <v>300.0</v>
      </c>
      <c r="F37" s="104" t="str">
        <f>GDSummary!AM38/(86400/E37)</f>
        <v>0.0044</v>
      </c>
    </row>
    <row r="38">
      <c r="A38" s="11">
        <v>37.0</v>
      </c>
      <c r="B38" s="23" t="s">
        <v>399</v>
      </c>
      <c r="C38" s="11" t="s">
        <v>191</v>
      </c>
      <c r="D38" s="11">
        <v>570.0</v>
      </c>
      <c r="E38" s="11">
        <v>300.0</v>
      </c>
      <c r="F38" s="104" t="str">
        <f>GDSummary!AM39/(86400/E38)</f>
        <v>0.0045</v>
      </c>
    </row>
    <row r="39">
      <c r="A39" s="11">
        <v>38.0</v>
      </c>
      <c r="B39" s="23" t="s">
        <v>400</v>
      </c>
      <c r="C39" s="11" t="s">
        <v>191</v>
      </c>
      <c r="D39" s="11">
        <v>585.0</v>
      </c>
      <c r="E39" s="11">
        <v>300.0</v>
      </c>
      <c r="F39" s="104" t="str">
        <f>GDSummary!AM40/(86400/E39)</f>
        <v>0.0046</v>
      </c>
    </row>
    <row r="40">
      <c r="A40" s="11">
        <v>39.0</v>
      </c>
      <c r="B40" s="23" t="s">
        <v>401</v>
      </c>
      <c r="C40" s="11" t="s">
        <v>191</v>
      </c>
      <c r="D40" s="11">
        <v>600.0</v>
      </c>
      <c r="E40" s="11">
        <v>300.0</v>
      </c>
      <c r="F40" s="104" t="str">
        <f>GDSummary!AM41/(86400/E40)</f>
        <v>0.0047</v>
      </c>
    </row>
    <row r="41">
      <c r="A41" s="11">
        <v>40.0</v>
      </c>
      <c r="B41" s="23" t="s">
        <v>402</v>
      </c>
      <c r="C41" s="11" t="s">
        <v>191</v>
      </c>
      <c r="D41" s="11">
        <v>615.0</v>
      </c>
      <c r="E41" s="11">
        <v>300.0</v>
      </c>
      <c r="F41" s="104" t="str">
        <f>GDSummary!AM42/(86400/E41)</f>
        <v>0.0048</v>
      </c>
    </row>
    <row r="42">
      <c r="A42" s="11">
        <v>41.0</v>
      </c>
      <c r="B42" s="23" t="s">
        <v>403</v>
      </c>
      <c r="C42" s="11" t="s">
        <v>191</v>
      </c>
      <c r="D42" s="11">
        <v>630.0</v>
      </c>
      <c r="E42" s="11">
        <v>300.0</v>
      </c>
      <c r="F42" s="104" t="str">
        <f>GDSummary!AM43/(86400/E42)</f>
        <v>0.0149</v>
      </c>
    </row>
    <row r="43">
      <c r="A43" s="11">
        <v>42.0</v>
      </c>
      <c r="B43" s="23" t="s">
        <v>404</v>
      </c>
      <c r="C43" s="11" t="s">
        <v>191</v>
      </c>
      <c r="D43" s="11">
        <v>645.0</v>
      </c>
      <c r="E43" s="11">
        <v>300.0</v>
      </c>
      <c r="F43" s="104" t="str">
        <f>GDSummary!AM44/(86400/E43)</f>
        <v>0.0050</v>
      </c>
    </row>
    <row r="44">
      <c r="A44" s="11">
        <v>43.0</v>
      </c>
      <c r="B44" s="23" t="s">
        <v>405</v>
      </c>
      <c r="C44" s="11" t="s">
        <v>191</v>
      </c>
      <c r="D44" s="11">
        <v>660.0</v>
      </c>
      <c r="E44" s="11">
        <v>300.0</v>
      </c>
      <c r="F44" s="104" t="str">
        <f>GDSummary!AM45/(86400/E44)</f>
        <v>0.0051</v>
      </c>
    </row>
    <row r="45">
      <c r="A45" s="11">
        <v>44.0</v>
      </c>
      <c r="B45" s="23" t="s">
        <v>406</v>
      </c>
      <c r="C45" s="11" t="s">
        <v>191</v>
      </c>
      <c r="D45" s="11">
        <v>675.0</v>
      </c>
      <c r="E45" s="11">
        <v>300.0</v>
      </c>
      <c r="F45" s="104" t="str">
        <f>GDSummary!AM46/(86400/E45)</f>
        <v>0.0052</v>
      </c>
    </row>
    <row r="46">
      <c r="A46" s="11">
        <v>45.0</v>
      </c>
      <c r="B46" s="23" t="s">
        <v>407</v>
      </c>
      <c r="C46" s="11" t="s">
        <v>191</v>
      </c>
      <c r="D46" s="11">
        <v>690.0</v>
      </c>
      <c r="E46" s="11">
        <v>300.0</v>
      </c>
      <c r="F46" s="104" t="str">
        <f>GDSummary!AM47/(86400/E46)</f>
        <v>0.0053</v>
      </c>
    </row>
    <row r="47">
      <c r="A47" s="11">
        <v>46.0</v>
      </c>
      <c r="B47" s="23" t="s">
        <v>408</v>
      </c>
      <c r="C47" s="11" t="s">
        <v>191</v>
      </c>
      <c r="D47" s="11">
        <v>705.0</v>
      </c>
      <c r="E47" s="11">
        <v>300.0</v>
      </c>
      <c r="F47" s="104" t="str">
        <f>GDSummary!AM48/(86400/E47)</f>
        <v>0.0053</v>
      </c>
    </row>
    <row r="48">
      <c r="A48" s="11">
        <v>47.0</v>
      </c>
      <c r="B48" s="23" t="s">
        <v>409</v>
      </c>
      <c r="C48" s="11" t="s">
        <v>191</v>
      </c>
      <c r="D48" s="11">
        <v>720.0</v>
      </c>
      <c r="E48" s="11">
        <v>300.0</v>
      </c>
      <c r="F48" s="104" t="str">
        <f>GDSummary!AM49/(86400/E48)</f>
        <v>0.0054</v>
      </c>
    </row>
    <row r="49">
      <c r="A49" s="11">
        <v>48.0</v>
      </c>
      <c r="B49" s="23" t="s">
        <v>410</v>
      </c>
      <c r="C49" s="11" t="s">
        <v>191</v>
      </c>
      <c r="D49" s="11">
        <v>735.0</v>
      </c>
      <c r="E49" s="11">
        <v>300.0</v>
      </c>
      <c r="F49" s="104" t="str">
        <f>GDSummary!AM50/(86400/E49)</f>
        <v>0.0055</v>
      </c>
    </row>
    <row r="50">
      <c r="A50" s="11">
        <v>49.0</v>
      </c>
      <c r="B50" s="23" t="s">
        <v>411</v>
      </c>
      <c r="C50" s="11" t="s">
        <v>191</v>
      </c>
      <c r="D50" s="11">
        <v>750.0</v>
      </c>
      <c r="E50" s="11">
        <v>300.0</v>
      </c>
      <c r="F50" s="104" t="str">
        <f>GDSummary!AM51/(86400/E50)</f>
        <v>0.0056</v>
      </c>
    </row>
    <row r="51">
      <c r="A51" s="11">
        <v>50.0</v>
      </c>
      <c r="B51" s="23" t="s">
        <v>412</v>
      </c>
      <c r="C51" s="11" t="s">
        <v>191</v>
      </c>
      <c r="D51" s="11">
        <v>765.0</v>
      </c>
      <c r="E51" s="11">
        <v>300.0</v>
      </c>
      <c r="F51" s="104" t="str">
        <f>GDSummary!AM52/(86400/E51)</f>
        <v>0.0057</v>
      </c>
    </row>
    <row r="52">
      <c r="A52" s="11">
        <v>51.0</v>
      </c>
      <c r="B52" s="23" t="s">
        <v>413</v>
      </c>
      <c r="C52" s="11" t="s">
        <v>191</v>
      </c>
      <c r="D52" s="11">
        <v>780.0</v>
      </c>
      <c r="E52" s="11">
        <v>300.0</v>
      </c>
      <c r="F52" s="104" t="str">
        <f>GDSummary!AM53/(86400/E52)</f>
        <v>0.0183</v>
      </c>
    </row>
    <row r="53">
      <c r="A53" s="11">
        <v>52.0</v>
      </c>
      <c r="B53" s="23" t="s">
        <v>414</v>
      </c>
      <c r="C53" s="11" t="s">
        <v>191</v>
      </c>
      <c r="D53" s="11">
        <v>795.0</v>
      </c>
      <c r="E53" s="11">
        <v>300.0</v>
      </c>
      <c r="F53" s="104" t="str">
        <f>GDSummary!AM54/(86400/E53)</f>
        <v>0.0059</v>
      </c>
    </row>
    <row r="54">
      <c r="A54" s="11">
        <v>53.0</v>
      </c>
      <c r="B54" s="23" t="s">
        <v>415</v>
      </c>
      <c r="C54" s="11" t="s">
        <v>191</v>
      </c>
      <c r="D54" s="11">
        <v>810.0</v>
      </c>
      <c r="E54" s="11">
        <v>300.0</v>
      </c>
      <c r="F54" s="104" t="str">
        <f>GDSummary!AM55/(86400/E54)</f>
        <v>0.0060</v>
      </c>
    </row>
    <row r="55">
      <c r="A55" s="11">
        <v>54.0</v>
      </c>
      <c r="B55" s="23" t="s">
        <v>416</v>
      </c>
      <c r="C55" s="11" t="s">
        <v>191</v>
      </c>
      <c r="D55" s="11">
        <v>825.0</v>
      </c>
      <c r="E55" s="11">
        <v>300.0</v>
      </c>
      <c r="F55" s="104" t="str">
        <f>GDSummary!AM56/(86400/E55)</f>
        <v>0.0061</v>
      </c>
    </row>
    <row r="56">
      <c r="A56" s="11">
        <v>55.0</v>
      </c>
      <c r="B56" s="23" t="s">
        <v>417</v>
      </c>
      <c r="C56" s="11" t="s">
        <v>191</v>
      </c>
      <c r="D56" s="11">
        <v>840.0</v>
      </c>
      <c r="E56" s="11">
        <v>300.0</v>
      </c>
      <c r="F56" s="104" t="str">
        <f>GDSummary!AM57/(86400/E56)</f>
        <v>0.0062</v>
      </c>
    </row>
    <row r="57">
      <c r="A57" s="11">
        <v>56.0</v>
      </c>
      <c r="B57" s="23" t="s">
        <v>418</v>
      </c>
      <c r="C57" s="11" t="s">
        <v>191</v>
      </c>
      <c r="D57" s="11">
        <v>855.0</v>
      </c>
      <c r="E57" s="11">
        <v>300.0</v>
      </c>
      <c r="F57" s="104" t="str">
        <f>GDSummary!AM58/(86400/E57)</f>
        <v>0.0063</v>
      </c>
    </row>
    <row r="58">
      <c r="A58" s="11">
        <v>57.0</v>
      </c>
      <c r="B58" s="23" t="s">
        <v>419</v>
      </c>
      <c r="C58" s="11" t="s">
        <v>191</v>
      </c>
      <c r="D58" s="11">
        <v>870.0</v>
      </c>
      <c r="E58" s="11">
        <v>300.0</v>
      </c>
      <c r="F58" s="104" t="str">
        <f>GDSummary!AM59/(86400/E58)</f>
        <v>0.0064</v>
      </c>
    </row>
    <row r="59">
      <c r="A59" s="11">
        <v>58.0</v>
      </c>
      <c r="B59" s="23" t="s">
        <v>420</v>
      </c>
      <c r="C59" s="11" t="s">
        <v>191</v>
      </c>
      <c r="D59" s="11">
        <v>885.0</v>
      </c>
      <c r="E59" s="11">
        <v>300.0</v>
      </c>
      <c r="F59" s="104" t="str">
        <f>GDSummary!AM60/(86400/E59)</f>
        <v>0.0065</v>
      </c>
    </row>
    <row r="60">
      <c r="A60" s="11">
        <v>59.0</v>
      </c>
      <c r="B60" s="23" t="s">
        <v>421</v>
      </c>
      <c r="C60" s="11" t="s">
        <v>191</v>
      </c>
      <c r="D60" s="11">
        <v>900.0</v>
      </c>
      <c r="E60" s="11">
        <v>300.0</v>
      </c>
      <c r="F60" s="104" t="str">
        <f>GDSummary!AM61/(86400/E60)</f>
        <v>0.0066</v>
      </c>
    </row>
    <row r="61">
      <c r="A61" s="11">
        <v>60.0</v>
      </c>
      <c r="B61" s="23" t="s">
        <v>422</v>
      </c>
      <c r="C61" s="11" t="s">
        <v>191</v>
      </c>
      <c r="D61" s="11">
        <v>915.0</v>
      </c>
      <c r="E61" s="11">
        <v>300.0</v>
      </c>
      <c r="F61" s="104" t="str">
        <f>GDSummary!AM62/(86400/E61)</f>
        <v>0.0067</v>
      </c>
    </row>
    <row r="62">
      <c r="A62" s="11">
        <v>61.0</v>
      </c>
      <c r="B62" s="23" t="s">
        <v>423</v>
      </c>
      <c r="C62" s="11" t="s">
        <v>191</v>
      </c>
      <c r="D62" s="11">
        <v>930.0</v>
      </c>
      <c r="E62" s="11">
        <v>300.0</v>
      </c>
      <c r="F62" s="104" t="str">
        <f>GDSummary!AM63/(86400/E62)</f>
        <v>0.0218</v>
      </c>
    </row>
    <row r="63">
      <c r="A63" s="11">
        <v>62.0</v>
      </c>
      <c r="B63" s="23" t="s">
        <v>424</v>
      </c>
      <c r="C63" s="11" t="s">
        <v>191</v>
      </c>
      <c r="D63" s="11">
        <v>945.0</v>
      </c>
      <c r="E63" s="11">
        <v>300.0</v>
      </c>
      <c r="F63" s="104" t="str">
        <f>GDSummary!AM64/(86400/E63)</f>
        <v>0.0069</v>
      </c>
    </row>
    <row r="64">
      <c r="A64" s="11">
        <v>63.0</v>
      </c>
      <c r="B64" s="23" t="s">
        <v>425</v>
      </c>
      <c r="C64" s="11" t="s">
        <v>191</v>
      </c>
      <c r="D64" s="11">
        <v>960.0</v>
      </c>
      <c r="E64" s="11">
        <v>300.0</v>
      </c>
      <c r="F64" s="104" t="str">
        <f>GDSummary!AM65/(86400/E64)</f>
        <v>0.0070</v>
      </c>
    </row>
    <row r="65">
      <c r="A65" s="11">
        <v>64.0</v>
      </c>
      <c r="B65" s="23" t="s">
        <v>426</v>
      </c>
      <c r="C65" s="11" t="s">
        <v>191</v>
      </c>
      <c r="D65" s="11">
        <v>975.0</v>
      </c>
      <c r="E65" s="11">
        <v>300.0</v>
      </c>
      <c r="F65" s="104" t="str">
        <f>GDSummary!AM66/(86400/E65)</f>
        <v>0.0071</v>
      </c>
    </row>
    <row r="66">
      <c r="A66" s="11">
        <v>65.0</v>
      </c>
      <c r="B66" s="23" t="s">
        <v>427</v>
      </c>
      <c r="C66" s="11" t="s">
        <v>191</v>
      </c>
      <c r="D66" s="11">
        <v>990.0</v>
      </c>
      <c r="E66" s="11">
        <v>300.0</v>
      </c>
      <c r="F66" s="104" t="str">
        <f>GDSummary!AM67/(86400/E66)</f>
        <v>0.0072</v>
      </c>
    </row>
    <row r="67">
      <c r="A67" s="11">
        <v>66.0</v>
      </c>
      <c r="B67" s="23" t="s">
        <v>428</v>
      </c>
      <c r="C67" s="11" t="s">
        <v>191</v>
      </c>
      <c r="D67" s="11">
        <v>1005.0</v>
      </c>
      <c r="E67" s="11">
        <v>300.0</v>
      </c>
      <c r="F67" s="104" t="str">
        <f>GDSummary!AM68/(86400/E67)</f>
        <v>0.0073</v>
      </c>
    </row>
    <row r="68">
      <c r="A68" s="11">
        <v>67.0</v>
      </c>
      <c r="B68" s="23" t="s">
        <v>429</v>
      </c>
      <c r="C68" s="11" t="s">
        <v>191</v>
      </c>
      <c r="D68" s="11">
        <v>1020.0</v>
      </c>
      <c r="E68" s="11">
        <v>300.0</v>
      </c>
      <c r="F68" s="104" t="str">
        <f>GDSummary!AM69/(86400/E68)</f>
        <v>0.0074</v>
      </c>
    </row>
    <row r="69">
      <c r="A69" s="11">
        <v>68.0</v>
      </c>
      <c r="B69" s="23" t="s">
        <v>430</v>
      </c>
      <c r="C69" s="11" t="s">
        <v>191</v>
      </c>
      <c r="D69" s="11">
        <v>1035.0</v>
      </c>
      <c r="E69" s="11">
        <v>300.0</v>
      </c>
      <c r="F69" s="104" t="str">
        <f>GDSummary!AM70/(86400/E69)</f>
        <v>0.0075</v>
      </c>
    </row>
    <row r="70">
      <c r="A70" s="11">
        <v>69.0</v>
      </c>
      <c r="B70" s="23" t="s">
        <v>431</v>
      </c>
      <c r="C70" s="11" t="s">
        <v>191</v>
      </c>
      <c r="D70" s="11">
        <v>1050.0</v>
      </c>
      <c r="E70" s="11">
        <v>300.0</v>
      </c>
      <c r="F70" s="104" t="str">
        <f>GDSummary!AM71/(86400/E70)</f>
        <v>0.0076</v>
      </c>
    </row>
    <row r="71">
      <c r="A71" s="11">
        <v>70.0</v>
      </c>
      <c r="B71" s="23" t="s">
        <v>432</v>
      </c>
      <c r="C71" s="11" t="s">
        <v>191</v>
      </c>
      <c r="D71" s="11">
        <v>1065.0</v>
      </c>
      <c r="E71" s="11">
        <v>300.0</v>
      </c>
      <c r="F71" s="104" t="str">
        <f>GDSummary!AM72/(86400/E71)</f>
        <v>0.0077</v>
      </c>
    </row>
    <row r="72">
      <c r="A72" s="11">
        <v>71.0</v>
      </c>
      <c r="B72" s="23" t="s">
        <v>433</v>
      </c>
      <c r="C72" s="11" t="s">
        <v>191</v>
      </c>
      <c r="D72" s="11">
        <v>1080.0</v>
      </c>
      <c r="E72" s="11">
        <v>300.0</v>
      </c>
      <c r="F72" s="104" t="str">
        <f>GDSummary!AM73/(86400/E72)</f>
        <v>0.0253</v>
      </c>
    </row>
    <row r="73">
      <c r="A73" s="11">
        <v>72.0</v>
      </c>
      <c r="B73" s="23" t="s">
        <v>434</v>
      </c>
      <c r="C73" s="11" t="s">
        <v>191</v>
      </c>
      <c r="D73" s="11">
        <v>1095.0</v>
      </c>
      <c r="E73" s="11">
        <v>300.0</v>
      </c>
      <c r="F73" s="104" t="str">
        <f>GDSummary!AM74/(86400/E73)</f>
        <v>0.0079</v>
      </c>
    </row>
    <row r="74">
      <c r="A74" s="11">
        <v>73.0</v>
      </c>
      <c r="B74" s="23" t="s">
        <v>435</v>
      </c>
      <c r="C74" s="11" t="s">
        <v>191</v>
      </c>
      <c r="D74" s="11">
        <v>1110.0</v>
      </c>
      <c r="E74" s="11">
        <v>300.0</v>
      </c>
      <c r="F74" s="104" t="str">
        <f>GDSummary!AM75/(86400/E74)</f>
        <v>0.0080</v>
      </c>
    </row>
    <row r="75">
      <c r="A75" s="11">
        <v>74.0</v>
      </c>
      <c r="B75" s="23" t="s">
        <v>436</v>
      </c>
      <c r="C75" s="11" t="s">
        <v>191</v>
      </c>
      <c r="D75" s="11">
        <v>1125.0</v>
      </c>
      <c r="E75" s="11">
        <v>300.0</v>
      </c>
      <c r="F75" s="104" t="str">
        <f>GDSummary!AM76/(86400/E75)</f>
        <v>0.0081</v>
      </c>
    </row>
    <row r="76">
      <c r="A76" s="11">
        <v>75.0</v>
      </c>
      <c r="B76" s="23" t="s">
        <v>437</v>
      </c>
      <c r="C76" s="11" t="s">
        <v>191</v>
      </c>
      <c r="D76" s="11">
        <v>1140.0</v>
      </c>
      <c r="E76" s="11">
        <v>300.0</v>
      </c>
      <c r="F76" s="104" t="str">
        <f>GDSummary!AM77/(86400/E76)</f>
        <v>0.0082</v>
      </c>
    </row>
    <row r="77">
      <c r="A77" s="11">
        <v>76.0</v>
      </c>
      <c r="B77" s="23" t="s">
        <v>438</v>
      </c>
      <c r="C77" s="11" t="s">
        <v>191</v>
      </c>
      <c r="D77" s="11">
        <v>1155.0</v>
      </c>
      <c r="E77" s="11">
        <v>300.0</v>
      </c>
      <c r="F77" s="104" t="str">
        <f>GDSummary!AM78/(86400/E77)</f>
        <v>0.0083</v>
      </c>
    </row>
    <row r="78">
      <c r="A78" s="11">
        <v>77.0</v>
      </c>
      <c r="B78" s="23" t="s">
        <v>439</v>
      </c>
      <c r="C78" s="11" t="s">
        <v>191</v>
      </c>
      <c r="D78" s="11">
        <v>1170.0</v>
      </c>
      <c r="E78" s="11">
        <v>300.0</v>
      </c>
      <c r="F78" s="104" t="str">
        <f>GDSummary!AM79/(86400/E78)</f>
        <v>0.0084</v>
      </c>
    </row>
    <row r="79">
      <c r="A79" s="11">
        <v>78.0</v>
      </c>
      <c r="B79" s="23" t="s">
        <v>440</v>
      </c>
      <c r="C79" s="11" t="s">
        <v>191</v>
      </c>
      <c r="D79" s="11">
        <v>1185.0</v>
      </c>
      <c r="E79" s="11">
        <v>300.0</v>
      </c>
      <c r="F79" s="104" t="str">
        <f>GDSummary!AM80/(86400/E79)</f>
        <v>0.0085</v>
      </c>
    </row>
    <row r="80">
      <c r="A80" s="11">
        <v>79.0</v>
      </c>
      <c r="B80" s="23" t="s">
        <v>441</v>
      </c>
      <c r="C80" s="11" t="s">
        <v>191</v>
      </c>
      <c r="D80" s="11">
        <v>1200.0</v>
      </c>
      <c r="E80" s="11">
        <v>300.0</v>
      </c>
      <c r="F80" s="104" t="str">
        <f>GDSummary!AM81/(86400/E80)</f>
        <v>0.0086</v>
      </c>
    </row>
    <row r="81">
      <c r="A81" s="11">
        <v>80.0</v>
      </c>
      <c r="B81" s="23" t="s">
        <v>442</v>
      </c>
      <c r="C81" s="11" t="s">
        <v>191</v>
      </c>
      <c r="D81" s="11">
        <v>1215.0</v>
      </c>
      <c r="E81" s="11">
        <v>300.0</v>
      </c>
      <c r="F81" s="104" t="str">
        <f>GDSummary!AM82/(86400/E81)</f>
        <v>0.0087</v>
      </c>
    </row>
    <row r="82">
      <c r="A82" s="11">
        <v>81.0</v>
      </c>
      <c r="B82" s="23" t="s">
        <v>443</v>
      </c>
      <c r="C82" s="11" t="s">
        <v>191</v>
      </c>
      <c r="D82" s="11">
        <v>1230.0</v>
      </c>
      <c r="E82" s="11">
        <v>300.0</v>
      </c>
      <c r="F82" s="104" t="str">
        <f>GDSummary!AM83/(86400/E82)</f>
        <v>0.0288</v>
      </c>
    </row>
    <row r="83">
      <c r="A83" s="11">
        <v>82.0</v>
      </c>
      <c r="B83" s="23" t="s">
        <v>444</v>
      </c>
      <c r="C83" s="11" t="s">
        <v>191</v>
      </c>
      <c r="D83" s="11">
        <v>1245.0</v>
      </c>
      <c r="E83" s="11">
        <v>300.0</v>
      </c>
      <c r="F83" s="104" t="str">
        <f>GDSummary!AM84/(86400/E83)</f>
        <v>0.0088</v>
      </c>
    </row>
    <row r="84">
      <c r="A84" s="11">
        <v>83.0</v>
      </c>
      <c r="B84" s="23" t="s">
        <v>445</v>
      </c>
      <c r="C84" s="11" t="s">
        <v>191</v>
      </c>
      <c r="D84" s="11">
        <v>1260.0</v>
      </c>
      <c r="E84" s="11">
        <v>300.0</v>
      </c>
      <c r="F84" s="104" t="str">
        <f>GDSummary!AM85/(86400/E84)</f>
        <v>0.0089</v>
      </c>
    </row>
    <row r="85">
      <c r="A85" s="11">
        <v>84.0</v>
      </c>
      <c r="B85" s="23" t="s">
        <v>446</v>
      </c>
      <c r="C85" s="11" t="s">
        <v>191</v>
      </c>
      <c r="D85" s="11">
        <v>1275.0</v>
      </c>
      <c r="E85" s="11">
        <v>300.0</v>
      </c>
      <c r="F85" s="104" t="str">
        <f>GDSummary!AM86/(86400/E85)</f>
        <v>0.0090</v>
      </c>
    </row>
    <row r="86">
      <c r="A86" s="11">
        <v>85.0</v>
      </c>
      <c r="B86" s="23" t="s">
        <v>447</v>
      </c>
      <c r="C86" s="11" t="s">
        <v>191</v>
      </c>
      <c r="D86" s="11">
        <v>1290.0</v>
      </c>
      <c r="E86" s="11">
        <v>300.0</v>
      </c>
      <c r="F86" s="104" t="str">
        <f>GDSummary!AM87/(86400/E86)</f>
        <v>0.0091</v>
      </c>
    </row>
    <row r="87">
      <c r="A87" s="11">
        <v>86.0</v>
      </c>
      <c r="B87" s="23" t="s">
        <v>448</v>
      </c>
      <c r="C87" s="11" t="s">
        <v>191</v>
      </c>
      <c r="D87" s="11">
        <v>1305.0</v>
      </c>
      <c r="E87" s="11">
        <v>300.0</v>
      </c>
      <c r="F87" s="104" t="str">
        <f>GDSummary!AM88/(86400/E87)</f>
        <v>0.0092</v>
      </c>
    </row>
    <row r="88">
      <c r="A88" s="11">
        <v>87.0</v>
      </c>
      <c r="B88" s="23" t="s">
        <v>449</v>
      </c>
      <c r="C88" s="11" t="s">
        <v>191</v>
      </c>
      <c r="D88" s="11">
        <v>1320.0</v>
      </c>
      <c r="E88" s="11">
        <v>300.0</v>
      </c>
      <c r="F88" s="104" t="str">
        <f>GDSummary!AM89/(86400/E88)</f>
        <v>0.0093</v>
      </c>
    </row>
    <row r="89">
      <c r="A89" s="11">
        <v>88.0</v>
      </c>
      <c r="B89" s="23" t="s">
        <v>450</v>
      </c>
      <c r="C89" s="11" t="s">
        <v>191</v>
      </c>
      <c r="D89" s="11">
        <v>1335.0</v>
      </c>
      <c r="E89" s="11">
        <v>300.0</v>
      </c>
      <c r="F89" s="104" t="str">
        <f>GDSummary!AM90/(86400/E89)</f>
        <v>0.0094</v>
      </c>
    </row>
    <row r="90">
      <c r="A90" s="11">
        <v>89.0</v>
      </c>
      <c r="B90" s="23" t="s">
        <v>451</v>
      </c>
      <c r="C90" s="11" t="s">
        <v>191</v>
      </c>
      <c r="D90" s="11">
        <v>1350.0</v>
      </c>
      <c r="E90" s="11">
        <v>300.0</v>
      </c>
      <c r="F90" s="104" t="str">
        <f>GDSummary!AM91/(86400/E90)</f>
        <v>0.0095</v>
      </c>
    </row>
    <row r="91">
      <c r="A91" s="11">
        <v>90.0</v>
      </c>
      <c r="B91" s="23" t="s">
        <v>452</v>
      </c>
      <c r="C91" s="11" t="s">
        <v>191</v>
      </c>
      <c r="D91" s="11">
        <v>1365.0</v>
      </c>
      <c r="E91" s="11">
        <v>300.0</v>
      </c>
      <c r="F91" s="104" t="str">
        <f>GDSummary!AM92/(86400/E91)</f>
        <v>0.0096</v>
      </c>
    </row>
    <row r="92">
      <c r="A92" s="11">
        <v>91.0</v>
      </c>
      <c r="B92" s="23" t="s">
        <v>453</v>
      </c>
      <c r="C92" s="11" t="s">
        <v>191</v>
      </c>
      <c r="D92" s="11">
        <v>1380.0</v>
      </c>
      <c r="E92" s="11">
        <v>300.0</v>
      </c>
      <c r="F92" s="104" t="str">
        <f>GDSummary!AM93/(86400/E92)</f>
        <v>0.0322</v>
      </c>
    </row>
    <row r="93">
      <c r="A93" s="11">
        <v>92.0</v>
      </c>
      <c r="B93" s="23" t="s">
        <v>454</v>
      </c>
      <c r="C93" s="11" t="s">
        <v>191</v>
      </c>
      <c r="D93" s="11">
        <v>1395.0</v>
      </c>
      <c r="E93" s="11">
        <v>300.0</v>
      </c>
      <c r="F93" s="104" t="str">
        <f>GDSummary!AM94/(86400/E93)</f>
        <v>0.0098</v>
      </c>
    </row>
    <row r="94">
      <c r="A94" s="11">
        <v>93.0</v>
      </c>
      <c r="B94" s="23" t="s">
        <v>455</v>
      </c>
      <c r="C94" s="11" t="s">
        <v>191</v>
      </c>
      <c r="D94" s="11">
        <v>1410.0</v>
      </c>
      <c r="E94" s="11">
        <v>300.0</v>
      </c>
      <c r="F94" s="104" t="str">
        <f>GDSummary!AM95/(86400/E94)</f>
        <v>0.0099</v>
      </c>
    </row>
    <row r="95">
      <c r="A95" s="11">
        <v>94.0</v>
      </c>
      <c r="B95" s="23" t="s">
        <v>456</v>
      </c>
      <c r="C95" s="11" t="s">
        <v>191</v>
      </c>
      <c r="D95" s="11">
        <v>1425.0</v>
      </c>
      <c r="E95" s="11">
        <v>300.0</v>
      </c>
      <c r="F95" s="104" t="str">
        <f>GDSummary!AM96/(86400/E95)</f>
        <v>0.0100</v>
      </c>
    </row>
    <row r="96">
      <c r="A96" s="11">
        <v>95.0</v>
      </c>
      <c r="B96" s="23" t="s">
        <v>457</v>
      </c>
      <c r="C96" s="11" t="s">
        <v>191</v>
      </c>
      <c r="D96" s="11">
        <v>1440.0</v>
      </c>
      <c r="E96" s="11">
        <v>300.0</v>
      </c>
      <c r="F96" s="104" t="str">
        <f>GDSummary!AM97/(86400/E96)</f>
        <v>0.0101</v>
      </c>
    </row>
    <row r="97">
      <c r="A97" s="11">
        <v>96.0</v>
      </c>
      <c r="B97" s="23" t="s">
        <v>458</v>
      </c>
      <c r="C97" s="11" t="s">
        <v>191</v>
      </c>
      <c r="D97" s="11">
        <v>1455.0</v>
      </c>
      <c r="E97" s="11">
        <v>300.0</v>
      </c>
      <c r="F97" s="104" t="str">
        <f>GDSummary!AM98/(86400/E97)</f>
        <v>0.0102</v>
      </c>
    </row>
    <row r="98">
      <c r="A98" s="11">
        <v>97.0</v>
      </c>
      <c r="B98" s="23" t="s">
        <v>459</v>
      </c>
      <c r="C98" s="11" t="s">
        <v>191</v>
      </c>
      <c r="D98" s="11">
        <v>1470.0</v>
      </c>
      <c r="E98" s="11">
        <v>300.0</v>
      </c>
      <c r="F98" s="104" t="str">
        <f>GDSummary!AM99/(86400/E98)</f>
        <v>0.0103</v>
      </c>
    </row>
    <row r="99">
      <c r="A99" s="11">
        <v>98.0</v>
      </c>
      <c r="B99" s="23" t="s">
        <v>460</v>
      </c>
      <c r="C99" s="11" t="s">
        <v>191</v>
      </c>
      <c r="D99" s="11">
        <v>1485.0</v>
      </c>
      <c r="E99" s="11">
        <v>300.0</v>
      </c>
      <c r="F99" s="104" t="str">
        <f>GDSummary!AM100/(86400/E99)</f>
        <v>0.0104</v>
      </c>
    </row>
    <row r="100">
      <c r="A100" s="11">
        <v>99.0</v>
      </c>
      <c r="B100" s="23" t="s">
        <v>461</v>
      </c>
      <c r="C100" s="11" t="s">
        <v>191</v>
      </c>
      <c r="D100" s="11">
        <v>1500.0</v>
      </c>
      <c r="E100" s="11">
        <v>300.0</v>
      </c>
      <c r="F100" s="104" t="str">
        <f>GDSummary!AM101/(86400/E100)</f>
        <v>0.0105</v>
      </c>
    </row>
    <row r="101">
      <c r="A101" s="11">
        <v>100.0</v>
      </c>
      <c r="B101" s="23" t="s">
        <v>462</v>
      </c>
      <c r="C101" s="11" t="s">
        <v>191</v>
      </c>
      <c r="D101" s="11">
        <v>1515.0</v>
      </c>
      <c r="E101" s="11">
        <v>300.0</v>
      </c>
      <c r="F101" s="104" t="str">
        <f>GDSummary!AM102/(86400/E101)</f>
        <v>0.0106</v>
      </c>
    </row>
    <row r="102">
      <c r="A102" s="11"/>
      <c r="B102" s="23"/>
      <c r="C102" s="11"/>
      <c r="D102" s="11"/>
      <c r="E102" s="11"/>
    </row>
    <row r="103">
      <c r="A103" s="11"/>
      <c r="B103" s="23"/>
      <c r="C103" s="11"/>
      <c r="D103" s="11"/>
      <c r="E103" s="1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19</v>
      </c>
      <c r="C1" s="1" t="s">
        <v>184</v>
      </c>
      <c r="D1" s="1" t="s">
        <v>181</v>
      </c>
      <c r="E1" s="1" t="s">
        <v>3</v>
      </c>
      <c r="F1" s="1" t="s">
        <v>262</v>
      </c>
      <c r="G1" s="10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">
        <v>1.0</v>
      </c>
      <c r="B2" s="23" t="s">
        <v>463</v>
      </c>
      <c r="C2" s="11" t="s">
        <v>191</v>
      </c>
      <c r="D2" s="11">
        <v>55.0</v>
      </c>
      <c r="E2" s="11">
        <v>3600.0</v>
      </c>
      <c r="F2" s="104" t="str">
        <f>GDSummary!AN3/(86400/E2)</f>
        <v>0.0100</v>
      </c>
    </row>
    <row r="3">
      <c r="A3" s="11">
        <v>2.0</v>
      </c>
      <c r="B3" s="23" t="s">
        <v>464</v>
      </c>
      <c r="C3" s="11" t="s">
        <v>191</v>
      </c>
      <c r="D3" s="11">
        <v>75.0</v>
      </c>
      <c r="E3" s="11">
        <v>3600.0</v>
      </c>
      <c r="F3" s="104" t="str">
        <f>GDSummary!AN4/(86400/E3)</f>
        <v>0.0110</v>
      </c>
    </row>
    <row r="4">
      <c r="A4" s="11">
        <v>3.0</v>
      </c>
      <c r="B4" s="23" t="s">
        <v>465</v>
      </c>
      <c r="C4" s="11" t="s">
        <v>191</v>
      </c>
      <c r="D4" s="11">
        <v>95.0</v>
      </c>
      <c r="E4" s="11">
        <v>3600.0</v>
      </c>
      <c r="F4" s="104" t="str">
        <f>GDSummary!AN5/(86400/E4)</f>
        <v>0.0120</v>
      </c>
    </row>
    <row r="5">
      <c r="A5" s="11">
        <v>4.0</v>
      </c>
      <c r="B5" s="23" t="s">
        <v>466</v>
      </c>
      <c r="C5" s="11" t="s">
        <v>191</v>
      </c>
      <c r="D5" s="11">
        <v>115.0</v>
      </c>
      <c r="E5" s="11">
        <v>3600.0</v>
      </c>
      <c r="F5" s="104" t="str">
        <f>GDSummary!AN6/(86400/E5)</f>
        <v>0.0130</v>
      </c>
    </row>
    <row r="6">
      <c r="A6" s="11">
        <v>5.0</v>
      </c>
      <c r="B6" s="23" t="s">
        <v>467</v>
      </c>
      <c r="C6" s="11" t="s">
        <v>191</v>
      </c>
      <c r="D6" s="11">
        <v>135.0</v>
      </c>
      <c r="E6" s="11">
        <v>3600.0</v>
      </c>
      <c r="F6" s="104" t="str">
        <f>GDSummary!AN7/(86400/E6)</f>
        <v>0.0140</v>
      </c>
    </row>
    <row r="7">
      <c r="A7" s="11">
        <v>6.0</v>
      </c>
      <c r="B7" s="23" t="s">
        <v>468</v>
      </c>
      <c r="C7" s="11" t="s">
        <v>191</v>
      </c>
      <c r="D7" s="11">
        <v>155.0</v>
      </c>
      <c r="E7" s="11">
        <v>3600.0</v>
      </c>
      <c r="F7" s="104" t="str">
        <f>GDSummary!AN8/(86400/E7)</f>
        <v>0.0150</v>
      </c>
    </row>
    <row r="8">
      <c r="A8" s="11">
        <v>7.0</v>
      </c>
      <c r="B8" s="23" t="s">
        <v>469</v>
      </c>
      <c r="C8" s="11" t="s">
        <v>191</v>
      </c>
      <c r="D8" s="11">
        <v>175.0</v>
      </c>
      <c r="E8" s="11">
        <v>3600.0</v>
      </c>
      <c r="F8" s="104" t="str">
        <f>GDSummary!AN9/(86400/E8)</f>
        <v>0.0160</v>
      </c>
    </row>
    <row r="9">
      <c r="A9" s="11">
        <v>8.0</v>
      </c>
      <c r="B9" s="23" t="s">
        <v>470</v>
      </c>
      <c r="C9" s="11" t="s">
        <v>191</v>
      </c>
      <c r="D9" s="11">
        <v>195.0</v>
      </c>
      <c r="E9" s="11">
        <v>3600.0</v>
      </c>
      <c r="F9" s="104" t="str">
        <f>GDSummary!AN10/(86400/E9)</f>
        <v>0.0170</v>
      </c>
    </row>
    <row r="10">
      <c r="A10" s="11">
        <v>9.0</v>
      </c>
      <c r="B10" s="23" t="s">
        <v>471</v>
      </c>
      <c r="C10" s="11" t="s">
        <v>191</v>
      </c>
      <c r="D10" s="11">
        <v>215.0</v>
      </c>
      <c r="E10" s="11">
        <v>3600.0</v>
      </c>
      <c r="F10" s="104" t="str">
        <f>GDSummary!AN11/(86400/E10)</f>
        <v>0.0180</v>
      </c>
    </row>
    <row r="11">
      <c r="A11" s="11">
        <v>10.0</v>
      </c>
      <c r="B11" s="23" t="s">
        <v>472</v>
      </c>
      <c r="C11" s="11" t="s">
        <v>191</v>
      </c>
      <c r="D11" s="11">
        <v>235.0</v>
      </c>
      <c r="E11" s="11">
        <v>3600.0</v>
      </c>
      <c r="F11" s="104" t="str">
        <f>GDSummary!AN12/(86400/E11)</f>
        <v>0.0190</v>
      </c>
    </row>
    <row r="12">
      <c r="A12" s="11">
        <v>11.0</v>
      </c>
      <c r="B12" s="23" t="s">
        <v>473</v>
      </c>
      <c r="C12" s="11" t="s">
        <v>191</v>
      </c>
      <c r="D12" s="11">
        <v>255.0</v>
      </c>
      <c r="E12" s="11">
        <v>3600.0</v>
      </c>
      <c r="F12" s="104" t="str">
        <f>GDSummary!AN13/(86400/E12)</f>
        <v>0.0517</v>
      </c>
    </row>
    <row r="13">
      <c r="A13" s="11">
        <v>12.0</v>
      </c>
      <c r="B13" s="23" t="s">
        <v>474</v>
      </c>
      <c r="C13" s="11" t="s">
        <v>191</v>
      </c>
      <c r="D13" s="11">
        <v>275.0</v>
      </c>
      <c r="E13" s="11">
        <v>3600.0</v>
      </c>
      <c r="F13" s="104" t="str">
        <f>GDSummary!AN14/(86400/E13)</f>
        <v>0.0210</v>
      </c>
    </row>
    <row r="14">
      <c r="A14" s="11">
        <v>13.0</v>
      </c>
      <c r="B14" s="23" t="s">
        <v>475</v>
      </c>
      <c r="C14" s="11" t="s">
        <v>191</v>
      </c>
      <c r="D14" s="11">
        <v>295.0</v>
      </c>
      <c r="E14" s="11">
        <v>3600.0</v>
      </c>
      <c r="F14" s="104" t="str">
        <f>GDSummary!AN15/(86400/E14)</f>
        <v>0.0220</v>
      </c>
    </row>
    <row r="15">
      <c r="A15" s="11">
        <v>14.0</v>
      </c>
      <c r="B15" s="23" t="s">
        <v>476</v>
      </c>
      <c r="C15" s="11" t="s">
        <v>191</v>
      </c>
      <c r="D15" s="11">
        <v>315.0</v>
      </c>
      <c r="E15" s="11">
        <v>3600.0</v>
      </c>
      <c r="F15" s="104" t="str">
        <f>GDSummary!AN16/(86400/E15)</f>
        <v>0.0230</v>
      </c>
    </row>
    <row r="16">
      <c r="A16" s="11">
        <v>15.0</v>
      </c>
      <c r="B16" s="23" t="s">
        <v>477</v>
      </c>
      <c r="C16" s="11" t="s">
        <v>191</v>
      </c>
      <c r="D16" s="11">
        <v>335.0</v>
      </c>
      <c r="E16" s="11">
        <v>3600.0</v>
      </c>
      <c r="F16" s="104" t="str">
        <f>GDSummary!AN17/(86400/E16)</f>
        <v>0.0240</v>
      </c>
    </row>
    <row r="17">
      <c r="A17" s="11">
        <v>16.0</v>
      </c>
      <c r="B17" s="23" t="s">
        <v>478</v>
      </c>
      <c r="C17" s="11" t="s">
        <v>191</v>
      </c>
      <c r="D17" s="11">
        <v>355.0</v>
      </c>
      <c r="E17" s="11">
        <v>3600.0</v>
      </c>
      <c r="F17" s="104" t="str">
        <f>GDSummary!AN18/(86400/E17)</f>
        <v>0.0250</v>
      </c>
    </row>
    <row r="18">
      <c r="A18" s="11">
        <v>17.0</v>
      </c>
      <c r="B18" s="23" t="s">
        <v>479</v>
      </c>
      <c r="C18" s="11" t="s">
        <v>191</v>
      </c>
      <c r="D18" s="11">
        <v>375.0</v>
      </c>
      <c r="E18" s="11">
        <v>3600.0</v>
      </c>
      <c r="F18" s="104" t="str">
        <f>GDSummary!AN19/(86400/E18)</f>
        <v>0.0260</v>
      </c>
    </row>
    <row r="19">
      <c r="A19" s="11">
        <v>18.0</v>
      </c>
      <c r="B19" s="23" t="s">
        <v>480</v>
      </c>
      <c r="C19" s="11" t="s">
        <v>191</v>
      </c>
      <c r="D19" s="11">
        <v>395.0</v>
      </c>
      <c r="E19" s="11">
        <v>3600.0</v>
      </c>
      <c r="F19" s="104" t="str">
        <f>GDSummary!AN20/(86400/E19)</f>
        <v>0.0270</v>
      </c>
    </row>
    <row r="20">
      <c r="A20" s="11">
        <v>19.0</v>
      </c>
      <c r="B20" s="23" t="s">
        <v>481</v>
      </c>
      <c r="C20" s="11" t="s">
        <v>191</v>
      </c>
      <c r="D20" s="11">
        <v>415.0</v>
      </c>
      <c r="E20" s="11">
        <v>3600.0</v>
      </c>
      <c r="F20" s="104" t="str">
        <f>GDSummary!AN21/(86400/E20)</f>
        <v>0.0280</v>
      </c>
    </row>
    <row r="21">
      <c r="A21" s="11">
        <v>20.0</v>
      </c>
      <c r="B21" s="23" t="s">
        <v>482</v>
      </c>
      <c r="C21" s="11" t="s">
        <v>191</v>
      </c>
      <c r="D21" s="11">
        <v>435.0</v>
      </c>
      <c r="E21" s="11">
        <v>3600.0</v>
      </c>
      <c r="F21" s="104" t="str">
        <f>GDSummary!AN22/(86400/E21)</f>
        <v>0.0290</v>
      </c>
    </row>
    <row r="22">
      <c r="A22" s="11">
        <v>21.0</v>
      </c>
      <c r="B22" s="23" t="s">
        <v>483</v>
      </c>
      <c r="C22" s="11" t="s">
        <v>191</v>
      </c>
      <c r="D22" s="11">
        <v>455.0</v>
      </c>
      <c r="E22" s="11">
        <v>3600.0</v>
      </c>
      <c r="F22" s="104" t="str">
        <f>GDSummary!AN23/(86400/E22)</f>
        <v>0.0933</v>
      </c>
    </row>
    <row r="23">
      <c r="A23" s="11">
        <v>22.0</v>
      </c>
      <c r="B23" s="23" t="s">
        <v>484</v>
      </c>
      <c r="C23" s="11" t="s">
        <v>191</v>
      </c>
      <c r="D23" s="11">
        <v>475.0</v>
      </c>
      <c r="E23" s="11">
        <v>3600.0</v>
      </c>
      <c r="F23" s="104" t="str">
        <f>GDSummary!AN24/(86400/E23)</f>
        <v>0.0310</v>
      </c>
    </row>
    <row r="24">
      <c r="A24" s="11">
        <v>23.0</v>
      </c>
      <c r="B24" s="23" t="s">
        <v>485</v>
      </c>
      <c r="C24" s="11" t="s">
        <v>191</v>
      </c>
      <c r="D24" s="11">
        <v>495.0</v>
      </c>
      <c r="E24" s="11">
        <v>3600.0</v>
      </c>
      <c r="F24" s="104" t="str">
        <f>GDSummary!AN25/(86400/E24)</f>
        <v>0.0320</v>
      </c>
    </row>
    <row r="25">
      <c r="A25" s="11">
        <v>24.0</v>
      </c>
      <c r="B25" s="23" t="s">
        <v>486</v>
      </c>
      <c r="C25" s="11" t="s">
        <v>191</v>
      </c>
      <c r="D25" s="11">
        <v>515.0</v>
      </c>
      <c r="E25" s="11">
        <v>3600.0</v>
      </c>
      <c r="F25" s="104" t="str">
        <f>GDSummary!AN26/(86400/E25)</f>
        <v>0.0330</v>
      </c>
    </row>
    <row r="26">
      <c r="A26" s="11">
        <v>25.0</v>
      </c>
      <c r="B26" s="23" t="s">
        <v>487</v>
      </c>
      <c r="C26" s="11" t="s">
        <v>191</v>
      </c>
      <c r="D26" s="11">
        <v>535.0</v>
      </c>
      <c r="E26" s="11">
        <v>3600.0</v>
      </c>
      <c r="F26" s="104" t="str">
        <f>GDSummary!AN27/(86400/E26)</f>
        <v>0.0340</v>
      </c>
    </row>
    <row r="27">
      <c r="A27" s="11">
        <v>26.0</v>
      </c>
      <c r="B27" s="23" t="s">
        <v>488</v>
      </c>
      <c r="C27" s="11" t="s">
        <v>191</v>
      </c>
      <c r="D27" s="11">
        <v>555.0</v>
      </c>
      <c r="E27" s="11">
        <v>3600.0</v>
      </c>
      <c r="F27" s="104" t="str">
        <f>GDSummary!AN28/(86400/E27)</f>
        <v>0.0350</v>
      </c>
    </row>
    <row r="28">
      <c r="A28" s="11">
        <v>27.0</v>
      </c>
      <c r="B28" s="23" t="s">
        <v>489</v>
      </c>
      <c r="C28" s="11" t="s">
        <v>191</v>
      </c>
      <c r="D28" s="11">
        <v>575.0</v>
      </c>
      <c r="E28" s="11">
        <v>3600.0</v>
      </c>
      <c r="F28" s="104" t="str">
        <f>GDSummary!AN29/(86400/E28)</f>
        <v>0.0360</v>
      </c>
    </row>
    <row r="29">
      <c r="A29" s="11">
        <v>28.0</v>
      </c>
      <c r="B29" s="23" t="s">
        <v>490</v>
      </c>
      <c r="C29" s="11" t="s">
        <v>191</v>
      </c>
      <c r="D29" s="11">
        <v>595.0</v>
      </c>
      <c r="E29" s="11">
        <v>3600.0</v>
      </c>
      <c r="F29" s="104" t="str">
        <f>GDSummary!AN30/(86400/E29)</f>
        <v>0.0370</v>
      </c>
    </row>
    <row r="30">
      <c r="A30" s="11">
        <v>29.0</v>
      </c>
      <c r="B30" s="23" t="s">
        <v>491</v>
      </c>
      <c r="C30" s="11" t="s">
        <v>191</v>
      </c>
      <c r="D30" s="11">
        <v>615.0</v>
      </c>
      <c r="E30" s="11">
        <v>3600.0</v>
      </c>
      <c r="F30" s="104" t="str">
        <f>GDSummary!AN31/(86400/E30)</f>
        <v>0.0380</v>
      </c>
    </row>
    <row r="31">
      <c r="A31" s="11">
        <v>30.0</v>
      </c>
      <c r="B31" s="23" t="s">
        <v>492</v>
      </c>
      <c r="C31" s="11" t="s">
        <v>191</v>
      </c>
      <c r="D31" s="11">
        <v>635.0</v>
      </c>
      <c r="E31" s="11">
        <v>3600.0</v>
      </c>
      <c r="F31" s="104" t="str">
        <f>GDSummary!AN32/(86400/E31)</f>
        <v>0.0390</v>
      </c>
    </row>
    <row r="32">
      <c r="A32" s="11">
        <v>31.0</v>
      </c>
      <c r="B32" s="23" t="s">
        <v>493</v>
      </c>
      <c r="C32" s="11" t="s">
        <v>191</v>
      </c>
      <c r="D32" s="11">
        <v>655.0</v>
      </c>
      <c r="E32" s="11">
        <v>3600.0</v>
      </c>
      <c r="F32" s="104" t="str">
        <f>GDSummary!AN33/(86400/E32)</f>
        <v>0.1350</v>
      </c>
    </row>
    <row r="33">
      <c r="A33" s="11">
        <v>32.0</v>
      </c>
      <c r="B33" s="23" t="s">
        <v>494</v>
      </c>
      <c r="C33" s="11" t="s">
        <v>191</v>
      </c>
      <c r="D33" s="11">
        <v>675.0</v>
      </c>
      <c r="E33" s="11">
        <v>3600.0</v>
      </c>
      <c r="F33" s="104" t="str">
        <f>GDSummary!AN34/(86400/E33)</f>
        <v>0.0410</v>
      </c>
    </row>
    <row r="34">
      <c r="A34" s="11">
        <v>33.0</v>
      </c>
      <c r="B34" s="23" t="s">
        <v>495</v>
      </c>
      <c r="C34" s="11" t="s">
        <v>191</v>
      </c>
      <c r="D34" s="11">
        <v>695.0</v>
      </c>
      <c r="E34" s="11">
        <v>3600.0</v>
      </c>
      <c r="F34" s="104" t="str">
        <f>GDSummary!AN35/(86400/E34)</f>
        <v>0.0420</v>
      </c>
    </row>
    <row r="35">
      <c r="A35" s="11">
        <v>34.0</v>
      </c>
      <c r="B35" s="23" t="s">
        <v>496</v>
      </c>
      <c r="C35" s="11" t="s">
        <v>191</v>
      </c>
      <c r="D35" s="11">
        <v>715.0</v>
      </c>
      <c r="E35" s="11">
        <v>3600.0</v>
      </c>
      <c r="F35" s="104" t="str">
        <f>GDSummary!AN36/(86400/E35)</f>
        <v>0.0430</v>
      </c>
    </row>
    <row r="36">
      <c r="A36" s="11">
        <v>35.0</v>
      </c>
      <c r="B36" s="23" t="s">
        <v>497</v>
      </c>
      <c r="C36" s="11" t="s">
        <v>191</v>
      </c>
      <c r="D36" s="11">
        <v>735.0</v>
      </c>
      <c r="E36" s="11">
        <v>3600.0</v>
      </c>
      <c r="F36" s="104" t="str">
        <f>GDSummary!AN37/(86400/E36)</f>
        <v>0.0440</v>
      </c>
    </row>
    <row r="37">
      <c r="A37" s="11">
        <v>36.0</v>
      </c>
      <c r="B37" s="23" t="s">
        <v>498</v>
      </c>
      <c r="C37" s="11" t="s">
        <v>191</v>
      </c>
      <c r="D37" s="11">
        <v>755.0</v>
      </c>
      <c r="E37" s="11">
        <v>3600.0</v>
      </c>
      <c r="F37" s="104" t="str">
        <f>GDSummary!AN38/(86400/E37)</f>
        <v>0.0450</v>
      </c>
    </row>
    <row r="38">
      <c r="A38" s="11">
        <v>37.0</v>
      </c>
      <c r="B38" s="23" t="s">
        <v>499</v>
      </c>
      <c r="C38" s="11" t="s">
        <v>191</v>
      </c>
      <c r="D38" s="11">
        <v>775.0</v>
      </c>
      <c r="E38" s="11">
        <v>3600.0</v>
      </c>
      <c r="F38" s="104" t="str">
        <f>GDSummary!AN39/(86400/E38)</f>
        <v>0.0460</v>
      </c>
    </row>
    <row r="39">
      <c r="A39" s="11">
        <v>38.0</v>
      </c>
      <c r="B39" s="23" t="s">
        <v>500</v>
      </c>
      <c r="C39" s="11" t="s">
        <v>191</v>
      </c>
      <c r="D39" s="11">
        <v>795.0</v>
      </c>
      <c r="E39" s="11">
        <v>3600.0</v>
      </c>
      <c r="F39" s="104" t="str">
        <f>GDSummary!AN40/(86400/E39)</f>
        <v>0.0470</v>
      </c>
    </row>
    <row r="40">
      <c r="A40" s="11">
        <v>39.0</v>
      </c>
      <c r="B40" s="23" t="s">
        <v>501</v>
      </c>
      <c r="C40" s="11" t="s">
        <v>191</v>
      </c>
      <c r="D40" s="11">
        <v>815.0</v>
      </c>
      <c r="E40" s="11">
        <v>3600.0</v>
      </c>
      <c r="F40" s="104" t="str">
        <f>GDSummary!AN41/(86400/E40)</f>
        <v>0.0480</v>
      </c>
    </row>
    <row r="41">
      <c r="A41" s="11">
        <v>40.0</v>
      </c>
      <c r="B41" s="23" t="s">
        <v>502</v>
      </c>
      <c r="C41" s="11" t="s">
        <v>191</v>
      </c>
      <c r="D41" s="11">
        <v>835.0</v>
      </c>
      <c r="E41" s="11">
        <v>3600.0</v>
      </c>
      <c r="F41" s="104" t="str">
        <f>GDSummary!AN42/(86400/E41)</f>
        <v>0.0490</v>
      </c>
    </row>
    <row r="42">
      <c r="A42" s="11">
        <v>41.0</v>
      </c>
      <c r="B42" s="23" t="s">
        <v>503</v>
      </c>
      <c r="C42" s="11" t="s">
        <v>191</v>
      </c>
      <c r="D42" s="11">
        <v>855.0</v>
      </c>
      <c r="E42" s="11">
        <v>3600.0</v>
      </c>
      <c r="F42" s="104" t="str">
        <f>GDSummary!AN43/(86400/E42)</f>
        <v>0.1767</v>
      </c>
    </row>
    <row r="43">
      <c r="A43" s="11">
        <v>42.0</v>
      </c>
      <c r="B43" s="23" t="s">
        <v>504</v>
      </c>
      <c r="C43" s="11" t="s">
        <v>191</v>
      </c>
      <c r="D43" s="11">
        <v>875.0</v>
      </c>
      <c r="E43" s="11">
        <v>3600.0</v>
      </c>
      <c r="F43" s="104" t="str">
        <f>GDSummary!AN44/(86400/E43)</f>
        <v>0.0510</v>
      </c>
    </row>
    <row r="44">
      <c r="A44" s="11">
        <v>43.0</v>
      </c>
      <c r="B44" s="23" t="s">
        <v>505</v>
      </c>
      <c r="C44" s="11" t="s">
        <v>191</v>
      </c>
      <c r="D44" s="11">
        <v>895.0</v>
      </c>
      <c r="E44" s="11">
        <v>3600.0</v>
      </c>
      <c r="F44" s="104" t="str">
        <f>GDSummary!AN45/(86400/E44)</f>
        <v>0.0520</v>
      </c>
    </row>
    <row r="45">
      <c r="A45" s="11">
        <v>44.0</v>
      </c>
      <c r="B45" s="23" t="s">
        <v>506</v>
      </c>
      <c r="C45" s="11" t="s">
        <v>191</v>
      </c>
      <c r="D45" s="11">
        <v>915.0</v>
      </c>
      <c r="E45" s="11">
        <v>3600.0</v>
      </c>
      <c r="F45" s="104" t="str">
        <f>GDSummary!AN46/(86400/E45)</f>
        <v>0.0530</v>
      </c>
    </row>
    <row r="46">
      <c r="A46" s="11">
        <v>45.0</v>
      </c>
      <c r="B46" s="23" t="s">
        <v>507</v>
      </c>
      <c r="C46" s="11" t="s">
        <v>191</v>
      </c>
      <c r="D46" s="11">
        <v>935.0</v>
      </c>
      <c r="E46" s="11">
        <v>3600.0</v>
      </c>
      <c r="F46" s="104" t="str">
        <f>GDSummary!AN47/(86400/E46)</f>
        <v>0.0540</v>
      </c>
    </row>
    <row r="47">
      <c r="A47" s="11">
        <v>46.0</v>
      </c>
      <c r="B47" s="23" t="s">
        <v>508</v>
      </c>
      <c r="C47" s="11" t="s">
        <v>191</v>
      </c>
      <c r="D47" s="11">
        <v>955.0</v>
      </c>
      <c r="E47" s="11">
        <v>3600.0</v>
      </c>
      <c r="F47" s="104" t="str">
        <f>GDSummary!AN48/(86400/E47)</f>
        <v>0.0550</v>
      </c>
    </row>
    <row r="48">
      <c r="A48" s="11">
        <v>47.0</v>
      </c>
      <c r="B48" s="23" t="s">
        <v>509</v>
      </c>
      <c r="C48" s="11" t="s">
        <v>191</v>
      </c>
      <c r="D48" s="11">
        <v>975.0</v>
      </c>
      <c r="E48" s="11">
        <v>3600.0</v>
      </c>
      <c r="F48" s="104" t="str">
        <f>GDSummary!AN49/(86400/E48)</f>
        <v>0.0560</v>
      </c>
    </row>
    <row r="49">
      <c r="A49" s="11">
        <v>48.0</v>
      </c>
      <c r="B49" s="23" t="s">
        <v>510</v>
      </c>
      <c r="C49" s="11" t="s">
        <v>191</v>
      </c>
      <c r="D49" s="11">
        <v>995.0</v>
      </c>
      <c r="E49" s="11">
        <v>3600.0</v>
      </c>
      <c r="F49" s="104" t="str">
        <f>GDSummary!AN50/(86400/E49)</f>
        <v>0.0570</v>
      </c>
    </row>
    <row r="50">
      <c r="A50" s="11">
        <v>49.0</v>
      </c>
      <c r="B50" s="23" t="s">
        <v>511</v>
      </c>
      <c r="C50" s="11" t="s">
        <v>191</v>
      </c>
      <c r="D50" s="11">
        <v>1015.0</v>
      </c>
      <c r="E50" s="11">
        <v>3600.0</v>
      </c>
      <c r="F50" s="104" t="str">
        <f>GDSummary!AN51/(86400/E50)</f>
        <v>0.0580</v>
      </c>
    </row>
    <row r="51">
      <c r="A51" s="11">
        <v>50.0</v>
      </c>
      <c r="B51" s="23" t="s">
        <v>512</v>
      </c>
      <c r="C51" s="11" t="s">
        <v>191</v>
      </c>
      <c r="D51" s="11">
        <v>1035.0</v>
      </c>
      <c r="E51" s="11">
        <v>3600.0</v>
      </c>
      <c r="F51" s="104" t="str">
        <f>GDSummary!AN52/(86400/E51)</f>
        <v>0.0590</v>
      </c>
    </row>
    <row r="52">
      <c r="A52" s="11">
        <v>51.0</v>
      </c>
      <c r="B52" s="23" t="s">
        <v>513</v>
      </c>
      <c r="C52" s="11" t="s">
        <v>191</v>
      </c>
      <c r="D52" s="11">
        <v>1055.0</v>
      </c>
      <c r="E52" s="11">
        <v>3600.0</v>
      </c>
      <c r="F52" s="104" t="str">
        <f>GDSummary!AN53/(86400/E52)</f>
        <v>0.2183</v>
      </c>
    </row>
    <row r="53">
      <c r="A53" s="11">
        <v>52.0</v>
      </c>
      <c r="B53" s="23" t="s">
        <v>514</v>
      </c>
      <c r="C53" s="11" t="s">
        <v>191</v>
      </c>
      <c r="D53" s="11">
        <v>1075.0</v>
      </c>
      <c r="E53" s="11">
        <v>3600.0</v>
      </c>
      <c r="F53" s="104" t="str">
        <f>GDSummary!AN54/(86400/E53)</f>
        <v>0.0610</v>
      </c>
    </row>
    <row r="54">
      <c r="A54" s="11">
        <v>53.0</v>
      </c>
      <c r="B54" s="23" t="s">
        <v>515</v>
      </c>
      <c r="C54" s="11" t="s">
        <v>191</v>
      </c>
      <c r="D54" s="11">
        <v>1095.0</v>
      </c>
      <c r="E54" s="11">
        <v>3600.0</v>
      </c>
      <c r="F54" s="104" t="str">
        <f>GDSummary!AN55/(86400/E54)</f>
        <v>0.0620</v>
      </c>
    </row>
    <row r="55">
      <c r="A55" s="11">
        <v>54.0</v>
      </c>
      <c r="B55" s="23" t="s">
        <v>516</v>
      </c>
      <c r="C55" s="11" t="s">
        <v>191</v>
      </c>
      <c r="D55" s="11">
        <v>1115.0</v>
      </c>
      <c r="E55" s="11">
        <v>3600.0</v>
      </c>
      <c r="F55" s="104" t="str">
        <f>GDSummary!AN56/(86400/E55)</f>
        <v>0.0630</v>
      </c>
    </row>
    <row r="56">
      <c r="A56" s="11">
        <v>55.0</v>
      </c>
      <c r="B56" s="23" t="s">
        <v>517</v>
      </c>
      <c r="C56" s="11" t="s">
        <v>191</v>
      </c>
      <c r="D56" s="11">
        <v>1135.0</v>
      </c>
      <c r="E56" s="11">
        <v>3600.0</v>
      </c>
      <c r="F56" s="104" t="str">
        <f>GDSummary!AN57/(86400/E56)</f>
        <v>0.0640</v>
      </c>
    </row>
    <row r="57">
      <c r="A57" s="11">
        <v>56.0</v>
      </c>
      <c r="B57" s="23" t="s">
        <v>518</v>
      </c>
      <c r="C57" s="11" t="s">
        <v>191</v>
      </c>
      <c r="D57" s="11">
        <v>1155.0</v>
      </c>
      <c r="E57" s="11">
        <v>3600.0</v>
      </c>
      <c r="F57" s="104" t="str">
        <f>GDSummary!AN58/(86400/E57)</f>
        <v>0.0650</v>
      </c>
    </row>
    <row r="58">
      <c r="A58" s="11">
        <v>57.0</v>
      </c>
      <c r="B58" s="23" t="s">
        <v>519</v>
      </c>
      <c r="C58" s="11" t="s">
        <v>191</v>
      </c>
      <c r="D58" s="11">
        <v>1175.0</v>
      </c>
      <c r="E58" s="11">
        <v>3600.0</v>
      </c>
      <c r="F58" s="104" t="str">
        <f>GDSummary!AN59/(86400/E58)</f>
        <v>0.0660</v>
      </c>
    </row>
    <row r="59">
      <c r="A59" s="11">
        <v>58.0</v>
      </c>
      <c r="B59" s="23" t="s">
        <v>520</v>
      </c>
      <c r="C59" s="11" t="s">
        <v>191</v>
      </c>
      <c r="D59" s="11">
        <v>1195.0</v>
      </c>
      <c r="E59" s="11">
        <v>3600.0</v>
      </c>
      <c r="F59" s="104" t="str">
        <f>GDSummary!AN60/(86400/E59)</f>
        <v>0.0670</v>
      </c>
    </row>
    <row r="60">
      <c r="A60" s="11">
        <v>59.0</v>
      </c>
      <c r="B60" s="23" t="s">
        <v>521</v>
      </c>
      <c r="C60" s="11" t="s">
        <v>191</v>
      </c>
      <c r="D60" s="11">
        <v>1215.0</v>
      </c>
      <c r="E60" s="11">
        <v>3600.0</v>
      </c>
      <c r="F60" s="104" t="str">
        <f>GDSummary!AN61/(86400/E60)</f>
        <v>0.0680</v>
      </c>
    </row>
    <row r="61">
      <c r="A61" s="11">
        <v>60.0</v>
      </c>
      <c r="B61" s="23" t="s">
        <v>522</v>
      </c>
      <c r="C61" s="11" t="s">
        <v>191</v>
      </c>
      <c r="D61" s="11">
        <v>1235.0</v>
      </c>
      <c r="E61" s="11">
        <v>3600.0</v>
      </c>
      <c r="F61" s="104" t="str">
        <f>GDSummary!AN62/(86400/E61)</f>
        <v>0.0690</v>
      </c>
    </row>
    <row r="62">
      <c r="A62" s="11">
        <v>61.0</v>
      </c>
      <c r="B62" s="23" t="s">
        <v>523</v>
      </c>
      <c r="C62" s="11" t="s">
        <v>191</v>
      </c>
      <c r="D62" s="11">
        <v>1255.0</v>
      </c>
      <c r="E62" s="11">
        <v>3600.0</v>
      </c>
      <c r="F62" s="104" t="str">
        <f>GDSummary!AN63/(86400/E62)</f>
        <v>0.2600</v>
      </c>
    </row>
    <row r="63">
      <c r="A63" s="11">
        <v>62.0</v>
      </c>
      <c r="B63" s="23" t="s">
        <v>524</v>
      </c>
      <c r="C63" s="11" t="s">
        <v>191</v>
      </c>
      <c r="D63" s="11">
        <v>1275.0</v>
      </c>
      <c r="E63" s="11">
        <v>3600.0</v>
      </c>
      <c r="F63" s="104" t="str">
        <f>GDSummary!AN64/(86400/E63)</f>
        <v>0.0710</v>
      </c>
    </row>
    <row r="64">
      <c r="A64" s="11">
        <v>63.0</v>
      </c>
      <c r="B64" s="23" t="s">
        <v>525</v>
      </c>
      <c r="C64" s="11" t="s">
        <v>191</v>
      </c>
      <c r="D64" s="11">
        <v>1295.0</v>
      </c>
      <c r="E64" s="11">
        <v>3600.0</v>
      </c>
      <c r="F64" s="104" t="str">
        <f>GDSummary!AN65/(86400/E64)</f>
        <v>0.0720</v>
      </c>
    </row>
    <row r="65">
      <c r="A65" s="11">
        <v>64.0</v>
      </c>
      <c r="B65" s="23" t="s">
        <v>526</v>
      </c>
      <c r="C65" s="11" t="s">
        <v>191</v>
      </c>
      <c r="D65" s="11">
        <v>1315.0</v>
      </c>
      <c r="E65" s="11">
        <v>3600.0</v>
      </c>
      <c r="F65" s="104" t="str">
        <f>GDSummary!AN66/(86400/E65)</f>
        <v>0.0730</v>
      </c>
    </row>
    <row r="66">
      <c r="A66" s="11">
        <v>65.0</v>
      </c>
      <c r="B66" s="23" t="s">
        <v>527</v>
      </c>
      <c r="C66" s="11" t="s">
        <v>191</v>
      </c>
      <c r="D66" s="11">
        <v>1335.0</v>
      </c>
      <c r="E66" s="11">
        <v>3600.0</v>
      </c>
      <c r="F66" s="104" t="str">
        <f>GDSummary!AN67/(86400/E66)</f>
        <v>0.0740</v>
      </c>
    </row>
    <row r="67">
      <c r="A67" s="11">
        <v>66.0</v>
      </c>
      <c r="B67" s="23" t="s">
        <v>528</v>
      </c>
      <c r="C67" s="11" t="s">
        <v>191</v>
      </c>
      <c r="D67" s="11">
        <v>1355.0</v>
      </c>
      <c r="E67" s="11">
        <v>3600.0</v>
      </c>
      <c r="F67" s="104" t="str">
        <f>GDSummary!AN68/(86400/E67)</f>
        <v>0.0750</v>
      </c>
    </row>
    <row r="68">
      <c r="A68" s="11">
        <v>67.0</v>
      </c>
      <c r="B68" s="23" t="s">
        <v>529</v>
      </c>
      <c r="C68" s="11" t="s">
        <v>191</v>
      </c>
      <c r="D68" s="11">
        <v>1375.0</v>
      </c>
      <c r="E68" s="11">
        <v>3600.0</v>
      </c>
      <c r="F68" s="104" t="str">
        <f>GDSummary!AN69/(86400/E68)</f>
        <v>0.0760</v>
      </c>
    </row>
    <row r="69">
      <c r="A69" s="11">
        <v>68.0</v>
      </c>
      <c r="B69" s="23" t="s">
        <v>530</v>
      </c>
      <c r="C69" s="11" t="s">
        <v>191</v>
      </c>
      <c r="D69" s="11">
        <v>1395.0</v>
      </c>
      <c r="E69" s="11">
        <v>3600.0</v>
      </c>
      <c r="F69" s="104" t="str">
        <f>GDSummary!AN70/(86400/E69)</f>
        <v>0.0770</v>
      </c>
    </row>
    <row r="70">
      <c r="A70" s="11">
        <v>69.0</v>
      </c>
      <c r="B70" s="23" t="s">
        <v>531</v>
      </c>
      <c r="C70" s="11" t="s">
        <v>191</v>
      </c>
      <c r="D70" s="11">
        <v>1415.0</v>
      </c>
      <c r="E70" s="11">
        <v>3600.0</v>
      </c>
      <c r="F70" s="104" t="str">
        <f>GDSummary!AN71/(86400/E70)</f>
        <v>0.0780</v>
      </c>
    </row>
    <row r="71">
      <c r="A71" s="11">
        <v>70.0</v>
      </c>
      <c r="B71" s="23" t="s">
        <v>532</v>
      </c>
      <c r="C71" s="11" t="s">
        <v>191</v>
      </c>
      <c r="D71" s="11">
        <v>1435.0</v>
      </c>
      <c r="E71" s="11">
        <v>3600.0</v>
      </c>
      <c r="F71" s="104" t="str">
        <f>GDSummary!AN72/(86400/E71)</f>
        <v>0.0790</v>
      </c>
    </row>
    <row r="72">
      <c r="A72" s="11">
        <v>71.0</v>
      </c>
      <c r="B72" s="23" t="s">
        <v>533</v>
      </c>
      <c r="C72" s="11" t="s">
        <v>191</v>
      </c>
      <c r="D72" s="11">
        <v>1455.0</v>
      </c>
      <c r="E72" s="11">
        <v>3600.0</v>
      </c>
      <c r="F72" s="104" t="str">
        <f>GDSummary!AN73/(86400/E72)</f>
        <v>0.3017</v>
      </c>
    </row>
    <row r="73">
      <c r="A73" s="11">
        <v>72.0</v>
      </c>
      <c r="B73" s="23" t="s">
        <v>534</v>
      </c>
      <c r="C73" s="11" t="s">
        <v>191</v>
      </c>
      <c r="D73" s="11">
        <v>1475.0</v>
      </c>
      <c r="E73" s="11">
        <v>3600.0</v>
      </c>
      <c r="F73" s="104" t="str">
        <f>GDSummary!AN74/(86400/E73)</f>
        <v>0.0810</v>
      </c>
    </row>
    <row r="74">
      <c r="A74" s="11">
        <v>73.0</v>
      </c>
      <c r="B74" s="23" t="s">
        <v>535</v>
      </c>
      <c r="C74" s="11" t="s">
        <v>191</v>
      </c>
      <c r="D74" s="11">
        <v>1495.0</v>
      </c>
      <c r="E74" s="11">
        <v>3600.0</v>
      </c>
      <c r="F74" s="104" t="str">
        <f>GDSummary!AN75/(86400/E74)</f>
        <v>0.0820</v>
      </c>
    </row>
    <row r="75">
      <c r="A75" s="11">
        <v>74.0</v>
      </c>
      <c r="B75" s="23" t="s">
        <v>536</v>
      </c>
      <c r="C75" s="11" t="s">
        <v>191</v>
      </c>
      <c r="D75" s="11">
        <v>1515.0</v>
      </c>
      <c r="E75" s="11">
        <v>3600.0</v>
      </c>
      <c r="F75" s="104" t="str">
        <f>GDSummary!AN76/(86400/E75)</f>
        <v>0.0830</v>
      </c>
    </row>
    <row r="76">
      <c r="A76" s="11">
        <v>75.0</v>
      </c>
      <c r="B76" s="23" t="s">
        <v>537</v>
      </c>
      <c r="C76" s="11" t="s">
        <v>191</v>
      </c>
      <c r="D76" s="11">
        <v>1535.0</v>
      </c>
      <c r="E76" s="11">
        <v>3600.0</v>
      </c>
      <c r="F76" s="104" t="str">
        <f>GDSummary!AN77/(86400/E76)</f>
        <v>0.0840</v>
      </c>
    </row>
    <row r="77">
      <c r="A77" s="11">
        <v>76.0</v>
      </c>
      <c r="B77" s="23" t="s">
        <v>538</v>
      </c>
      <c r="C77" s="11" t="s">
        <v>191</v>
      </c>
      <c r="D77" s="11">
        <v>1555.0</v>
      </c>
      <c r="E77" s="11">
        <v>3600.0</v>
      </c>
      <c r="F77" s="104" t="str">
        <f>GDSummary!AN78/(86400/E77)</f>
        <v>0.0850</v>
      </c>
    </row>
    <row r="78">
      <c r="A78" s="11">
        <v>77.0</v>
      </c>
      <c r="B78" s="23" t="s">
        <v>539</v>
      </c>
      <c r="C78" s="11" t="s">
        <v>191</v>
      </c>
      <c r="D78" s="11">
        <v>1575.0</v>
      </c>
      <c r="E78" s="11">
        <v>3600.0</v>
      </c>
      <c r="F78" s="104" t="str">
        <f>GDSummary!AN79/(86400/E78)</f>
        <v>0.0860</v>
      </c>
    </row>
    <row r="79">
      <c r="A79" s="11">
        <v>78.0</v>
      </c>
      <c r="B79" s="23" t="s">
        <v>540</v>
      </c>
      <c r="C79" s="11" t="s">
        <v>191</v>
      </c>
      <c r="D79" s="11">
        <v>1595.0</v>
      </c>
      <c r="E79" s="11">
        <v>3600.0</v>
      </c>
      <c r="F79" s="104" t="str">
        <f>GDSummary!AN80/(86400/E79)</f>
        <v>0.0870</v>
      </c>
    </row>
    <row r="80">
      <c r="A80" s="11">
        <v>79.0</v>
      </c>
      <c r="B80" s="23" t="s">
        <v>541</v>
      </c>
      <c r="C80" s="11" t="s">
        <v>191</v>
      </c>
      <c r="D80" s="11">
        <v>1615.0</v>
      </c>
      <c r="E80" s="11">
        <v>3600.0</v>
      </c>
      <c r="F80" s="104" t="str">
        <f>GDSummary!AN81/(86400/E80)</f>
        <v>0.0880</v>
      </c>
    </row>
    <row r="81">
      <c r="A81" s="11">
        <v>80.0</v>
      </c>
      <c r="B81" s="23" t="s">
        <v>542</v>
      </c>
      <c r="C81" s="11" t="s">
        <v>191</v>
      </c>
      <c r="D81" s="11">
        <v>1635.0</v>
      </c>
      <c r="E81" s="11">
        <v>3600.0</v>
      </c>
      <c r="F81" s="104" t="str">
        <f>GDSummary!AN82/(86400/E81)</f>
        <v>0.0890</v>
      </c>
    </row>
    <row r="82">
      <c r="A82" s="11">
        <v>81.0</v>
      </c>
      <c r="B82" s="23" t="s">
        <v>543</v>
      </c>
      <c r="C82" s="11" t="s">
        <v>191</v>
      </c>
      <c r="D82" s="11">
        <v>1655.0</v>
      </c>
      <c r="E82" s="11">
        <v>3600.0</v>
      </c>
      <c r="F82" s="104" t="str">
        <f>GDSummary!AN83/(86400/E82)</f>
        <v>0.3433</v>
      </c>
    </row>
    <row r="83">
      <c r="A83" s="11">
        <v>82.0</v>
      </c>
      <c r="B83" s="23" t="s">
        <v>544</v>
      </c>
      <c r="C83" s="11" t="s">
        <v>191</v>
      </c>
      <c r="D83" s="11">
        <v>1675.0</v>
      </c>
      <c r="E83" s="11">
        <v>3600.0</v>
      </c>
      <c r="F83" s="104" t="str">
        <f>GDSummary!AN84/(86400/E83)</f>
        <v>0.0910</v>
      </c>
    </row>
    <row r="84">
      <c r="A84" s="11">
        <v>83.0</v>
      </c>
      <c r="B84" s="23" t="s">
        <v>545</v>
      </c>
      <c r="C84" s="11" t="s">
        <v>191</v>
      </c>
      <c r="D84" s="11">
        <v>1695.0</v>
      </c>
      <c r="E84" s="11">
        <v>3600.0</v>
      </c>
      <c r="F84" s="104" t="str">
        <f>GDSummary!AN85/(86400/E84)</f>
        <v>0.0920</v>
      </c>
    </row>
    <row r="85">
      <c r="A85" s="11">
        <v>84.0</v>
      </c>
      <c r="B85" s="23" t="s">
        <v>546</v>
      </c>
      <c r="C85" s="11" t="s">
        <v>191</v>
      </c>
      <c r="D85" s="11">
        <v>1715.0</v>
      </c>
      <c r="E85" s="11">
        <v>3600.0</v>
      </c>
      <c r="F85" s="104" t="str">
        <f>GDSummary!AN86/(86400/E85)</f>
        <v>0.0930</v>
      </c>
    </row>
    <row r="86">
      <c r="A86" s="11">
        <v>85.0</v>
      </c>
      <c r="B86" s="23" t="s">
        <v>547</v>
      </c>
      <c r="C86" s="11" t="s">
        <v>191</v>
      </c>
      <c r="D86" s="11">
        <v>1735.0</v>
      </c>
      <c r="E86" s="11">
        <v>3600.0</v>
      </c>
      <c r="F86" s="104" t="str">
        <f>GDSummary!AN87/(86400/E86)</f>
        <v>0.0940</v>
      </c>
    </row>
    <row r="87">
      <c r="A87" s="11">
        <v>86.0</v>
      </c>
      <c r="B87" s="23" t="s">
        <v>548</v>
      </c>
      <c r="C87" s="11" t="s">
        <v>191</v>
      </c>
      <c r="D87" s="11">
        <v>1755.0</v>
      </c>
      <c r="E87" s="11">
        <v>3600.0</v>
      </c>
      <c r="F87" s="104" t="str">
        <f>GDSummary!AN88/(86400/E87)</f>
        <v>0.0950</v>
      </c>
    </row>
    <row r="88">
      <c r="A88" s="11">
        <v>87.0</v>
      </c>
      <c r="B88" s="23" t="s">
        <v>549</v>
      </c>
      <c r="C88" s="11" t="s">
        <v>191</v>
      </c>
      <c r="D88" s="11">
        <v>1775.0</v>
      </c>
      <c r="E88" s="11">
        <v>3600.0</v>
      </c>
      <c r="F88" s="104" t="str">
        <f>GDSummary!AN89/(86400/E88)</f>
        <v>0.0960</v>
      </c>
    </row>
    <row r="89">
      <c r="A89" s="11">
        <v>88.0</v>
      </c>
      <c r="B89" s="23" t="s">
        <v>550</v>
      </c>
      <c r="C89" s="11" t="s">
        <v>191</v>
      </c>
      <c r="D89" s="11">
        <v>1795.0</v>
      </c>
      <c r="E89" s="11">
        <v>3600.0</v>
      </c>
      <c r="F89" s="104" t="str">
        <f>GDSummary!AN90/(86400/E89)</f>
        <v>0.0970</v>
      </c>
    </row>
    <row r="90">
      <c r="A90" s="11">
        <v>89.0</v>
      </c>
      <c r="B90" s="23" t="s">
        <v>551</v>
      </c>
      <c r="C90" s="11" t="s">
        <v>191</v>
      </c>
      <c r="D90" s="11">
        <v>1815.0</v>
      </c>
      <c r="E90" s="11">
        <v>3600.0</v>
      </c>
      <c r="F90" s="104" t="str">
        <f>GDSummary!AN91/(86400/E90)</f>
        <v>0.0980</v>
      </c>
    </row>
    <row r="91">
      <c r="A91" s="11">
        <v>90.0</v>
      </c>
      <c r="B91" s="23" t="s">
        <v>552</v>
      </c>
      <c r="C91" s="11" t="s">
        <v>191</v>
      </c>
      <c r="D91" s="11">
        <v>1835.0</v>
      </c>
      <c r="E91" s="11">
        <v>3600.0</v>
      </c>
      <c r="F91" s="104" t="str">
        <f>GDSummary!AN92/(86400/E91)</f>
        <v>0.0990</v>
      </c>
    </row>
    <row r="92">
      <c r="A92" s="11">
        <v>91.0</v>
      </c>
      <c r="B92" s="23" t="s">
        <v>553</v>
      </c>
      <c r="C92" s="11" t="s">
        <v>191</v>
      </c>
      <c r="D92" s="11">
        <v>1855.0</v>
      </c>
      <c r="E92" s="11">
        <v>3600.0</v>
      </c>
      <c r="F92" s="104" t="str">
        <f>GDSummary!AN93/(86400/E92)</f>
        <v>0.3850</v>
      </c>
    </row>
    <row r="93">
      <c r="A93" s="11">
        <v>92.0</v>
      </c>
      <c r="B93" s="23" t="s">
        <v>554</v>
      </c>
      <c r="C93" s="11" t="s">
        <v>191</v>
      </c>
      <c r="D93" s="11">
        <v>1875.0</v>
      </c>
      <c r="E93" s="11">
        <v>3600.0</v>
      </c>
      <c r="F93" s="104" t="str">
        <f>GDSummary!AN94/(86400/E93)</f>
        <v>0.1010</v>
      </c>
    </row>
    <row r="94">
      <c r="A94" s="11">
        <v>93.0</v>
      </c>
      <c r="B94" s="23" t="s">
        <v>555</v>
      </c>
      <c r="C94" s="11" t="s">
        <v>191</v>
      </c>
      <c r="D94" s="11">
        <v>1895.0</v>
      </c>
      <c r="E94" s="11">
        <v>3600.0</v>
      </c>
      <c r="F94" s="104" t="str">
        <f>GDSummary!AN95/(86400/E94)</f>
        <v>0.1020</v>
      </c>
    </row>
    <row r="95">
      <c r="A95" s="11">
        <v>94.0</v>
      </c>
      <c r="B95" s="23" t="s">
        <v>556</v>
      </c>
      <c r="C95" s="11" t="s">
        <v>191</v>
      </c>
      <c r="D95" s="11">
        <v>1915.0</v>
      </c>
      <c r="E95" s="11">
        <v>3600.0</v>
      </c>
      <c r="F95" s="104" t="str">
        <f>GDSummary!AN96/(86400/E95)</f>
        <v>0.1030</v>
      </c>
    </row>
    <row r="96">
      <c r="A96" s="11">
        <v>95.0</v>
      </c>
      <c r="B96" s="23" t="s">
        <v>557</v>
      </c>
      <c r="C96" s="11" t="s">
        <v>191</v>
      </c>
      <c r="D96" s="11">
        <v>1935.0</v>
      </c>
      <c r="E96" s="11">
        <v>3600.0</v>
      </c>
      <c r="F96" s="104" t="str">
        <f>GDSummary!AN97/(86400/E96)</f>
        <v>0.1040</v>
      </c>
    </row>
    <row r="97">
      <c r="A97" s="11">
        <v>96.0</v>
      </c>
      <c r="B97" s="23" t="s">
        <v>558</v>
      </c>
      <c r="C97" s="11" t="s">
        <v>191</v>
      </c>
      <c r="D97" s="11">
        <v>1955.0</v>
      </c>
      <c r="E97" s="11">
        <v>3600.0</v>
      </c>
      <c r="F97" s="104" t="str">
        <f>GDSummary!AN98/(86400/E97)</f>
        <v>0.1050</v>
      </c>
    </row>
    <row r="98">
      <c r="A98" s="11">
        <v>97.0</v>
      </c>
      <c r="B98" s="23" t="s">
        <v>559</v>
      </c>
      <c r="C98" s="11" t="s">
        <v>191</v>
      </c>
      <c r="D98" s="11">
        <v>1975.0</v>
      </c>
      <c r="E98" s="11">
        <v>3600.0</v>
      </c>
      <c r="F98" s="104" t="str">
        <f>GDSummary!AN99/(86400/E98)</f>
        <v>0.1060</v>
      </c>
    </row>
    <row r="99">
      <c r="A99" s="11">
        <v>98.0</v>
      </c>
      <c r="B99" s="23" t="s">
        <v>560</v>
      </c>
      <c r="C99" s="11" t="s">
        <v>191</v>
      </c>
      <c r="D99" s="11">
        <v>1995.0</v>
      </c>
      <c r="E99" s="11">
        <v>3600.0</v>
      </c>
      <c r="F99" s="104" t="str">
        <f>GDSummary!AN100/(86400/E99)</f>
        <v>0.1070</v>
      </c>
    </row>
    <row r="100">
      <c r="A100" s="11">
        <v>99.0</v>
      </c>
      <c r="B100" s="23" t="s">
        <v>561</v>
      </c>
      <c r="C100" s="11" t="s">
        <v>191</v>
      </c>
      <c r="D100" s="11">
        <v>2015.0</v>
      </c>
      <c r="E100" s="11">
        <v>3600.0</v>
      </c>
      <c r="F100" s="104" t="str">
        <f>GDSummary!AN101/(86400/E100)</f>
        <v>0.1080</v>
      </c>
    </row>
    <row r="101">
      <c r="A101" s="11">
        <v>100.0</v>
      </c>
      <c r="B101" s="23" t="s">
        <v>562</v>
      </c>
      <c r="C101" s="11" t="s">
        <v>191</v>
      </c>
      <c r="D101" s="11">
        <v>2035.0</v>
      </c>
      <c r="E101" s="11">
        <v>3600.0</v>
      </c>
      <c r="F101" s="104" t="str">
        <f>GDSummary!AN102/(86400/E101)</f>
        <v>0.1090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32.14"/>
    <col customWidth="1" min="3" max="3" width="10.29"/>
    <col customWidth="1" min="4" max="4" width="11.43"/>
    <col customWidth="1" min="5" max="5" width="10.71"/>
    <col customWidth="1" min="6" max="6" width="20.57"/>
  </cols>
  <sheetData>
    <row r="1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1">
        <v>1.0</v>
      </c>
      <c r="B2" s="11" t="s">
        <v>24</v>
      </c>
      <c r="C2" s="11">
        <v>50.0</v>
      </c>
      <c r="D2" s="12" t="str">
        <f>OFFSET(SongData!$E$1,(ROW(D2)-1)*5,0)</f>
        <v>107</v>
      </c>
      <c r="E2" s="12" t="str">
        <f>SongData!C2</f>
        <v>100</v>
      </c>
      <c r="F2" s="11" t="s">
        <v>25</v>
      </c>
      <c r="H2" s="11"/>
      <c r="I2" s="11"/>
      <c r="J2" s="11"/>
      <c r="K2" s="11"/>
    </row>
    <row r="3">
      <c r="A3" s="11">
        <v>2.0</v>
      </c>
      <c r="B3" s="11" t="s">
        <v>26</v>
      </c>
      <c r="C3" s="11">
        <v>70.0</v>
      </c>
      <c r="D3" s="12" t="str">
        <f>OFFSET(SongData!$E$1,(ROW(D3)-1)*5,0)</f>
        <v>267</v>
      </c>
      <c r="E3" s="12" t="str">
        <f>SongData!C3</f>
        <v>102</v>
      </c>
      <c r="F3" s="11" t="s">
        <v>27</v>
      </c>
      <c r="H3" s="11"/>
      <c r="I3" s="19"/>
      <c r="J3" s="19"/>
      <c r="K3" s="19"/>
    </row>
    <row r="4">
      <c r="A4" s="11">
        <v>3.0</v>
      </c>
      <c r="B4" s="11" t="s">
        <v>28</v>
      </c>
      <c r="C4" s="11">
        <v>90.0</v>
      </c>
      <c r="D4" s="12" t="str">
        <f>OFFSET(SongData!$E$1,(ROW(D4)-1)*5,0)</f>
        <v>665</v>
      </c>
      <c r="E4" s="12" t="str">
        <f>SongData!C4</f>
        <v>104</v>
      </c>
      <c r="F4" s="11" t="s">
        <v>29</v>
      </c>
      <c r="H4" s="11"/>
      <c r="I4" s="19"/>
      <c r="J4" s="19"/>
      <c r="K4" s="19"/>
    </row>
    <row r="5">
      <c r="A5" s="11">
        <v>4.0</v>
      </c>
      <c r="B5" s="11" t="s">
        <v>30</v>
      </c>
      <c r="C5" s="11">
        <v>110.0</v>
      </c>
      <c r="D5" s="12" t="str">
        <f>OFFSET(SongData!$E$1,(ROW(D5)-1)*5,0)</f>
        <v>1654</v>
      </c>
      <c r="E5" s="12" t="str">
        <f>SongData!C5</f>
        <v>106</v>
      </c>
      <c r="F5" s="11" t="s">
        <v>31</v>
      </c>
      <c r="H5" s="11"/>
      <c r="I5" s="19"/>
      <c r="J5" s="19"/>
      <c r="K5" s="19"/>
    </row>
    <row r="6">
      <c r="A6" s="11">
        <v>5.0</v>
      </c>
      <c r="B6" s="11" t="s">
        <v>32</v>
      </c>
      <c r="C6" s="11">
        <v>130.0</v>
      </c>
      <c r="D6" s="12" t="str">
        <f>OFFSET(SongData!$E$1,(ROW(D6)-1)*5,0)</f>
        <v>4116</v>
      </c>
      <c r="E6" s="12" t="str">
        <f>SongData!C6</f>
        <v>265</v>
      </c>
      <c r="F6" s="11" t="s">
        <v>33</v>
      </c>
      <c r="H6" s="11"/>
      <c r="I6" s="19"/>
      <c r="J6" s="19"/>
      <c r="K6" s="19"/>
    </row>
    <row r="7">
      <c r="A7" s="11">
        <v>6.0</v>
      </c>
      <c r="B7" s="11" t="s">
        <v>34</v>
      </c>
      <c r="C7" s="11">
        <v>150.0</v>
      </c>
      <c r="D7" s="12" t="str">
        <f>OFFSET(SongData!$E$1,(ROW(D7)-1)*5,0)</f>
        <v>10242</v>
      </c>
      <c r="E7" s="12" t="str">
        <f>SongData!C7</f>
        <v>221</v>
      </c>
      <c r="F7" s="11" t="s">
        <v>35</v>
      </c>
      <c r="H7" s="11"/>
      <c r="I7" s="19"/>
      <c r="J7" s="19"/>
      <c r="K7" s="19"/>
    </row>
    <row r="8">
      <c r="A8" s="11">
        <v>7.0</v>
      </c>
      <c r="B8" s="11" t="s">
        <v>36</v>
      </c>
      <c r="C8" s="11">
        <v>170.0</v>
      </c>
      <c r="D8" s="12" t="str">
        <f>OFFSET(SongData!$E$1,(ROW(D8)-1)*5,0)</f>
        <v>25485</v>
      </c>
      <c r="E8" s="12" t="str">
        <f>SongData!C8</f>
        <v>225</v>
      </c>
      <c r="F8" s="11" t="s">
        <v>37</v>
      </c>
      <c r="I8" s="11"/>
    </row>
    <row r="9">
      <c r="A9" s="11">
        <v>8.0</v>
      </c>
      <c r="B9" s="11" t="s">
        <v>38</v>
      </c>
      <c r="C9" s="11">
        <v>190.0</v>
      </c>
      <c r="D9" s="12" t="str">
        <f>OFFSET(SongData!$E$1,(ROW(D9)-1)*5,0)</f>
        <v>63414</v>
      </c>
      <c r="E9" s="12" t="str">
        <f>SongData!C9</f>
        <v>230</v>
      </c>
      <c r="F9" s="11" t="s">
        <v>37</v>
      </c>
    </row>
    <row r="10">
      <c r="A10" s="11">
        <v>9.0</v>
      </c>
      <c r="B10" s="11" t="s">
        <v>39</v>
      </c>
      <c r="C10" s="11">
        <v>210.0</v>
      </c>
      <c r="D10" s="12" t="str">
        <f>OFFSET(SongData!$E$1,(ROW(D10)-1)*5,0)</f>
        <v>157795</v>
      </c>
      <c r="E10" s="12" t="str">
        <f>SongData!C10</f>
        <v>234</v>
      </c>
      <c r="F10" s="11" t="s">
        <v>37</v>
      </c>
    </row>
    <row r="11">
      <c r="A11" s="11">
        <v>10.0</v>
      </c>
      <c r="B11" s="11" t="s">
        <v>40</v>
      </c>
      <c r="C11" s="11">
        <v>230.0</v>
      </c>
      <c r="D11" s="12" t="str">
        <f>OFFSET(SongData!$E$1,(ROW(D11)-1)*5,0)</f>
        <v>392644</v>
      </c>
      <c r="E11" s="12" t="str">
        <f>SongData!C11</f>
        <v>586</v>
      </c>
      <c r="F11" s="11" t="s">
        <v>37</v>
      </c>
    </row>
    <row r="12">
      <c r="F12" s="11"/>
    </row>
    <row r="13">
      <c r="F13" s="11"/>
    </row>
    <row r="14">
      <c r="F14" s="11"/>
    </row>
    <row r="15">
      <c r="F15" s="11"/>
    </row>
    <row r="16">
      <c r="F16" s="11"/>
    </row>
    <row r="17">
      <c r="F17" s="11"/>
    </row>
    <row r="18">
      <c r="F18" s="11"/>
    </row>
    <row r="19">
      <c r="F19" s="11"/>
    </row>
    <row r="20">
      <c r="F20" s="11"/>
    </row>
    <row r="21">
      <c r="F21" s="11"/>
    </row>
    <row r="22">
      <c r="F22" s="11"/>
    </row>
    <row r="23">
      <c r="F23" s="11"/>
    </row>
    <row r="24">
      <c r="F24" s="11"/>
    </row>
    <row r="25">
      <c r="F25" s="11"/>
    </row>
    <row r="26">
      <c r="F26" s="11"/>
    </row>
    <row r="27">
      <c r="F27" s="11"/>
    </row>
    <row r="28">
      <c r="F28" s="11"/>
    </row>
    <row r="29">
      <c r="F29" s="11"/>
    </row>
    <row r="30">
      <c r="F30" s="11"/>
    </row>
    <row r="31">
      <c r="F31" s="11"/>
    </row>
    <row r="32">
      <c r="F32" s="11"/>
    </row>
    <row r="33">
      <c r="F33" s="11"/>
    </row>
    <row r="34">
      <c r="F34" s="11"/>
    </row>
    <row r="35">
      <c r="F35" s="11"/>
    </row>
    <row r="36">
      <c r="F36" s="11"/>
    </row>
    <row r="37">
      <c r="F37" s="11"/>
    </row>
    <row r="38">
      <c r="F38" s="11"/>
    </row>
    <row r="39">
      <c r="F39" s="11"/>
    </row>
    <row r="40">
      <c r="F40" s="11"/>
    </row>
    <row r="41">
      <c r="F41" s="11"/>
    </row>
    <row r="42">
      <c r="F42" s="11"/>
    </row>
    <row r="43">
      <c r="F43" s="11"/>
    </row>
    <row r="44">
      <c r="F44" s="11"/>
    </row>
    <row r="45">
      <c r="F45" s="11"/>
    </row>
    <row r="46">
      <c r="F46" s="11"/>
    </row>
    <row r="47">
      <c r="F47" s="11"/>
    </row>
    <row r="48">
      <c r="F48" s="11"/>
    </row>
    <row r="49">
      <c r="F49" s="11"/>
    </row>
    <row r="50">
      <c r="F50" s="11"/>
    </row>
    <row r="51">
      <c r="F51" s="11"/>
    </row>
    <row r="52">
      <c r="F52" s="11"/>
    </row>
    <row r="53">
      <c r="F53" s="11"/>
    </row>
    <row r="54">
      <c r="F54" s="11"/>
    </row>
    <row r="55">
      <c r="F55" s="11"/>
    </row>
    <row r="56">
      <c r="F56" s="11"/>
    </row>
    <row r="57">
      <c r="F57" s="11"/>
    </row>
    <row r="58">
      <c r="F58" s="11"/>
    </row>
    <row r="59">
      <c r="F59" s="11"/>
    </row>
    <row r="60">
      <c r="F60" s="11"/>
    </row>
    <row r="61">
      <c r="F61" s="11"/>
    </row>
    <row r="62">
      <c r="F62" s="11"/>
    </row>
    <row r="63">
      <c r="F63" s="11"/>
    </row>
  </sheetData>
  <dataValidations>
    <dataValidation type="list" allowBlank="1" sqref="F1:F999">
      <formula1>"BG_ALLEY,BG_DARK_CITY,BG_ICE,BG_JAPAN,BG_MAYA,BG_POLAR_LIGHTS,BG_SKYSCRAPER"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19</v>
      </c>
      <c r="C1" s="1" t="s">
        <v>184</v>
      </c>
      <c r="D1" s="1" t="s">
        <v>181</v>
      </c>
      <c r="E1" s="1" t="s">
        <v>3</v>
      </c>
      <c r="F1" s="1" t="s">
        <v>262</v>
      </c>
      <c r="G1" s="10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">
        <v>1.0</v>
      </c>
      <c r="B2" s="23" t="s">
        <v>563</v>
      </c>
      <c r="C2" s="11" t="s">
        <v>191</v>
      </c>
      <c r="D2" s="11">
        <v>75.0</v>
      </c>
      <c r="E2" s="11" t="str">
        <f t="shared" ref="E2:E101" si="1">240*60</f>
        <v>14400</v>
      </c>
      <c r="F2" s="103" t="str">
        <f>GDSummary!AO3/(86400/E2)</f>
        <v>0.03333</v>
      </c>
    </row>
    <row r="3">
      <c r="A3" s="11">
        <v>2.0</v>
      </c>
      <c r="B3" s="23" t="s">
        <v>564</v>
      </c>
      <c r="C3" s="11" t="s">
        <v>191</v>
      </c>
      <c r="D3" s="11">
        <v>110.0</v>
      </c>
      <c r="E3" s="11" t="str">
        <f t="shared" si="1"/>
        <v>14400</v>
      </c>
      <c r="F3" s="103" t="str">
        <f>GDSummary!AO4/(86400/E3)</f>
        <v>0.03667</v>
      </c>
    </row>
    <row r="4">
      <c r="A4" s="11">
        <v>3.0</v>
      </c>
      <c r="B4" s="23" t="s">
        <v>565</v>
      </c>
      <c r="C4" s="11" t="s">
        <v>191</v>
      </c>
      <c r="D4" s="11">
        <v>145.0</v>
      </c>
      <c r="E4" s="11" t="str">
        <f t="shared" si="1"/>
        <v>14400</v>
      </c>
      <c r="F4" s="103" t="str">
        <f>GDSummary!AO5/(86400/E4)</f>
        <v>0.04000</v>
      </c>
    </row>
    <row r="5">
      <c r="A5" s="11">
        <v>4.0</v>
      </c>
      <c r="B5" s="23" t="s">
        <v>566</v>
      </c>
      <c r="C5" s="11" t="s">
        <v>191</v>
      </c>
      <c r="D5" s="11">
        <v>180.0</v>
      </c>
      <c r="E5" s="11" t="str">
        <f t="shared" si="1"/>
        <v>14400</v>
      </c>
      <c r="F5" s="103" t="str">
        <f>GDSummary!AO6/(86400/E5)</f>
        <v>0.04333</v>
      </c>
    </row>
    <row r="6">
      <c r="A6" s="11">
        <v>5.0</v>
      </c>
      <c r="B6" s="23" t="s">
        <v>567</v>
      </c>
      <c r="C6" s="11" t="s">
        <v>191</v>
      </c>
      <c r="D6" s="11">
        <v>215.0</v>
      </c>
      <c r="E6" s="11" t="str">
        <f t="shared" si="1"/>
        <v>14400</v>
      </c>
      <c r="F6" s="103" t="str">
        <f>GDSummary!AO7/(86400/E6)</f>
        <v>0.04667</v>
      </c>
    </row>
    <row r="7">
      <c r="A7" s="11">
        <v>6.0</v>
      </c>
      <c r="B7" s="23" t="s">
        <v>568</v>
      </c>
      <c r="C7" s="11" t="s">
        <v>191</v>
      </c>
      <c r="D7" s="11">
        <v>250.0</v>
      </c>
      <c r="E7" s="11" t="str">
        <f t="shared" si="1"/>
        <v>14400</v>
      </c>
      <c r="F7" s="103" t="str">
        <f>GDSummary!AO8/(86400/E7)</f>
        <v>0.05000</v>
      </c>
    </row>
    <row r="8">
      <c r="A8" s="11">
        <v>7.0</v>
      </c>
      <c r="B8" s="23" t="s">
        <v>569</v>
      </c>
      <c r="C8" s="11" t="s">
        <v>191</v>
      </c>
      <c r="D8" s="11">
        <v>285.0</v>
      </c>
      <c r="E8" s="11" t="str">
        <f t="shared" si="1"/>
        <v>14400</v>
      </c>
      <c r="F8" s="103" t="str">
        <f>GDSummary!AO9/(86400/E8)</f>
        <v>0.05333</v>
      </c>
    </row>
    <row r="9">
      <c r="A9" s="11">
        <v>8.0</v>
      </c>
      <c r="B9" s="23" t="s">
        <v>570</v>
      </c>
      <c r="C9" s="11" t="s">
        <v>191</v>
      </c>
      <c r="D9" s="11">
        <v>320.0</v>
      </c>
      <c r="E9" s="11" t="str">
        <f t="shared" si="1"/>
        <v>14400</v>
      </c>
      <c r="F9" s="103" t="str">
        <f>GDSummary!AO10/(86400/E9)</f>
        <v>0.05667</v>
      </c>
    </row>
    <row r="10">
      <c r="A10" s="11">
        <v>9.0</v>
      </c>
      <c r="B10" s="23" t="s">
        <v>571</v>
      </c>
      <c r="C10" s="11" t="s">
        <v>191</v>
      </c>
      <c r="D10" s="11">
        <v>355.0</v>
      </c>
      <c r="E10" s="11" t="str">
        <f t="shared" si="1"/>
        <v>14400</v>
      </c>
      <c r="F10" s="103" t="str">
        <f>GDSummary!AO11/(86400/E10)</f>
        <v>0.06000</v>
      </c>
    </row>
    <row r="11">
      <c r="A11" s="11">
        <v>10.0</v>
      </c>
      <c r="B11" s="23" t="s">
        <v>572</v>
      </c>
      <c r="C11" s="11" t="s">
        <v>191</v>
      </c>
      <c r="D11" s="11">
        <v>390.0</v>
      </c>
      <c r="E11" s="11" t="str">
        <f t="shared" si="1"/>
        <v>14400</v>
      </c>
      <c r="F11" s="103" t="str">
        <f>GDSummary!AO12/(86400/E11)</f>
        <v>0.06333</v>
      </c>
    </row>
    <row r="12">
      <c r="A12" s="11">
        <v>11.0</v>
      </c>
      <c r="B12" s="23" t="s">
        <v>573</v>
      </c>
      <c r="C12" s="11" t="s">
        <v>191</v>
      </c>
      <c r="D12" s="11">
        <v>425.0</v>
      </c>
      <c r="E12" s="11" t="str">
        <f t="shared" si="1"/>
        <v>14400</v>
      </c>
      <c r="F12" s="103" t="str">
        <f>GDSummary!AO13/(86400/E12)</f>
        <v>0.20000</v>
      </c>
    </row>
    <row r="13">
      <c r="A13" s="11">
        <v>12.0</v>
      </c>
      <c r="B13" s="23" t="s">
        <v>574</v>
      </c>
      <c r="C13" s="11" t="s">
        <v>191</v>
      </c>
      <c r="D13" s="11">
        <v>460.0</v>
      </c>
      <c r="E13" s="11" t="str">
        <f t="shared" si="1"/>
        <v>14400</v>
      </c>
      <c r="F13" s="103" t="str">
        <f>GDSummary!AO14/(86400/E13)</f>
        <v>0.07000</v>
      </c>
    </row>
    <row r="14">
      <c r="A14" s="11">
        <v>13.0</v>
      </c>
      <c r="B14" s="23" t="s">
        <v>575</v>
      </c>
      <c r="C14" s="11" t="s">
        <v>191</v>
      </c>
      <c r="D14" s="11">
        <v>495.0</v>
      </c>
      <c r="E14" s="11" t="str">
        <f t="shared" si="1"/>
        <v>14400</v>
      </c>
      <c r="F14" s="103" t="str">
        <f>GDSummary!AO15/(86400/E14)</f>
        <v>0.07333</v>
      </c>
    </row>
    <row r="15">
      <c r="A15" s="11">
        <v>14.0</v>
      </c>
      <c r="B15" s="23" t="s">
        <v>576</v>
      </c>
      <c r="C15" s="11" t="s">
        <v>191</v>
      </c>
      <c r="D15" s="11">
        <v>530.0</v>
      </c>
      <c r="E15" s="11" t="str">
        <f t="shared" si="1"/>
        <v>14400</v>
      </c>
      <c r="F15" s="103" t="str">
        <f>GDSummary!AO16/(86400/E15)</f>
        <v>0.07667</v>
      </c>
    </row>
    <row r="16">
      <c r="A16" s="11">
        <v>15.0</v>
      </c>
      <c r="B16" s="23" t="s">
        <v>577</v>
      </c>
      <c r="C16" s="11" t="s">
        <v>191</v>
      </c>
      <c r="D16" s="11">
        <v>565.0</v>
      </c>
      <c r="E16" s="11" t="str">
        <f t="shared" si="1"/>
        <v>14400</v>
      </c>
      <c r="F16" s="103" t="str">
        <f>GDSummary!AO17/(86400/E16)</f>
        <v>0.08000</v>
      </c>
    </row>
    <row r="17">
      <c r="A17" s="11">
        <v>16.0</v>
      </c>
      <c r="B17" s="23" t="s">
        <v>578</v>
      </c>
      <c r="C17" s="11" t="s">
        <v>191</v>
      </c>
      <c r="D17" s="11">
        <v>600.0</v>
      </c>
      <c r="E17" s="11" t="str">
        <f t="shared" si="1"/>
        <v>14400</v>
      </c>
      <c r="F17" s="103" t="str">
        <f>GDSummary!AO18/(86400/E17)</f>
        <v>0.08333</v>
      </c>
    </row>
    <row r="18">
      <c r="A18" s="11">
        <v>17.0</v>
      </c>
      <c r="B18" s="23" t="s">
        <v>579</v>
      </c>
      <c r="C18" s="11" t="s">
        <v>191</v>
      </c>
      <c r="D18" s="11">
        <v>635.0</v>
      </c>
      <c r="E18" s="11" t="str">
        <f t="shared" si="1"/>
        <v>14400</v>
      </c>
      <c r="F18" s="103" t="str">
        <f>GDSummary!AO19/(86400/E18)</f>
        <v>0.08667</v>
      </c>
    </row>
    <row r="19">
      <c r="A19" s="11">
        <v>18.0</v>
      </c>
      <c r="B19" s="23" t="s">
        <v>580</v>
      </c>
      <c r="C19" s="11" t="s">
        <v>191</v>
      </c>
      <c r="D19" s="11">
        <v>670.0</v>
      </c>
      <c r="E19" s="11" t="str">
        <f t="shared" si="1"/>
        <v>14400</v>
      </c>
      <c r="F19" s="103" t="str">
        <f>GDSummary!AO20/(86400/E19)</f>
        <v>0.09000</v>
      </c>
    </row>
    <row r="20">
      <c r="A20" s="11">
        <v>19.0</v>
      </c>
      <c r="B20" s="23" t="s">
        <v>581</v>
      </c>
      <c r="C20" s="11" t="s">
        <v>191</v>
      </c>
      <c r="D20" s="11">
        <v>705.0</v>
      </c>
      <c r="E20" s="11" t="str">
        <f t="shared" si="1"/>
        <v>14400</v>
      </c>
      <c r="F20" s="103" t="str">
        <f>GDSummary!AO21/(86400/E20)</f>
        <v>0.09333</v>
      </c>
    </row>
    <row r="21">
      <c r="A21" s="11">
        <v>20.0</v>
      </c>
      <c r="B21" s="23" t="s">
        <v>582</v>
      </c>
      <c r="C21" s="11" t="s">
        <v>191</v>
      </c>
      <c r="D21" s="11">
        <v>740.0</v>
      </c>
      <c r="E21" s="11" t="str">
        <f t="shared" si="1"/>
        <v>14400</v>
      </c>
      <c r="F21" s="103" t="str">
        <f>GDSummary!AO22/(86400/E21)</f>
        <v>0.09667</v>
      </c>
    </row>
    <row r="22">
      <c r="A22" s="11">
        <v>21.0</v>
      </c>
      <c r="B22" s="23" t="s">
        <v>583</v>
      </c>
      <c r="C22" s="11" t="s">
        <v>191</v>
      </c>
      <c r="D22" s="11">
        <v>775.0</v>
      </c>
      <c r="E22" s="11" t="str">
        <f t="shared" si="1"/>
        <v>14400</v>
      </c>
      <c r="F22" s="103" t="str">
        <f>GDSummary!AO23/(86400/E22)</f>
        <v>0.36667</v>
      </c>
    </row>
    <row r="23">
      <c r="A23" s="11">
        <v>22.0</v>
      </c>
      <c r="B23" s="23" t="s">
        <v>584</v>
      </c>
      <c r="C23" s="11" t="s">
        <v>191</v>
      </c>
      <c r="D23" s="11">
        <v>810.0</v>
      </c>
      <c r="E23" s="11" t="str">
        <f t="shared" si="1"/>
        <v>14400</v>
      </c>
      <c r="F23" s="103" t="str">
        <f>GDSummary!AO24/(86400/E23)</f>
        <v>0.10333</v>
      </c>
    </row>
    <row r="24">
      <c r="A24" s="11">
        <v>23.0</v>
      </c>
      <c r="B24" s="23" t="s">
        <v>585</v>
      </c>
      <c r="C24" s="11" t="s">
        <v>191</v>
      </c>
      <c r="D24" s="11">
        <v>845.0</v>
      </c>
      <c r="E24" s="11" t="str">
        <f t="shared" si="1"/>
        <v>14400</v>
      </c>
      <c r="F24" s="103" t="str">
        <f>GDSummary!AO25/(86400/E24)</f>
        <v>0.10667</v>
      </c>
    </row>
    <row r="25">
      <c r="A25" s="11">
        <v>24.0</v>
      </c>
      <c r="B25" s="23" t="s">
        <v>586</v>
      </c>
      <c r="C25" s="11" t="s">
        <v>191</v>
      </c>
      <c r="D25" s="11">
        <v>880.0</v>
      </c>
      <c r="E25" s="11" t="str">
        <f t="shared" si="1"/>
        <v>14400</v>
      </c>
      <c r="F25" s="103" t="str">
        <f>GDSummary!AO26/(86400/E25)</f>
        <v>0.11000</v>
      </c>
    </row>
    <row r="26">
      <c r="A26" s="11">
        <v>25.0</v>
      </c>
      <c r="B26" s="23" t="s">
        <v>587</v>
      </c>
      <c r="C26" s="11" t="s">
        <v>191</v>
      </c>
      <c r="D26" s="11">
        <v>915.0</v>
      </c>
      <c r="E26" s="11" t="str">
        <f t="shared" si="1"/>
        <v>14400</v>
      </c>
      <c r="F26" s="103" t="str">
        <f>GDSummary!AO27/(86400/E26)</f>
        <v>0.11333</v>
      </c>
    </row>
    <row r="27">
      <c r="A27" s="11">
        <v>26.0</v>
      </c>
      <c r="B27" s="23" t="s">
        <v>588</v>
      </c>
      <c r="C27" s="11" t="s">
        <v>191</v>
      </c>
      <c r="D27" s="11">
        <v>950.0</v>
      </c>
      <c r="E27" s="11" t="str">
        <f t="shared" si="1"/>
        <v>14400</v>
      </c>
      <c r="F27" s="103" t="str">
        <f>GDSummary!AO28/(86400/E27)</f>
        <v>0.11667</v>
      </c>
    </row>
    <row r="28">
      <c r="A28" s="11">
        <v>27.0</v>
      </c>
      <c r="B28" s="23" t="s">
        <v>589</v>
      </c>
      <c r="C28" s="11" t="s">
        <v>191</v>
      </c>
      <c r="D28" s="11">
        <v>985.0</v>
      </c>
      <c r="E28" s="11" t="str">
        <f t="shared" si="1"/>
        <v>14400</v>
      </c>
      <c r="F28" s="103" t="str">
        <f>GDSummary!AO29/(86400/E28)</f>
        <v>0.12000</v>
      </c>
    </row>
    <row r="29">
      <c r="A29" s="11">
        <v>28.0</v>
      </c>
      <c r="B29" s="23" t="s">
        <v>590</v>
      </c>
      <c r="C29" s="11" t="s">
        <v>191</v>
      </c>
      <c r="D29" s="11">
        <v>1020.0</v>
      </c>
      <c r="E29" s="11" t="str">
        <f t="shared" si="1"/>
        <v>14400</v>
      </c>
      <c r="F29" s="103" t="str">
        <f>GDSummary!AO30/(86400/E29)</f>
        <v>0.12333</v>
      </c>
    </row>
    <row r="30">
      <c r="A30" s="11">
        <v>29.0</v>
      </c>
      <c r="B30" s="23" t="s">
        <v>591</v>
      </c>
      <c r="C30" s="11" t="s">
        <v>191</v>
      </c>
      <c r="D30" s="11">
        <v>1055.0</v>
      </c>
      <c r="E30" s="11" t="str">
        <f t="shared" si="1"/>
        <v>14400</v>
      </c>
      <c r="F30" s="103" t="str">
        <f>GDSummary!AO31/(86400/E30)</f>
        <v>0.12667</v>
      </c>
    </row>
    <row r="31">
      <c r="A31" s="11">
        <v>30.0</v>
      </c>
      <c r="B31" s="23" t="s">
        <v>592</v>
      </c>
      <c r="C31" s="11" t="s">
        <v>191</v>
      </c>
      <c r="D31" s="11">
        <v>1090.0</v>
      </c>
      <c r="E31" s="11" t="str">
        <f t="shared" si="1"/>
        <v>14400</v>
      </c>
      <c r="F31" s="103" t="str">
        <f>GDSummary!AO32/(86400/E31)</f>
        <v>0.13000</v>
      </c>
    </row>
    <row r="32">
      <c r="A32" s="11">
        <v>31.0</v>
      </c>
      <c r="B32" s="23" t="s">
        <v>593</v>
      </c>
      <c r="C32" s="11" t="s">
        <v>191</v>
      </c>
      <c r="D32" s="11">
        <v>1125.0</v>
      </c>
      <c r="E32" s="11" t="str">
        <f t="shared" si="1"/>
        <v>14400</v>
      </c>
      <c r="F32" s="103" t="str">
        <f>GDSummary!AO33/(86400/E32)</f>
        <v>0.53333</v>
      </c>
    </row>
    <row r="33">
      <c r="A33" s="11">
        <v>32.0</v>
      </c>
      <c r="B33" s="23" t="s">
        <v>594</v>
      </c>
      <c r="C33" s="11" t="s">
        <v>191</v>
      </c>
      <c r="D33" s="11">
        <v>1160.0</v>
      </c>
      <c r="E33" s="11" t="str">
        <f t="shared" si="1"/>
        <v>14400</v>
      </c>
      <c r="F33" s="103" t="str">
        <f>GDSummary!AO34/(86400/E33)</f>
        <v>0.13667</v>
      </c>
    </row>
    <row r="34">
      <c r="A34" s="11">
        <v>33.0</v>
      </c>
      <c r="B34" s="23" t="s">
        <v>595</v>
      </c>
      <c r="C34" s="11" t="s">
        <v>191</v>
      </c>
      <c r="D34" s="11">
        <v>1195.0</v>
      </c>
      <c r="E34" s="11" t="str">
        <f t="shared" si="1"/>
        <v>14400</v>
      </c>
      <c r="F34" s="103" t="str">
        <f>GDSummary!AO35/(86400/E34)</f>
        <v>0.14000</v>
      </c>
    </row>
    <row r="35">
      <c r="A35" s="11">
        <v>34.0</v>
      </c>
      <c r="B35" s="23" t="s">
        <v>596</v>
      </c>
      <c r="C35" s="11" t="s">
        <v>191</v>
      </c>
      <c r="D35" s="11">
        <v>1230.0</v>
      </c>
      <c r="E35" s="11" t="str">
        <f t="shared" si="1"/>
        <v>14400</v>
      </c>
      <c r="F35" s="103" t="str">
        <f>GDSummary!AO36/(86400/E35)</f>
        <v>0.14333</v>
      </c>
    </row>
    <row r="36">
      <c r="A36" s="11">
        <v>35.0</v>
      </c>
      <c r="B36" s="23" t="s">
        <v>597</v>
      </c>
      <c r="C36" s="11" t="s">
        <v>191</v>
      </c>
      <c r="D36" s="11">
        <v>1265.0</v>
      </c>
      <c r="E36" s="11" t="str">
        <f t="shared" si="1"/>
        <v>14400</v>
      </c>
      <c r="F36" s="103" t="str">
        <f>GDSummary!AO37/(86400/E36)</f>
        <v>0.14667</v>
      </c>
    </row>
    <row r="37">
      <c r="A37" s="11">
        <v>36.0</v>
      </c>
      <c r="B37" s="23" t="s">
        <v>598</v>
      </c>
      <c r="C37" s="11" t="s">
        <v>191</v>
      </c>
      <c r="D37" s="11">
        <v>1300.0</v>
      </c>
      <c r="E37" s="11" t="str">
        <f t="shared" si="1"/>
        <v>14400</v>
      </c>
      <c r="F37" s="103" t="str">
        <f>GDSummary!AO38/(86400/E37)</f>
        <v>0.15000</v>
      </c>
    </row>
    <row r="38">
      <c r="A38" s="11">
        <v>37.0</v>
      </c>
      <c r="B38" s="23" t="s">
        <v>599</v>
      </c>
      <c r="C38" s="11" t="s">
        <v>191</v>
      </c>
      <c r="D38" s="11">
        <v>1335.0</v>
      </c>
      <c r="E38" s="11" t="str">
        <f t="shared" si="1"/>
        <v>14400</v>
      </c>
      <c r="F38" s="103" t="str">
        <f>GDSummary!AO39/(86400/E38)</f>
        <v>0.15333</v>
      </c>
    </row>
    <row r="39">
      <c r="A39" s="11">
        <v>38.0</v>
      </c>
      <c r="B39" s="23" t="s">
        <v>600</v>
      </c>
      <c r="C39" s="11" t="s">
        <v>191</v>
      </c>
      <c r="D39" s="11">
        <v>1370.0</v>
      </c>
      <c r="E39" s="11" t="str">
        <f t="shared" si="1"/>
        <v>14400</v>
      </c>
      <c r="F39" s="103" t="str">
        <f>GDSummary!AO40/(86400/E39)</f>
        <v>0.15667</v>
      </c>
    </row>
    <row r="40">
      <c r="A40" s="11">
        <v>39.0</v>
      </c>
      <c r="B40" s="23" t="s">
        <v>601</v>
      </c>
      <c r="C40" s="11" t="s">
        <v>191</v>
      </c>
      <c r="D40" s="11">
        <v>1405.0</v>
      </c>
      <c r="E40" s="11" t="str">
        <f t="shared" si="1"/>
        <v>14400</v>
      </c>
      <c r="F40" s="103" t="str">
        <f>GDSummary!AO41/(86400/E40)</f>
        <v>0.16000</v>
      </c>
    </row>
    <row r="41">
      <c r="A41" s="11">
        <v>40.0</v>
      </c>
      <c r="B41" s="23" t="s">
        <v>602</v>
      </c>
      <c r="C41" s="11" t="s">
        <v>191</v>
      </c>
      <c r="D41" s="11">
        <v>1440.0</v>
      </c>
      <c r="E41" s="11" t="str">
        <f t="shared" si="1"/>
        <v>14400</v>
      </c>
      <c r="F41" s="103" t="str">
        <f>GDSummary!AO42/(86400/E41)</f>
        <v>0.16333</v>
      </c>
    </row>
    <row r="42">
      <c r="A42" s="11">
        <v>41.0</v>
      </c>
      <c r="B42" s="23" t="s">
        <v>603</v>
      </c>
      <c r="C42" s="11" t="s">
        <v>191</v>
      </c>
      <c r="D42" s="11">
        <v>1475.0</v>
      </c>
      <c r="E42" s="11" t="str">
        <f t="shared" si="1"/>
        <v>14400</v>
      </c>
      <c r="F42" s="103" t="str">
        <f>GDSummary!AO43/(86400/E42)</f>
        <v>0.70000</v>
      </c>
    </row>
    <row r="43">
      <c r="A43" s="11">
        <v>42.0</v>
      </c>
      <c r="B43" s="23" t="s">
        <v>604</v>
      </c>
      <c r="C43" s="11" t="s">
        <v>191</v>
      </c>
      <c r="D43" s="11">
        <v>1510.0</v>
      </c>
      <c r="E43" s="11" t="str">
        <f t="shared" si="1"/>
        <v>14400</v>
      </c>
      <c r="F43" s="103" t="str">
        <f>GDSummary!AO44/(86400/E43)</f>
        <v>0.17000</v>
      </c>
    </row>
    <row r="44">
      <c r="A44" s="11">
        <v>43.0</v>
      </c>
      <c r="B44" s="23" t="s">
        <v>605</v>
      </c>
      <c r="C44" s="11" t="s">
        <v>191</v>
      </c>
      <c r="D44" s="11">
        <v>1545.0</v>
      </c>
      <c r="E44" s="11" t="str">
        <f t="shared" si="1"/>
        <v>14400</v>
      </c>
      <c r="F44" s="103" t="str">
        <f>GDSummary!AO45/(86400/E44)</f>
        <v>0.17333</v>
      </c>
    </row>
    <row r="45">
      <c r="A45" s="11">
        <v>44.0</v>
      </c>
      <c r="B45" s="23" t="s">
        <v>606</v>
      </c>
      <c r="C45" s="11" t="s">
        <v>191</v>
      </c>
      <c r="D45" s="11">
        <v>1580.0</v>
      </c>
      <c r="E45" s="11" t="str">
        <f t="shared" si="1"/>
        <v>14400</v>
      </c>
      <c r="F45" s="103" t="str">
        <f>GDSummary!AO46/(86400/E45)</f>
        <v>0.17667</v>
      </c>
    </row>
    <row r="46">
      <c r="A46" s="11">
        <v>45.0</v>
      </c>
      <c r="B46" s="23" t="s">
        <v>607</v>
      </c>
      <c r="C46" s="11" t="s">
        <v>191</v>
      </c>
      <c r="D46" s="11">
        <v>1615.0</v>
      </c>
      <c r="E46" s="11" t="str">
        <f t="shared" si="1"/>
        <v>14400</v>
      </c>
      <c r="F46" s="103" t="str">
        <f>GDSummary!AO47/(86400/E46)</f>
        <v>0.18000</v>
      </c>
    </row>
    <row r="47">
      <c r="A47" s="11">
        <v>46.0</v>
      </c>
      <c r="B47" s="23" t="s">
        <v>608</v>
      </c>
      <c r="C47" s="11" t="s">
        <v>191</v>
      </c>
      <c r="D47" s="11">
        <v>1650.0</v>
      </c>
      <c r="E47" s="11" t="str">
        <f t="shared" si="1"/>
        <v>14400</v>
      </c>
      <c r="F47" s="103" t="str">
        <f>GDSummary!AO48/(86400/E47)</f>
        <v>0.18333</v>
      </c>
    </row>
    <row r="48">
      <c r="A48" s="11">
        <v>47.0</v>
      </c>
      <c r="B48" s="23" t="s">
        <v>609</v>
      </c>
      <c r="C48" s="11" t="s">
        <v>191</v>
      </c>
      <c r="D48" s="11">
        <v>1685.0</v>
      </c>
      <c r="E48" s="11" t="str">
        <f t="shared" si="1"/>
        <v>14400</v>
      </c>
      <c r="F48" s="103" t="str">
        <f>GDSummary!AO49/(86400/E48)</f>
        <v>0.18667</v>
      </c>
    </row>
    <row r="49">
      <c r="A49" s="11">
        <v>48.0</v>
      </c>
      <c r="B49" s="23" t="s">
        <v>610</v>
      </c>
      <c r="C49" s="11" t="s">
        <v>191</v>
      </c>
      <c r="D49" s="11">
        <v>1720.0</v>
      </c>
      <c r="E49" s="11" t="str">
        <f t="shared" si="1"/>
        <v>14400</v>
      </c>
      <c r="F49" s="103" t="str">
        <f>GDSummary!AO50/(86400/E49)</f>
        <v>0.19000</v>
      </c>
    </row>
    <row r="50">
      <c r="A50" s="11">
        <v>49.0</v>
      </c>
      <c r="B50" s="23" t="s">
        <v>611</v>
      </c>
      <c r="C50" s="11" t="s">
        <v>191</v>
      </c>
      <c r="D50" s="11">
        <v>1755.0</v>
      </c>
      <c r="E50" s="11" t="str">
        <f t="shared" si="1"/>
        <v>14400</v>
      </c>
      <c r="F50" s="103" t="str">
        <f>GDSummary!AO51/(86400/E50)</f>
        <v>0.19333</v>
      </c>
    </row>
    <row r="51">
      <c r="A51" s="11">
        <v>50.0</v>
      </c>
      <c r="B51" s="23" t="s">
        <v>612</v>
      </c>
      <c r="C51" s="11" t="s">
        <v>191</v>
      </c>
      <c r="D51" s="11">
        <v>1790.0</v>
      </c>
      <c r="E51" s="11" t="str">
        <f t="shared" si="1"/>
        <v>14400</v>
      </c>
      <c r="F51" s="103" t="str">
        <f>GDSummary!AO52/(86400/E51)</f>
        <v>0.19667</v>
      </c>
    </row>
    <row r="52">
      <c r="A52" s="11">
        <v>51.0</v>
      </c>
      <c r="B52" s="23" t="s">
        <v>613</v>
      </c>
      <c r="C52" s="11" t="s">
        <v>191</v>
      </c>
      <c r="D52" s="11">
        <v>1825.0</v>
      </c>
      <c r="E52" s="11" t="str">
        <f t="shared" si="1"/>
        <v>14400</v>
      </c>
      <c r="F52" s="103" t="str">
        <f>GDSummary!AO53/(86400/E52)</f>
        <v>0.86667</v>
      </c>
    </row>
    <row r="53">
      <c r="A53" s="11">
        <v>52.0</v>
      </c>
      <c r="B53" s="23" t="s">
        <v>614</v>
      </c>
      <c r="C53" s="11" t="s">
        <v>191</v>
      </c>
      <c r="D53" s="11">
        <v>1860.0</v>
      </c>
      <c r="E53" s="11" t="str">
        <f t="shared" si="1"/>
        <v>14400</v>
      </c>
      <c r="F53" s="103" t="str">
        <f>GDSummary!AO54/(86400/E53)</f>
        <v>0.20333</v>
      </c>
    </row>
    <row r="54">
      <c r="A54" s="11">
        <v>53.0</v>
      </c>
      <c r="B54" s="23" t="s">
        <v>615</v>
      </c>
      <c r="C54" s="11" t="s">
        <v>191</v>
      </c>
      <c r="D54" s="11">
        <v>1895.0</v>
      </c>
      <c r="E54" s="11" t="str">
        <f t="shared" si="1"/>
        <v>14400</v>
      </c>
      <c r="F54" s="103" t="str">
        <f>GDSummary!AO55/(86400/E54)</f>
        <v>0.20667</v>
      </c>
    </row>
    <row r="55">
      <c r="A55" s="11">
        <v>54.0</v>
      </c>
      <c r="B55" s="23" t="s">
        <v>616</v>
      </c>
      <c r="C55" s="11" t="s">
        <v>191</v>
      </c>
      <c r="D55" s="11">
        <v>1930.0</v>
      </c>
      <c r="E55" s="11" t="str">
        <f t="shared" si="1"/>
        <v>14400</v>
      </c>
      <c r="F55" s="103" t="str">
        <f>GDSummary!AO56/(86400/E55)</f>
        <v>0.21000</v>
      </c>
    </row>
    <row r="56">
      <c r="A56" s="11">
        <v>55.0</v>
      </c>
      <c r="B56" s="23" t="s">
        <v>617</v>
      </c>
      <c r="C56" s="11" t="s">
        <v>191</v>
      </c>
      <c r="D56" s="11">
        <v>1965.0</v>
      </c>
      <c r="E56" s="11" t="str">
        <f t="shared" si="1"/>
        <v>14400</v>
      </c>
      <c r="F56" s="103" t="str">
        <f>GDSummary!AO57/(86400/E56)</f>
        <v>0.21333</v>
      </c>
    </row>
    <row r="57">
      <c r="A57" s="11">
        <v>56.0</v>
      </c>
      <c r="B57" s="23" t="s">
        <v>618</v>
      </c>
      <c r="C57" s="11" t="s">
        <v>191</v>
      </c>
      <c r="D57" s="11">
        <v>2000.0</v>
      </c>
      <c r="E57" s="11" t="str">
        <f t="shared" si="1"/>
        <v>14400</v>
      </c>
      <c r="F57" s="103" t="str">
        <f>GDSummary!AO58/(86400/E57)</f>
        <v>0.21667</v>
      </c>
    </row>
    <row r="58">
      <c r="A58" s="11">
        <v>57.0</v>
      </c>
      <c r="B58" s="23" t="s">
        <v>619</v>
      </c>
      <c r="C58" s="11" t="s">
        <v>191</v>
      </c>
      <c r="D58" s="11">
        <v>2035.0</v>
      </c>
      <c r="E58" s="11" t="str">
        <f t="shared" si="1"/>
        <v>14400</v>
      </c>
      <c r="F58" s="103" t="str">
        <f>GDSummary!AO59/(86400/E58)</f>
        <v>0.22000</v>
      </c>
    </row>
    <row r="59">
      <c r="A59" s="11">
        <v>58.0</v>
      </c>
      <c r="B59" s="23" t="s">
        <v>620</v>
      </c>
      <c r="C59" s="11" t="s">
        <v>191</v>
      </c>
      <c r="D59" s="11">
        <v>2070.0</v>
      </c>
      <c r="E59" s="11" t="str">
        <f t="shared" si="1"/>
        <v>14400</v>
      </c>
      <c r="F59" s="103" t="str">
        <f>GDSummary!AO60/(86400/E59)</f>
        <v>0.22333</v>
      </c>
    </row>
    <row r="60">
      <c r="A60" s="11">
        <v>59.0</v>
      </c>
      <c r="B60" s="23" t="s">
        <v>621</v>
      </c>
      <c r="C60" s="11" t="s">
        <v>191</v>
      </c>
      <c r="D60" s="11">
        <v>2105.0</v>
      </c>
      <c r="E60" s="11" t="str">
        <f t="shared" si="1"/>
        <v>14400</v>
      </c>
      <c r="F60" s="103" t="str">
        <f>GDSummary!AO61/(86400/E60)</f>
        <v>0.22667</v>
      </c>
    </row>
    <row r="61">
      <c r="A61" s="11">
        <v>60.0</v>
      </c>
      <c r="B61" s="23" t="s">
        <v>622</v>
      </c>
      <c r="C61" s="11" t="s">
        <v>191</v>
      </c>
      <c r="D61" s="11">
        <v>2140.0</v>
      </c>
      <c r="E61" s="11" t="str">
        <f t="shared" si="1"/>
        <v>14400</v>
      </c>
      <c r="F61" s="103" t="str">
        <f>GDSummary!AO62/(86400/E61)</f>
        <v>0.23000</v>
      </c>
    </row>
    <row r="62">
      <c r="A62" s="11">
        <v>61.0</v>
      </c>
      <c r="B62" s="23" t="s">
        <v>623</v>
      </c>
      <c r="C62" s="11" t="s">
        <v>191</v>
      </c>
      <c r="D62" s="11">
        <v>2175.0</v>
      </c>
      <c r="E62" s="11" t="str">
        <f t="shared" si="1"/>
        <v>14400</v>
      </c>
      <c r="F62" s="103" t="str">
        <f>GDSummary!AO63/(86400/E62)</f>
        <v>1.03333</v>
      </c>
    </row>
    <row r="63">
      <c r="A63" s="11">
        <v>62.0</v>
      </c>
      <c r="B63" s="23" t="s">
        <v>624</v>
      </c>
      <c r="C63" s="11" t="s">
        <v>191</v>
      </c>
      <c r="D63" s="11">
        <v>2210.0</v>
      </c>
      <c r="E63" s="11" t="str">
        <f t="shared" si="1"/>
        <v>14400</v>
      </c>
      <c r="F63" s="103" t="str">
        <f>GDSummary!AO64/(86400/E63)</f>
        <v>0.23667</v>
      </c>
    </row>
    <row r="64">
      <c r="A64" s="11">
        <v>63.0</v>
      </c>
      <c r="B64" s="23" t="s">
        <v>625</v>
      </c>
      <c r="C64" s="11" t="s">
        <v>191</v>
      </c>
      <c r="D64" s="11">
        <v>2245.0</v>
      </c>
      <c r="E64" s="11" t="str">
        <f t="shared" si="1"/>
        <v>14400</v>
      </c>
      <c r="F64" s="103" t="str">
        <f>GDSummary!AO65/(86400/E64)</f>
        <v>0.24000</v>
      </c>
    </row>
    <row r="65">
      <c r="A65" s="11">
        <v>64.0</v>
      </c>
      <c r="B65" s="23" t="s">
        <v>626</v>
      </c>
      <c r="C65" s="11" t="s">
        <v>191</v>
      </c>
      <c r="D65" s="11">
        <v>2280.0</v>
      </c>
      <c r="E65" s="11" t="str">
        <f t="shared" si="1"/>
        <v>14400</v>
      </c>
      <c r="F65" s="103" t="str">
        <f>GDSummary!AO66/(86400/E65)</f>
        <v>0.24333</v>
      </c>
    </row>
    <row r="66">
      <c r="A66" s="11">
        <v>65.0</v>
      </c>
      <c r="B66" s="23" t="s">
        <v>627</v>
      </c>
      <c r="C66" s="11" t="s">
        <v>191</v>
      </c>
      <c r="D66" s="11">
        <v>2315.0</v>
      </c>
      <c r="E66" s="11" t="str">
        <f t="shared" si="1"/>
        <v>14400</v>
      </c>
      <c r="F66" s="103" t="str">
        <f>GDSummary!AO67/(86400/E66)</f>
        <v>0.24667</v>
      </c>
    </row>
    <row r="67">
      <c r="A67" s="11">
        <v>66.0</v>
      </c>
      <c r="B67" s="23" t="s">
        <v>628</v>
      </c>
      <c r="C67" s="11" t="s">
        <v>191</v>
      </c>
      <c r="D67" s="11">
        <v>2350.0</v>
      </c>
      <c r="E67" s="11" t="str">
        <f t="shared" si="1"/>
        <v>14400</v>
      </c>
      <c r="F67" s="103" t="str">
        <f>GDSummary!AO68/(86400/E67)</f>
        <v>0.25000</v>
      </c>
    </row>
    <row r="68">
      <c r="A68" s="11">
        <v>67.0</v>
      </c>
      <c r="B68" s="23" t="s">
        <v>629</v>
      </c>
      <c r="C68" s="11" t="s">
        <v>191</v>
      </c>
      <c r="D68" s="11">
        <v>2385.0</v>
      </c>
      <c r="E68" s="11" t="str">
        <f t="shared" si="1"/>
        <v>14400</v>
      </c>
      <c r="F68" s="103" t="str">
        <f>GDSummary!AO69/(86400/E68)</f>
        <v>0.25333</v>
      </c>
    </row>
    <row r="69">
      <c r="A69" s="11">
        <v>68.0</v>
      </c>
      <c r="B69" s="23" t="s">
        <v>630</v>
      </c>
      <c r="C69" s="11" t="s">
        <v>191</v>
      </c>
      <c r="D69" s="11">
        <v>2420.0</v>
      </c>
      <c r="E69" s="11" t="str">
        <f t="shared" si="1"/>
        <v>14400</v>
      </c>
      <c r="F69" s="103" t="str">
        <f>GDSummary!AO70/(86400/E69)</f>
        <v>0.25667</v>
      </c>
    </row>
    <row r="70">
      <c r="A70" s="11">
        <v>69.0</v>
      </c>
      <c r="B70" s="23" t="s">
        <v>631</v>
      </c>
      <c r="C70" s="11" t="s">
        <v>191</v>
      </c>
      <c r="D70" s="11">
        <v>2455.0</v>
      </c>
      <c r="E70" s="11" t="str">
        <f t="shared" si="1"/>
        <v>14400</v>
      </c>
      <c r="F70" s="103" t="str">
        <f>GDSummary!AO71/(86400/E70)</f>
        <v>0.26000</v>
      </c>
    </row>
    <row r="71">
      <c r="A71" s="11">
        <v>70.0</v>
      </c>
      <c r="B71" s="23" t="s">
        <v>632</v>
      </c>
      <c r="C71" s="11" t="s">
        <v>191</v>
      </c>
      <c r="D71" s="11">
        <v>2490.0</v>
      </c>
      <c r="E71" s="11" t="str">
        <f t="shared" si="1"/>
        <v>14400</v>
      </c>
      <c r="F71" s="103" t="str">
        <f>GDSummary!AO72/(86400/E71)</f>
        <v>0.26333</v>
      </c>
    </row>
    <row r="72">
      <c r="A72" s="11">
        <v>71.0</v>
      </c>
      <c r="B72" s="23" t="s">
        <v>633</v>
      </c>
      <c r="C72" s="11" t="s">
        <v>191</v>
      </c>
      <c r="D72" s="11">
        <v>2525.0</v>
      </c>
      <c r="E72" s="11" t="str">
        <f t="shared" si="1"/>
        <v>14400</v>
      </c>
      <c r="F72" s="103" t="str">
        <f>GDSummary!AO73/(86400/E72)</f>
        <v>1.20000</v>
      </c>
    </row>
    <row r="73">
      <c r="A73" s="11">
        <v>72.0</v>
      </c>
      <c r="B73" s="23" t="s">
        <v>634</v>
      </c>
      <c r="C73" s="11" t="s">
        <v>191</v>
      </c>
      <c r="D73" s="11">
        <v>2560.0</v>
      </c>
      <c r="E73" s="11" t="str">
        <f t="shared" si="1"/>
        <v>14400</v>
      </c>
      <c r="F73" s="103" t="str">
        <f>GDSummary!AO74/(86400/E73)</f>
        <v>0.27000</v>
      </c>
    </row>
    <row r="74">
      <c r="A74" s="11">
        <v>73.0</v>
      </c>
      <c r="B74" s="23" t="s">
        <v>635</v>
      </c>
      <c r="C74" s="11" t="s">
        <v>191</v>
      </c>
      <c r="D74" s="11">
        <v>2595.0</v>
      </c>
      <c r="E74" s="11" t="str">
        <f t="shared" si="1"/>
        <v>14400</v>
      </c>
      <c r="F74" s="103" t="str">
        <f>GDSummary!AO75/(86400/E74)</f>
        <v>0.27333</v>
      </c>
    </row>
    <row r="75">
      <c r="A75" s="11">
        <v>74.0</v>
      </c>
      <c r="B75" s="23" t="s">
        <v>636</v>
      </c>
      <c r="C75" s="11" t="s">
        <v>191</v>
      </c>
      <c r="D75" s="11">
        <v>2630.0</v>
      </c>
      <c r="E75" s="11" t="str">
        <f t="shared" si="1"/>
        <v>14400</v>
      </c>
      <c r="F75" s="103" t="str">
        <f>GDSummary!AO76/(86400/E75)</f>
        <v>0.27667</v>
      </c>
    </row>
    <row r="76">
      <c r="A76" s="11">
        <v>75.0</v>
      </c>
      <c r="B76" s="23" t="s">
        <v>637</v>
      </c>
      <c r="C76" s="11" t="s">
        <v>191</v>
      </c>
      <c r="D76" s="11">
        <v>2665.0</v>
      </c>
      <c r="E76" s="11" t="str">
        <f t="shared" si="1"/>
        <v>14400</v>
      </c>
      <c r="F76" s="103" t="str">
        <f>GDSummary!AO77/(86400/E76)</f>
        <v>0.28000</v>
      </c>
    </row>
    <row r="77">
      <c r="A77" s="11">
        <v>76.0</v>
      </c>
      <c r="B77" s="23" t="s">
        <v>638</v>
      </c>
      <c r="C77" s="11" t="s">
        <v>191</v>
      </c>
      <c r="D77" s="11">
        <v>2700.0</v>
      </c>
      <c r="E77" s="11" t="str">
        <f t="shared" si="1"/>
        <v>14400</v>
      </c>
      <c r="F77" s="103" t="str">
        <f>GDSummary!AO78/(86400/E77)</f>
        <v>0.28333</v>
      </c>
    </row>
    <row r="78">
      <c r="A78" s="11">
        <v>77.0</v>
      </c>
      <c r="B78" s="23" t="s">
        <v>639</v>
      </c>
      <c r="C78" s="11" t="s">
        <v>191</v>
      </c>
      <c r="D78" s="11">
        <v>2735.0</v>
      </c>
      <c r="E78" s="11" t="str">
        <f t="shared" si="1"/>
        <v>14400</v>
      </c>
      <c r="F78" s="103" t="str">
        <f>GDSummary!AO79/(86400/E78)</f>
        <v>0.28667</v>
      </c>
    </row>
    <row r="79">
      <c r="A79" s="11">
        <v>78.0</v>
      </c>
      <c r="B79" s="23" t="s">
        <v>640</v>
      </c>
      <c r="C79" s="11" t="s">
        <v>191</v>
      </c>
      <c r="D79" s="11">
        <v>2770.0</v>
      </c>
      <c r="E79" s="11" t="str">
        <f t="shared" si="1"/>
        <v>14400</v>
      </c>
      <c r="F79" s="103" t="str">
        <f>GDSummary!AO80/(86400/E79)</f>
        <v>0.29000</v>
      </c>
    </row>
    <row r="80">
      <c r="A80" s="11">
        <v>79.0</v>
      </c>
      <c r="B80" s="23" t="s">
        <v>641</v>
      </c>
      <c r="C80" s="11" t="s">
        <v>191</v>
      </c>
      <c r="D80" s="11">
        <v>2805.0</v>
      </c>
      <c r="E80" s="11" t="str">
        <f t="shared" si="1"/>
        <v>14400</v>
      </c>
      <c r="F80" s="103" t="str">
        <f>GDSummary!AO81/(86400/E80)</f>
        <v>0.29333</v>
      </c>
    </row>
    <row r="81">
      <c r="A81" s="11">
        <v>80.0</v>
      </c>
      <c r="B81" s="23" t="s">
        <v>642</v>
      </c>
      <c r="C81" s="11" t="s">
        <v>191</v>
      </c>
      <c r="D81" s="11">
        <v>2840.0</v>
      </c>
      <c r="E81" s="11" t="str">
        <f t="shared" si="1"/>
        <v>14400</v>
      </c>
      <c r="F81" s="103" t="str">
        <f>GDSummary!AO82/(86400/E81)</f>
        <v>0.29667</v>
      </c>
    </row>
    <row r="82">
      <c r="A82" s="11">
        <v>81.0</v>
      </c>
      <c r="B82" s="23" t="s">
        <v>643</v>
      </c>
      <c r="C82" s="11" t="s">
        <v>191</v>
      </c>
      <c r="D82" s="11">
        <v>2875.0</v>
      </c>
      <c r="E82" s="11" t="str">
        <f t="shared" si="1"/>
        <v>14400</v>
      </c>
      <c r="F82" s="103" t="str">
        <f>GDSummary!AO83/(86400/E82)</f>
        <v>1.36667</v>
      </c>
    </row>
    <row r="83">
      <c r="A83" s="11">
        <v>82.0</v>
      </c>
      <c r="B83" s="23" t="s">
        <v>644</v>
      </c>
      <c r="C83" s="11" t="s">
        <v>191</v>
      </c>
      <c r="D83" s="11">
        <v>2910.0</v>
      </c>
      <c r="E83" s="11" t="str">
        <f t="shared" si="1"/>
        <v>14400</v>
      </c>
      <c r="F83" s="103" t="str">
        <f>GDSummary!AO84/(86400/E83)</f>
        <v>0.30333</v>
      </c>
    </row>
    <row r="84">
      <c r="A84" s="11">
        <v>83.0</v>
      </c>
      <c r="B84" s="23" t="s">
        <v>645</v>
      </c>
      <c r="C84" s="11" t="s">
        <v>191</v>
      </c>
      <c r="D84" s="11">
        <v>2945.0</v>
      </c>
      <c r="E84" s="11" t="str">
        <f t="shared" si="1"/>
        <v>14400</v>
      </c>
      <c r="F84" s="103" t="str">
        <f>GDSummary!AO85/(86400/E84)</f>
        <v>0.30667</v>
      </c>
    </row>
    <row r="85">
      <c r="A85" s="11">
        <v>84.0</v>
      </c>
      <c r="B85" s="23" t="s">
        <v>646</v>
      </c>
      <c r="C85" s="11" t="s">
        <v>191</v>
      </c>
      <c r="D85" s="11">
        <v>2980.0</v>
      </c>
      <c r="E85" s="11" t="str">
        <f t="shared" si="1"/>
        <v>14400</v>
      </c>
      <c r="F85" s="103" t="str">
        <f>GDSummary!AO86/(86400/E85)</f>
        <v>0.31000</v>
      </c>
    </row>
    <row r="86">
      <c r="A86" s="11">
        <v>85.0</v>
      </c>
      <c r="B86" s="23" t="s">
        <v>647</v>
      </c>
      <c r="C86" s="11" t="s">
        <v>191</v>
      </c>
      <c r="D86" s="11">
        <v>3015.0</v>
      </c>
      <c r="E86" s="11" t="str">
        <f t="shared" si="1"/>
        <v>14400</v>
      </c>
      <c r="F86" s="103" t="str">
        <f>GDSummary!AO87/(86400/E86)</f>
        <v>0.31333</v>
      </c>
    </row>
    <row r="87">
      <c r="A87" s="11">
        <v>86.0</v>
      </c>
      <c r="B87" s="23" t="s">
        <v>648</v>
      </c>
      <c r="C87" s="11" t="s">
        <v>191</v>
      </c>
      <c r="D87" s="11">
        <v>3050.0</v>
      </c>
      <c r="E87" s="11" t="str">
        <f t="shared" si="1"/>
        <v>14400</v>
      </c>
      <c r="F87" s="103" t="str">
        <f>GDSummary!AO88/(86400/E87)</f>
        <v>0.31667</v>
      </c>
    </row>
    <row r="88">
      <c r="A88" s="11">
        <v>87.0</v>
      </c>
      <c r="B88" s="23" t="s">
        <v>649</v>
      </c>
      <c r="C88" s="11" t="s">
        <v>191</v>
      </c>
      <c r="D88" s="11">
        <v>3085.0</v>
      </c>
      <c r="E88" s="11" t="str">
        <f t="shared" si="1"/>
        <v>14400</v>
      </c>
      <c r="F88" s="103" t="str">
        <f>GDSummary!AO89/(86400/E88)</f>
        <v>0.32000</v>
      </c>
    </row>
    <row r="89">
      <c r="A89" s="11">
        <v>88.0</v>
      </c>
      <c r="B89" s="23" t="s">
        <v>650</v>
      </c>
      <c r="C89" s="11" t="s">
        <v>191</v>
      </c>
      <c r="D89" s="11">
        <v>3120.0</v>
      </c>
      <c r="E89" s="11" t="str">
        <f t="shared" si="1"/>
        <v>14400</v>
      </c>
      <c r="F89" s="103" t="str">
        <f>GDSummary!AO90/(86400/E89)</f>
        <v>0.32333</v>
      </c>
    </row>
    <row r="90">
      <c r="A90" s="11">
        <v>89.0</v>
      </c>
      <c r="B90" s="23" t="s">
        <v>651</v>
      </c>
      <c r="C90" s="11" t="s">
        <v>191</v>
      </c>
      <c r="D90" s="11">
        <v>3155.0</v>
      </c>
      <c r="E90" s="11" t="str">
        <f t="shared" si="1"/>
        <v>14400</v>
      </c>
      <c r="F90" s="103" t="str">
        <f>GDSummary!AO91/(86400/E90)</f>
        <v>0.32667</v>
      </c>
    </row>
    <row r="91">
      <c r="A91" s="11">
        <v>90.0</v>
      </c>
      <c r="B91" s="23" t="s">
        <v>652</v>
      </c>
      <c r="C91" s="11" t="s">
        <v>191</v>
      </c>
      <c r="D91" s="11">
        <v>3190.0</v>
      </c>
      <c r="E91" s="11" t="str">
        <f t="shared" si="1"/>
        <v>14400</v>
      </c>
      <c r="F91" s="103" t="str">
        <f>GDSummary!AO92/(86400/E91)</f>
        <v>0.33000</v>
      </c>
    </row>
    <row r="92">
      <c r="A92" s="11">
        <v>91.0</v>
      </c>
      <c r="B92" s="23" t="s">
        <v>653</v>
      </c>
      <c r="C92" s="11" t="s">
        <v>191</v>
      </c>
      <c r="D92" s="11">
        <v>3225.0</v>
      </c>
      <c r="E92" s="11" t="str">
        <f t="shared" si="1"/>
        <v>14400</v>
      </c>
      <c r="F92" s="103" t="str">
        <f>GDSummary!AO93/(86400/E92)</f>
        <v>1.53333</v>
      </c>
    </row>
    <row r="93">
      <c r="A93" s="11">
        <v>92.0</v>
      </c>
      <c r="B93" s="23" t="s">
        <v>654</v>
      </c>
      <c r="C93" s="11" t="s">
        <v>191</v>
      </c>
      <c r="D93" s="11">
        <v>3260.0</v>
      </c>
      <c r="E93" s="11" t="str">
        <f t="shared" si="1"/>
        <v>14400</v>
      </c>
      <c r="F93" s="103" t="str">
        <f>GDSummary!AO94/(86400/E93)</f>
        <v>0.33667</v>
      </c>
    </row>
    <row r="94">
      <c r="A94" s="11">
        <v>93.0</v>
      </c>
      <c r="B94" s="23" t="s">
        <v>655</v>
      </c>
      <c r="C94" s="11" t="s">
        <v>191</v>
      </c>
      <c r="D94" s="11">
        <v>3295.0</v>
      </c>
      <c r="E94" s="11" t="str">
        <f t="shared" si="1"/>
        <v>14400</v>
      </c>
      <c r="F94" s="103" t="str">
        <f>GDSummary!AO95/(86400/E94)</f>
        <v>0.34000</v>
      </c>
    </row>
    <row r="95">
      <c r="A95" s="11">
        <v>94.0</v>
      </c>
      <c r="B95" s="23" t="s">
        <v>656</v>
      </c>
      <c r="C95" s="11" t="s">
        <v>191</v>
      </c>
      <c r="D95" s="11">
        <v>3330.0</v>
      </c>
      <c r="E95" s="11" t="str">
        <f t="shared" si="1"/>
        <v>14400</v>
      </c>
      <c r="F95" s="103" t="str">
        <f>GDSummary!AO96/(86400/E95)</f>
        <v>0.34333</v>
      </c>
    </row>
    <row r="96">
      <c r="A96" s="11">
        <v>95.0</v>
      </c>
      <c r="B96" s="23" t="s">
        <v>657</v>
      </c>
      <c r="C96" s="11" t="s">
        <v>191</v>
      </c>
      <c r="D96" s="11">
        <v>3365.0</v>
      </c>
      <c r="E96" s="11" t="str">
        <f t="shared" si="1"/>
        <v>14400</v>
      </c>
      <c r="F96" s="103" t="str">
        <f>GDSummary!AO97/(86400/E96)</f>
        <v>0.34667</v>
      </c>
    </row>
    <row r="97">
      <c r="A97" s="11">
        <v>96.0</v>
      </c>
      <c r="B97" s="23" t="s">
        <v>658</v>
      </c>
      <c r="C97" s="11" t="s">
        <v>191</v>
      </c>
      <c r="D97" s="11">
        <v>3400.0</v>
      </c>
      <c r="E97" s="11" t="str">
        <f t="shared" si="1"/>
        <v>14400</v>
      </c>
      <c r="F97" s="103" t="str">
        <f>GDSummary!AO98/(86400/E97)</f>
        <v>0.35000</v>
      </c>
    </row>
    <row r="98">
      <c r="A98" s="11">
        <v>97.0</v>
      </c>
      <c r="B98" s="23" t="s">
        <v>659</v>
      </c>
      <c r="C98" s="11" t="s">
        <v>191</v>
      </c>
      <c r="D98" s="11">
        <v>3435.0</v>
      </c>
      <c r="E98" s="11" t="str">
        <f t="shared" si="1"/>
        <v>14400</v>
      </c>
      <c r="F98" s="103" t="str">
        <f>GDSummary!AO99/(86400/E98)</f>
        <v>0.35333</v>
      </c>
    </row>
    <row r="99">
      <c r="A99" s="11">
        <v>98.0</v>
      </c>
      <c r="B99" s="23" t="s">
        <v>660</v>
      </c>
      <c r="C99" s="11" t="s">
        <v>191</v>
      </c>
      <c r="D99" s="11">
        <v>3470.0</v>
      </c>
      <c r="E99" s="11" t="str">
        <f t="shared" si="1"/>
        <v>14400</v>
      </c>
      <c r="F99" s="103" t="str">
        <f>GDSummary!AO100/(86400/E99)</f>
        <v>0.35667</v>
      </c>
    </row>
    <row r="100">
      <c r="A100" s="11">
        <v>99.0</v>
      </c>
      <c r="B100" s="23" t="s">
        <v>661</v>
      </c>
      <c r="C100" s="11" t="s">
        <v>191</v>
      </c>
      <c r="D100" s="11">
        <v>3505.0</v>
      </c>
      <c r="E100" s="11" t="str">
        <f t="shared" si="1"/>
        <v>14400</v>
      </c>
      <c r="F100" s="103" t="str">
        <f>GDSummary!AO101/(86400/E100)</f>
        <v>0.36000</v>
      </c>
    </row>
    <row r="101">
      <c r="A101" s="11">
        <v>100.0</v>
      </c>
      <c r="B101" s="23" t="s">
        <v>662</v>
      </c>
      <c r="C101" s="11" t="s">
        <v>191</v>
      </c>
      <c r="D101" s="11">
        <v>3540.0</v>
      </c>
      <c r="E101" s="11" t="str">
        <f t="shared" si="1"/>
        <v>14400</v>
      </c>
      <c r="F101" s="103" t="str">
        <f>GDSummary!AO102/(86400/E101)</f>
        <v>0.36333</v>
      </c>
    </row>
    <row r="102">
      <c r="A102" s="11"/>
      <c r="B102" s="23"/>
      <c r="C102" s="11"/>
      <c r="D102" s="11"/>
      <c r="E102" s="11"/>
    </row>
    <row r="103">
      <c r="A103" s="11"/>
      <c r="B103" s="23"/>
      <c r="C103" s="11"/>
      <c r="D103" s="11"/>
      <c r="E103" s="11"/>
    </row>
    <row r="104">
      <c r="A104" s="11"/>
      <c r="B104" s="23"/>
      <c r="C104" s="11"/>
      <c r="D104" s="11"/>
      <c r="E104" s="11"/>
    </row>
    <row r="105">
      <c r="A105" s="11"/>
      <c r="B105" s="23"/>
      <c r="C105" s="11"/>
      <c r="D105" s="11"/>
      <c r="E105" s="11"/>
    </row>
    <row r="106">
      <c r="A106" s="11"/>
      <c r="B106" s="23"/>
      <c r="C106" s="11"/>
      <c r="D106" s="11"/>
      <c r="E106" s="11"/>
    </row>
    <row r="107">
      <c r="A107" s="11"/>
      <c r="B107" s="23"/>
      <c r="C107" s="11"/>
      <c r="D107" s="11"/>
      <c r="E107" s="1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19</v>
      </c>
      <c r="C1" s="1" t="s">
        <v>184</v>
      </c>
      <c r="D1" s="1" t="s">
        <v>181</v>
      </c>
      <c r="E1" s="1" t="s">
        <v>3</v>
      </c>
      <c r="F1" s="1" t="s">
        <v>262</v>
      </c>
      <c r="G1" s="10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">
        <v>1.0</v>
      </c>
      <c r="B2" s="23" t="s">
        <v>663</v>
      </c>
      <c r="C2" s="11" t="s">
        <v>191</v>
      </c>
      <c r="D2" s="11">
        <v>450.0</v>
      </c>
      <c r="E2" t="str">
        <f t="shared" ref="E2:E101" si="1">8*60*60</f>
        <v>28800</v>
      </c>
      <c r="F2" s="104" t="str">
        <f>GDSummary!AP3/(86400/E2)</f>
        <v>0.0533</v>
      </c>
    </row>
    <row r="3">
      <c r="A3" s="11">
        <v>2.0</v>
      </c>
      <c r="B3" s="23" t="s">
        <v>664</v>
      </c>
      <c r="C3" s="11" t="s">
        <v>191</v>
      </c>
      <c r="D3" s="11">
        <v>700.0</v>
      </c>
      <c r="E3" t="str">
        <f t="shared" si="1"/>
        <v>28800</v>
      </c>
      <c r="F3" s="104" t="str">
        <f>GDSummary!AP4/(86400/E3)</f>
        <v>0.0587</v>
      </c>
    </row>
    <row r="4">
      <c r="A4" s="11">
        <v>3.0</v>
      </c>
      <c r="B4" s="23" t="s">
        <v>665</v>
      </c>
      <c r="C4" s="11" t="s">
        <v>191</v>
      </c>
      <c r="D4" s="11">
        <v>950.0</v>
      </c>
      <c r="E4" t="str">
        <f t="shared" si="1"/>
        <v>28800</v>
      </c>
      <c r="F4" s="104" t="str">
        <f>GDSummary!AP5/(86400/E4)</f>
        <v>0.0640</v>
      </c>
    </row>
    <row r="5">
      <c r="A5" s="11">
        <v>4.0</v>
      </c>
      <c r="B5" s="23" t="s">
        <v>666</v>
      </c>
      <c r="C5" s="11" t="s">
        <v>191</v>
      </c>
      <c r="D5" s="11">
        <v>1200.0</v>
      </c>
      <c r="E5" t="str">
        <f t="shared" si="1"/>
        <v>28800</v>
      </c>
      <c r="F5" s="104" t="str">
        <f>GDSummary!AP6/(86400/E5)</f>
        <v>0.0693</v>
      </c>
    </row>
    <row r="6">
      <c r="A6" s="11">
        <v>5.0</v>
      </c>
      <c r="B6" s="23" t="s">
        <v>667</v>
      </c>
      <c r="C6" s="11" t="s">
        <v>191</v>
      </c>
      <c r="D6" s="11">
        <v>1450.0</v>
      </c>
      <c r="E6" t="str">
        <f t="shared" si="1"/>
        <v>28800</v>
      </c>
      <c r="F6" s="104" t="str">
        <f>GDSummary!AP7/(86400/E6)</f>
        <v>0.0747</v>
      </c>
    </row>
    <row r="7">
      <c r="A7" s="11">
        <v>6.0</v>
      </c>
      <c r="B7" s="23" t="s">
        <v>668</v>
      </c>
      <c r="C7" s="11" t="s">
        <v>191</v>
      </c>
      <c r="D7" s="11">
        <v>1700.0</v>
      </c>
      <c r="E7" t="str">
        <f t="shared" si="1"/>
        <v>28800</v>
      </c>
      <c r="F7" s="104" t="str">
        <f>GDSummary!AP8/(86400/E7)</f>
        <v>0.0800</v>
      </c>
    </row>
    <row r="8">
      <c r="A8" s="11">
        <v>7.0</v>
      </c>
      <c r="B8" s="23" t="s">
        <v>669</v>
      </c>
      <c r="C8" s="11" t="s">
        <v>191</v>
      </c>
      <c r="D8" s="11">
        <v>1950.0</v>
      </c>
      <c r="E8" t="str">
        <f t="shared" si="1"/>
        <v>28800</v>
      </c>
      <c r="F8" s="104" t="str">
        <f>GDSummary!AP9/(86400/E8)</f>
        <v>0.0853</v>
      </c>
    </row>
    <row r="9">
      <c r="A9" s="11">
        <v>8.0</v>
      </c>
      <c r="B9" s="23" t="s">
        <v>670</v>
      </c>
      <c r="C9" s="11" t="s">
        <v>191</v>
      </c>
      <c r="D9" s="11">
        <v>2200.0</v>
      </c>
      <c r="E9" t="str">
        <f t="shared" si="1"/>
        <v>28800</v>
      </c>
      <c r="F9" s="104" t="str">
        <f>GDSummary!AP10/(86400/E9)</f>
        <v>0.0907</v>
      </c>
    </row>
    <row r="10">
      <c r="A10" s="11">
        <v>9.0</v>
      </c>
      <c r="B10" s="23" t="s">
        <v>671</v>
      </c>
      <c r="C10" s="11" t="s">
        <v>191</v>
      </c>
      <c r="D10" s="11">
        <v>2450.0</v>
      </c>
      <c r="E10" t="str">
        <f t="shared" si="1"/>
        <v>28800</v>
      </c>
      <c r="F10" s="104" t="str">
        <f>GDSummary!AP11/(86400/E10)</f>
        <v>0.0960</v>
      </c>
    </row>
    <row r="11">
      <c r="A11" s="11">
        <v>10.0</v>
      </c>
      <c r="B11" s="23" t="s">
        <v>672</v>
      </c>
      <c r="C11" s="11" t="s">
        <v>191</v>
      </c>
      <c r="D11" s="11">
        <v>2700.0</v>
      </c>
      <c r="E11" t="str">
        <f t="shared" si="1"/>
        <v>28800</v>
      </c>
      <c r="F11" s="104" t="str">
        <f>GDSummary!AP12/(86400/E11)</f>
        <v>0.1013</v>
      </c>
    </row>
    <row r="12">
      <c r="A12" s="11">
        <v>11.0</v>
      </c>
      <c r="B12" s="23" t="s">
        <v>673</v>
      </c>
      <c r="C12" s="11" t="s">
        <v>191</v>
      </c>
      <c r="D12" s="11">
        <v>2950.0</v>
      </c>
      <c r="E12" t="str">
        <f t="shared" si="1"/>
        <v>28800</v>
      </c>
      <c r="F12" s="104" t="str">
        <f>GDSummary!AP13/(86400/E12)</f>
        <v>0.3867</v>
      </c>
    </row>
    <row r="13">
      <c r="A13" s="11">
        <v>12.0</v>
      </c>
      <c r="B13" s="23" t="s">
        <v>674</v>
      </c>
      <c r="C13" s="11" t="s">
        <v>191</v>
      </c>
      <c r="D13" s="11">
        <v>3200.0</v>
      </c>
      <c r="E13" t="str">
        <f t="shared" si="1"/>
        <v>28800</v>
      </c>
      <c r="F13" s="104" t="str">
        <f>GDSummary!AP14/(86400/E13)</f>
        <v>0.1120</v>
      </c>
    </row>
    <row r="14">
      <c r="A14" s="11">
        <v>13.0</v>
      </c>
      <c r="B14" s="23" t="s">
        <v>675</v>
      </c>
      <c r="C14" s="11" t="s">
        <v>191</v>
      </c>
      <c r="D14" s="11">
        <v>3450.0</v>
      </c>
      <c r="E14" t="str">
        <f t="shared" si="1"/>
        <v>28800</v>
      </c>
      <c r="F14" s="104" t="str">
        <f>GDSummary!AP15/(86400/E14)</f>
        <v>0.1173</v>
      </c>
    </row>
    <row r="15">
      <c r="A15" s="11">
        <v>14.0</v>
      </c>
      <c r="B15" s="23" t="s">
        <v>676</v>
      </c>
      <c r="C15" s="11" t="s">
        <v>191</v>
      </c>
      <c r="D15" s="11">
        <v>3700.0</v>
      </c>
      <c r="E15" t="str">
        <f t="shared" si="1"/>
        <v>28800</v>
      </c>
      <c r="F15" s="104" t="str">
        <f>GDSummary!AP16/(86400/E15)</f>
        <v>0.1227</v>
      </c>
    </row>
    <row r="16">
      <c r="A16" s="11">
        <v>15.0</v>
      </c>
      <c r="B16" s="23" t="s">
        <v>677</v>
      </c>
      <c r="C16" s="11" t="s">
        <v>191</v>
      </c>
      <c r="D16" s="11">
        <v>3950.0</v>
      </c>
      <c r="E16" t="str">
        <f t="shared" si="1"/>
        <v>28800</v>
      </c>
      <c r="F16" s="104" t="str">
        <f>GDSummary!AP17/(86400/E16)</f>
        <v>0.1280</v>
      </c>
    </row>
    <row r="17">
      <c r="A17" s="11">
        <v>16.0</v>
      </c>
      <c r="B17" s="23" t="s">
        <v>678</v>
      </c>
      <c r="C17" s="11" t="s">
        <v>191</v>
      </c>
      <c r="D17" s="11">
        <v>4200.0</v>
      </c>
      <c r="E17" t="str">
        <f t="shared" si="1"/>
        <v>28800</v>
      </c>
      <c r="F17" s="104" t="str">
        <f>GDSummary!AP18/(86400/E17)</f>
        <v>0.1333</v>
      </c>
    </row>
    <row r="18">
      <c r="A18" s="11">
        <v>17.0</v>
      </c>
      <c r="B18" s="23" t="s">
        <v>679</v>
      </c>
      <c r="C18" s="11" t="s">
        <v>191</v>
      </c>
      <c r="D18" s="11">
        <v>4450.0</v>
      </c>
      <c r="E18" t="str">
        <f t="shared" si="1"/>
        <v>28800</v>
      </c>
      <c r="F18" s="104" t="str">
        <f>GDSummary!AP19/(86400/E18)</f>
        <v>0.1387</v>
      </c>
    </row>
    <row r="19">
      <c r="A19" s="11">
        <v>18.0</v>
      </c>
      <c r="B19" s="23" t="s">
        <v>680</v>
      </c>
      <c r="C19" s="11" t="s">
        <v>191</v>
      </c>
      <c r="D19" s="11">
        <v>4700.0</v>
      </c>
      <c r="E19" t="str">
        <f t="shared" si="1"/>
        <v>28800</v>
      </c>
      <c r="F19" s="104" t="str">
        <f>GDSummary!AP20/(86400/E19)</f>
        <v>0.1440</v>
      </c>
    </row>
    <row r="20">
      <c r="A20" s="11">
        <v>19.0</v>
      </c>
      <c r="B20" s="23" t="s">
        <v>681</v>
      </c>
      <c r="C20" s="11" t="s">
        <v>191</v>
      </c>
      <c r="D20" s="11">
        <v>4950.0</v>
      </c>
      <c r="E20" t="str">
        <f t="shared" si="1"/>
        <v>28800</v>
      </c>
      <c r="F20" s="104" t="str">
        <f>GDSummary!AP21/(86400/E20)</f>
        <v>0.1493</v>
      </c>
    </row>
    <row r="21">
      <c r="A21" s="11">
        <v>20.0</v>
      </c>
      <c r="B21" s="23" t="s">
        <v>682</v>
      </c>
      <c r="C21" s="11" t="s">
        <v>191</v>
      </c>
      <c r="D21" s="11">
        <v>5200.0</v>
      </c>
      <c r="E21" t="str">
        <f t="shared" si="1"/>
        <v>28800</v>
      </c>
      <c r="F21" s="104" t="str">
        <f>GDSummary!AP22/(86400/E21)</f>
        <v>0.1547</v>
      </c>
    </row>
    <row r="22">
      <c r="A22" s="11">
        <v>21.0</v>
      </c>
      <c r="B22" s="23" t="s">
        <v>683</v>
      </c>
      <c r="C22" s="11" t="s">
        <v>191</v>
      </c>
      <c r="D22" s="11">
        <v>5450.0</v>
      </c>
      <c r="E22" t="str">
        <f t="shared" si="1"/>
        <v>28800</v>
      </c>
      <c r="F22" s="104" t="str">
        <f>GDSummary!AP23/(86400/E22)</f>
        <v>0.7200</v>
      </c>
    </row>
    <row r="23">
      <c r="A23" s="11">
        <v>22.0</v>
      </c>
      <c r="B23" s="23" t="s">
        <v>684</v>
      </c>
      <c r="C23" s="11" t="s">
        <v>191</v>
      </c>
      <c r="D23" s="11">
        <v>5700.0</v>
      </c>
      <c r="E23" t="str">
        <f t="shared" si="1"/>
        <v>28800</v>
      </c>
      <c r="F23" s="104" t="str">
        <f>GDSummary!AP24/(86400/E23)</f>
        <v>0.1653</v>
      </c>
    </row>
    <row r="24">
      <c r="A24" s="11">
        <v>23.0</v>
      </c>
      <c r="B24" s="23" t="s">
        <v>685</v>
      </c>
      <c r="C24" s="11" t="s">
        <v>191</v>
      </c>
      <c r="D24" s="11">
        <v>5950.0</v>
      </c>
      <c r="E24" t="str">
        <f t="shared" si="1"/>
        <v>28800</v>
      </c>
      <c r="F24" s="104" t="str">
        <f>GDSummary!AP25/(86400/E24)</f>
        <v>0.1707</v>
      </c>
    </row>
    <row r="25">
      <c r="A25" s="11">
        <v>24.0</v>
      </c>
      <c r="B25" s="23" t="s">
        <v>686</v>
      </c>
      <c r="C25" s="11" t="s">
        <v>191</v>
      </c>
      <c r="D25" s="11">
        <v>6200.0</v>
      </c>
      <c r="E25" t="str">
        <f t="shared" si="1"/>
        <v>28800</v>
      </c>
      <c r="F25" s="104" t="str">
        <f>GDSummary!AP26/(86400/E25)</f>
        <v>0.1760</v>
      </c>
    </row>
    <row r="26">
      <c r="A26" s="11">
        <v>25.0</v>
      </c>
      <c r="B26" s="23" t="s">
        <v>687</v>
      </c>
      <c r="C26" s="11" t="s">
        <v>191</v>
      </c>
      <c r="D26" s="11">
        <v>6450.0</v>
      </c>
      <c r="E26" t="str">
        <f t="shared" si="1"/>
        <v>28800</v>
      </c>
      <c r="F26" s="104" t="str">
        <f>GDSummary!AP27/(86400/E26)</f>
        <v>0.1813</v>
      </c>
    </row>
    <row r="27">
      <c r="A27" s="11">
        <v>26.0</v>
      </c>
      <c r="B27" s="23" t="s">
        <v>688</v>
      </c>
      <c r="C27" s="11" t="s">
        <v>191</v>
      </c>
      <c r="D27" s="11">
        <v>6700.0</v>
      </c>
      <c r="E27" t="str">
        <f t="shared" si="1"/>
        <v>28800</v>
      </c>
      <c r="F27" s="104" t="str">
        <f>GDSummary!AP28/(86400/E27)</f>
        <v>0.1867</v>
      </c>
    </row>
    <row r="28">
      <c r="A28" s="11">
        <v>27.0</v>
      </c>
      <c r="B28" s="23" t="s">
        <v>689</v>
      </c>
      <c r="C28" s="11" t="s">
        <v>191</v>
      </c>
      <c r="D28" s="11">
        <v>6950.0</v>
      </c>
      <c r="E28" t="str">
        <f t="shared" si="1"/>
        <v>28800</v>
      </c>
      <c r="F28" s="104" t="str">
        <f>GDSummary!AP29/(86400/E28)</f>
        <v>0.1920</v>
      </c>
    </row>
    <row r="29">
      <c r="A29" s="11">
        <v>28.0</v>
      </c>
      <c r="B29" s="23" t="s">
        <v>690</v>
      </c>
      <c r="C29" s="11" t="s">
        <v>191</v>
      </c>
      <c r="D29" s="11">
        <v>7200.0</v>
      </c>
      <c r="E29" t="str">
        <f t="shared" si="1"/>
        <v>28800</v>
      </c>
      <c r="F29" s="104" t="str">
        <f>GDSummary!AP30/(86400/E29)</f>
        <v>0.1973</v>
      </c>
    </row>
    <row r="30">
      <c r="A30" s="11">
        <v>29.0</v>
      </c>
      <c r="B30" s="23" t="s">
        <v>691</v>
      </c>
      <c r="C30" s="11" t="s">
        <v>191</v>
      </c>
      <c r="D30" s="11">
        <v>7450.0</v>
      </c>
      <c r="E30" t="str">
        <f t="shared" si="1"/>
        <v>28800</v>
      </c>
      <c r="F30" s="104" t="str">
        <f>GDSummary!AP31/(86400/E30)</f>
        <v>0.2027</v>
      </c>
    </row>
    <row r="31">
      <c r="A31" s="11">
        <v>30.0</v>
      </c>
      <c r="B31" s="23" t="s">
        <v>692</v>
      </c>
      <c r="C31" s="11" t="s">
        <v>191</v>
      </c>
      <c r="D31" s="11">
        <v>7700.0</v>
      </c>
      <c r="E31" t="str">
        <f t="shared" si="1"/>
        <v>28800</v>
      </c>
      <c r="F31" s="104" t="str">
        <f>GDSummary!AP32/(86400/E31)</f>
        <v>0.2080</v>
      </c>
    </row>
    <row r="32">
      <c r="A32" s="11">
        <v>31.0</v>
      </c>
      <c r="B32" s="23" t="s">
        <v>693</v>
      </c>
      <c r="C32" s="11" t="s">
        <v>191</v>
      </c>
      <c r="D32" s="11">
        <v>7950.0</v>
      </c>
      <c r="E32" t="str">
        <f t="shared" si="1"/>
        <v>28800</v>
      </c>
      <c r="F32" s="104" t="str">
        <f>GDSummary!AP33/(86400/E32)</f>
        <v>1.0533</v>
      </c>
    </row>
    <row r="33">
      <c r="A33" s="11">
        <v>32.0</v>
      </c>
      <c r="B33" s="23" t="s">
        <v>694</v>
      </c>
      <c r="C33" s="11" t="s">
        <v>191</v>
      </c>
      <c r="D33" s="11">
        <v>8200.0</v>
      </c>
      <c r="E33" t="str">
        <f t="shared" si="1"/>
        <v>28800</v>
      </c>
      <c r="F33" s="104" t="str">
        <f>GDSummary!AP34/(86400/E33)</f>
        <v>0.2187</v>
      </c>
    </row>
    <row r="34">
      <c r="A34" s="11">
        <v>33.0</v>
      </c>
      <c r="B34" s="23" t="s">
        <v>695</v>
      </c>
      <c r="C34" s="11" t="s">
        <v>191</v>
      </c>
      <c r="D34" s="11">
        <v>8450.0</v>
      </c>
      <c r="E34" t="str">
        <f t="shared" si="1"/>
        <v>28800</v>
      </c>
      <c r="F34" s="104" t="str">
        <f>GDSummary!AP35/(86400/E34)</f>
        <v>0.2240</v>
      </c>
    </row>
    <row r="35">
      <c r="A35" s="11">
        <v>34.0</v>
      </c>
      <c r="B35" s="23" t="s">
        <v>696</v>
      </c>
      <c r="C35" s="11" t="s">
        <v>191</v>
      </c>
      <c r="D35" s="11">
        <v>8700.0</v>
      </c>
      <c r="E35" t="str">
        <f t="shared" si="1"/>
        <v>28800</v>
      </c>
      <c r="F35" s="104" t="str">
        <f>GDSummary!AP36/(86400/E35)</f>
        <v>0.2293</v>
      </c>
    </row>
    <row r="36">
      <c r="A36" s="11">
        <v>35.0</v>
      </c>
      <c r="B36" s="23" t="s">
        <v>697</v>
      </c>
      <c r="C36" s="11" t="s">
        <v>191</v>
      </c>
      <c r="D36" s="11">
        <v>8950.0</v>
      </c>
      <c r="E36" t="str">
        <f t="shared" si="1"/>
        <v>28800</v>
      </c>
      <c r="F36" s="104" t="str">
        <f>GDSummary!AP37/(86400/E36)</f>
        <v>0.2347</v>
      </c>
    </row>
    <row r="37">
      <c r="A37" s="11">
        <v>36.0</v>
      </c>
      <c r="B37" s="23" t="s">
        <v>698</v>
      </c>
      <c r="C37" s="11" t="s">
        <v>191</v>
      </c>
      <c r="D37" s="11">
        <v>9200.0</v>
      </c>
      <c r="E37" t="str">
        <f t="shared" si="1"/>
        <v>28800</v>
      </c>
      <c r="F37" s="104" t="str">
        <f>GDSummary!AP38/(86400/E37)</f>
        <v>0.2400</v>
      </c>
    </row>
    <row r="38">
      <c r="A38" s="11">
        <v>37.0</v>
      </c>
      <c r="B38" s="23" t="s">
        <v>699</v>
      </c>
      <c r="C38" s="11" t="s">
        <v>191</v>
      </c>
      <c r="D38" s="11">
        <v>9450.0</v>
      </c>
      <c r="E38" t="str">
        <f t="shared" si="1"/>
        <v>28800</v>
      </c>
      <c r="F38" s="104" t="str">
        <f>GDSummary!AP39/(86400/E38)</f>
        <v>0.2453</v>
      </c>
    </row>
    <row r="39">
      <c r="A39" s="11">
        <v>38.0</v>
      </c>
      <c r="B39" s="23" t="s">
        <v>700</v>
      </c>
      <c r="C39" s="11" t="s">
        <v>191</v>
      </c>
      <c r="D39" s="11">
        <v>9700.0</v>
      </c>
      <c r="E39" t="str">
        <f t="shared" si="1"/>
        <v>28800</v>
      </c>
      <c r="F39" s="104" t="str">
        <f>GDSummary!AP40/(86400/E39)</f>
        <v>0.2507</v>
      </c>
    </row>
    <row r="40">
      <c r="A40" s="11">
        <v>39.0</v>
      </c>
      <c r="B40" s="23" t="s">
        <v>701</v>
      </c>
      <c r="C40" s="11" t="s">
        <v>191</v>
      </c>
      <c r="D40" s="11">
        <v>9950.0</v>
      </c>
      <c r="E40" t="str">
        <f t="shared" si="1"/>
        <v>28800</v>
      </c>
      <c r="F40" s="104" t="str">
        <f>GDSummary!AP41/(86400/E40)</f>
        <v>0.2560</v>
      </c>
    </row>
    <row r="41">
      <c r="A41" s="11">
        <v>40.0</v>
      </c>
      <c r="B41" s="23" t="s">
        <v>702</v>
      </c>
      <c r="C41" s="11" t="s">
        <v>191</v>
      </c>
      <c r="D41" s="11">
        <v>10200.0</v>
      </c>
      <c r="E41" t="str">
        <f t="shared" si="1"/>
        <v>28800</v>
      </c>
      <c r="F41" s="104" t="str">
        <f>GDSummary!AP42/(86400/E41)</f>
        <v>0.2613</v>
      </c>
    </row>
    <row r="42">
      <c r="A42" s="11">
        <v>41.0</v>
      </c>
      <c r="B42" s="23" t="s">
        <v>703</v>
      </c>
      <c r="C42" s="11" t="s">
        <v>191</v>
      </c>
      <c r="D42" s="11">
        <v>10450.0</v>
      </c>
      <c r="E42" t="str">
        <f t="shared" si="1"/>
        <v>28800</v>
      </c>
      <c r="F42" s="104" t="str">
        <f>GDSummary!AP43/(86400/E42)</f>
        <v>1.3867</v>
      </c>
    </row>
    <row r="43">
      <c r="A43" s="11">
        <v>42.0</v>
      </c>
      <c r="B43" s="23" t="s">
        <v>704</v>
      </c>
      <c r="C43" s="11" t="s">
        <v>191</v>
      </c>
      <c r="D43" s="11">
        <v>10700.0</v>
      </c>
      <c r="E43" t="str">
        <f t="shared" si="1"/>
        <v>28800</v>
      </c>
      <c r="F43" s="104" t="str">
        <f>GDSummary!AP44/(86400/E43)</f>
        <v>0.2720</v>
      </c>
    </row>
    <row r="44">
      <c r="A44" s="11">
        <v>43.0</v>
      </c>
      <c r="B44" s="23" t="s">
        <v>705</v>
      </c>
      <c r="C44" s="11" t="s">
        <v>191</v>
      </c>
      <c r="D44" s="11">
        <v>10950.0</v>
      </c>
      <c r="E44" t="str">
        <f t="shared" si="1"/>
        <v>28800</v>
      </c>
      <c r="F44" s="104" t="str">
        <f>GDSummary!AP45/(86400/E44)</f>
        <v>0.2773</v>
      </c>
    </row>
    <row r="45">
      <c r="A45" s="11">
        <v>44.0</v>
      </c>
      <c r="B45" s="23" t="s">
        <v>706</v>
      </c>
      <c r="C45" s="11" t="s">
        <v>191</v>
      </c>
      <c r="D45" s="11">
        <v>11200.0</v>
      </c>
      <c r="E45" t="str">
        <f t="shared" si="1"/>
        <v>28800</v>
      </c>
      <c r="F45" s="104" t="str">
        <f>GDSummary!AP46/(86400/E45)</f>
        <v>0.2827</v>
      </c>
    </row>
    <row r="46">
      <c r="A46" s="11">
        <v>45.0</v>
      </c>
      <c r="B46" s="23" t="s">
        <v>707</v>
      </c>
      <c r="C46" s="11" t="s">
        <v>191</v>
      </c>
      <c r="D46" s="11">
        <v>11450.0</v>
      </c>
      <c r="E46" t="str">
        <f t="shared" si="1"/>
        <v>28800</v>
      </c>
      <c r="F46" s="104" t="str">
        <f>GDSummary!AP47/(86400/E46)</f>
        <v>0.2880</v>
      </c>
    </row>
    <row r="47">
      <c r="A47" s="11">
        <v>46.0</v>
      </c>
      <c r="B47" s="23" t="s">
        <v>708</v>
      </c>
      <c r="C47" s="11" t="s">
        <v>191</v>
      </c>
      <c r="D47" s="11">
        <v>11700.0</v>
      </c>
      <c r="E47" t="str">
        <f t="shared" si="1"/>
        <v>28800</v>
      </c>
      <c r="F47" s="104" t="str">
        <f>GDSummary!AP48/(86400/E47)</f>
        <v>0.2933</v>
      </c>
    </row>
    <row r="48">
      <c r="A48" s="11">
        <v>47.0</v>
      </c>
      <c r="B48" s="23" t="s">
        <v>709</v>
      </c>
      <c r="C48" s="11" t="s">
        <v>191</v>
      </c>
      <c r="D48" s="11">
        <v>11950.0</v>
      </c>
      <c r="E48" t="str">
        <f t="shared" si="1"/>
        <v>28800</v>
      </c>
      <c r="F48" s="104" t="str">
        <f>GDSummary!AP49/(86400/E48)</f>
        <v>0.2987</v>
      </c>
    </row>
    <row r="49">
      <c r="A49" s="11">
        <v>48.0</v>
      </c>
      <c r="B49" s="23" t="s">
        <v>710</v>
      </c>
      <c r="C49" s="11" t="s">
        <v>191</v>
      </c>
      <c r="D49" s="11">
        <v>12200.0</v>
      </c>
      <c r="E49" t="str">
        <f t="shared" si="1"/>
        <v>28800</v>
      </c>
      <c r="F49" s="104" t="str">
        <f>GDSummary!AP50/(86400/E49)</f>
        <v>0.3040</v>
      </c>
    </row>
    <row r="50">
      <c r="A50" s="11">
        <v>49.0</v>
      </c>
      <c r="B50" s="23" t="s">
        <v>711</v>
      </c>
      <c r="C50" s="11" t="s">
        <v>191</v>
      </c>
      <c r="D50" s="11">
        <v>12450.0</v>
      </c>
      <c r="E50" t="str">
        <f t="shared" si="1"/>
        <v>28800</v>
      </c>
      <c r="F50" s="104" t="str">
        <f>GDSummary!AP51/(86400/E50)</f>
        <v>0.3093</v>
      </c>
    </row>
    <row r="51">
      <c r="A51" s="11">
        <v>50.0</v>
      </c>
      <c r="B51" s="23" t="s">
        <v>712</v>
      </c>
      <c r="C51" s="11" t="s">
        <v>191</v>
      </c>
      <c r="D51" s="11">
        <v>12700.0</v>
      </c>
      <c r="E51" t="str">
        <f t="shared" si="1"/>
        <v>28800</v>
      </c>
      <c r="F51" s="104" t="str">
        <f>GDSummary!AP52/(86400/E51)</f>
        <v>0.3147</v>
      </c>
    </row>
    <row r="52">
      <c r="A52" s="11">
        <v>51.0</v>
      </c>
      <c r="B52" s="23" t="s">
        <v>713</v>
      </c>
      <c r="C52" s="11" t="s">
        <v>191</v>
      </c>
      <c r="D52" s="11">
        <v>12950.0</v>
      </c>
      <c r="E52" t="str">
        <f t="shared" si="1"/>
        <v>28800</v>
      </c>
      <c r="F52" s="104" t="str">
        <f>GDSummary!AP53/(86400/E52)</f>
        <v>1.7200</v>
      </c>
    </row>
    <row r="53">
      <c r="A53" s="11">
        <v>52.0</v>
      </c>
      <c r="B53" s="23" t="s">
        <v>714</v>
      </c>
      <c r="C53" s="11" t="s">
        <v>191</v>
      </c>
      <c r="D53" s="11">
        <v>13200.0</v>
      </c>
      <c r="E53" t="str">
        <f t="shared" si="1"/>
        <v>28800</v>
      </c>
      <c r="F53" s="104" t="str">
        <f>GDSummary!AP54/(86400/E53)</f>
        <v>0.3253</v>
      </c>
    </row>
    <row r="54">
      <c r="A54" s="11">
        <v>53.0</v>
      </c>
      <c r="B54" s="23" t="s">
        <v>715</v>
      </c>
      <c r="C54" s="11" t="s">
        <v>191</v>
      </c>
      <c r="D54" s="11">
        <v>13450.0</v>
      </c>
      <c r="E54" t="str">
        <f t="shared" si="1"/>
        <v>28800</v>
      </c>
      <c r="F54" s="104" t="str">
        <f>GDSummary!AP55/(86400/E54)</f>
        <v>0.3307</v>
      </c>
    </row>
    <row r="55">
      <c r="A55" s="11">
        <v>54.0</v>
      </c>
      <c r="B55" s="23" t="s">
        <v>716</v>
      </c>
      <c r="C55" s="11" t="s">
        <v>191</v>
      </c>
      <c r="D55" s="11">
        <v>13700.0</v>
      </c>
      <c r="E55" t="str">
        <f t="shared" si="1"/>
        <v>28800</v>
      </c>
      <c r="F55" s="104" t="str">
        <f>GDSummary!AP56/(86400/E55)</f>
        <v>0.3360</v>
      </c>
    </row>
    <row r="56">
      <c r="A56" s="11">
        <v>55.0</v>
      </c>
      <c r="B56" s="23" t="s">
        <v>717</v>
      </c>
      <c r="C56" s="11" t="s">
        <v>191</v>
      </c>
      <c r="D56" s="11">
        <v>13950.0</v>
      </c>
      <c r="E56" t="str">
        <f t="shared" si="1"/>
        <v>28800</v>
      </c>
      <c r="F56" s="104" t="str">
        <f>GDSummary!AP57/(86400/E56)</f>
        <v>0.3413</v>
      </c>
    </row>
    <row r="57">
      <c r="A57" s="11">
        <v>56.0</v>
      </c>
      <c r="B57" s="23" t="s">
        <v>718</v>
      </c>
      <c r="C57" s="11" t="s">
        <v>191</v>
      </c>
      <c r="D57" s="11">
        <v>14200.0</v>
      </c>
      <c r="E57" t="str">
        <f t="shared" si="1"/>
        <v>28800</v>
      </c>
      <c r="F57" s="104" t="str">
        <f>GDSummary!AP58/(86400/E57)</f>
        <v>0.3467</v>
      </c>
    </row>
    <row r="58">
      <c r="A58" s="11">
        <v>57.0</v>
      </c>
      <c r="B58" s="23" t="s">
        <v>719</v>
      </c>
      <c r="C58" s="11" t="s">
        <v>191</v>
      </c>
      <c r="D58" s="11">
        <v>14450.0</v>
      </c>
      <c r="E58" t="str">
        <f t="shared" si="1"/>
        <v>28800</v>
      </c>
      <c r="F58" s="104" t="str">
        <f>GDSummary!AP59/(86400/E58)</f>
        <v>0.3520</v>
      </c>
    </row>
    <row r="59">
      <c r="A59" s="11">
        <v>58.0</v>
      </c>
      <c r="B59" s="23" t="s">
        <v>720</v>
      </c>
      <c r="C59" s="11" t="s">
        <v>191</v>
      </c>
      <c r="D59" s="11">
        <v>14700.0</v>
      </c>
      <c r="E59" t="str">
        <f t="shared" si="1"/>
        <v>28800</v>
      </c>
      <c r="F59" s="104" t="str">
        <f>GDSummary!AP60/(86400/E59)</f>
        <v>0.3573</v>
      </c>
    </row>
    <row r="60">
      <c r="A60" s="11">
        <v>59.0</v>
      </c>
      <c r="B60" s="23" t="s">
        <v>721</v>
      </c>
      <c r="C60" s="11" t="s">
        <v>191</v>
      </c>
      <c r="D60" s="11">
        <v>14950.0</v>
      </c>
      <c r="E60" t="str">
        <f t="shared" si="1"/>
        <v>28800</v>
      </c>
      <c r="F60" s="104" t="str">
        <f>GDSummary!AP61/(86400/E60)</f>
        <v>0.3627</v>
      </c>
    </row>
    <row r="61">
      <c r="A61" s="11">
        <v>60.0</v>
      </c>
      <c r="B61" s="23" t="s">
        <v>722</v>
      </c>
      <c r="C61" s="11" t="s">
        <v>191</v>
      </c>
      <c r="D61" s="11">
        <v>15200.0</v>
      </c>
      <c r="E61" t="str">
        <f t="shared" si="1"/>
        <v>28800</v>
      </c>
      <c r="F61" s="104" t="str">
        <f>GDSummary!AP62/(86400/E61)</f>
        <v>0.3680</v>
      </c>
    </row>
    <row r="62">
      <c r="A62" s="11">
        <v>61.0</v>
      </c>
      <c r="B62" s="23" t="s">
        <v>723</v>
      </c>
      <c r="C62" s="11" t="s">
        <v>191</v>
      </c>
      <c r="D62" s="11">
        <v>15450.0</v>
      </c>
      <c r="E62" t="str">
        <f t="shared" si="1"/>
        <v>28800</v>
      </c>
      <c r="F62" s="104" t="str">
        <f>GDSummary!AP63/(86400/E62)</f>
        <v>2.0533</v>
      </c>
    </row>
    <row r="63">
      <c r="A63" s="11">
        <v>62.0</v>
      </c>
      <c r="B63" s="23" t="s">
        <v>724</v>
      </c>
      <c r="C63" s="11" t="s">
        <v>191</v>
      </c>
      <c r="D63" s="11">
        <v>15700.0</v>
      </c>
      <c r="E63" t="str">
        <f t="shared" si="1"/>
        <v>28800</v>
      </c>
      <c r="F63" s="104" t="str">
        <f>GDSummary!AP64/(86400/E63)</f>
        <v>0.3787</v>
      </c>
    </row>
    <row r="64">
      <c r="A64" s="11">
        <v>63.0</v>
      </c>
      <c r="B64" s="23" t="s">
        <v>725</v>
      </c>
      <c r="C64" s="11" t="s">
        <v>191</v>
      </c>
      <c r="D64" s="11">
        <v>15950.0</v>
      </c>
      <c r="E64" t="str">
        <f t="shared" si="1"/>
        <v>28800</v>
      </c>
      <c r="F64" s="104" t="str">
        <f>GDSummary!AP65/(86400/E64)</f>
        <v>0.3840</v>
      </c>
    </row>
    <row r="65">
      <c r="A65" s="11">
        <v>64.0</v>
      </c>
      <c r="B65" s="23" t="s">
        <v>726</v>
      </c>
      <c r="C65" s="11" t="s">
        <v>191</v>
      </c>
      <c r="D65" s="11">
        <v>16200.0</v>
      </c>
      <c r="E65" t="str">
        <f t="shared" si="1"/>
        <v>28800</v>
      </c>
      <c r="F65" s="104" t="str">
        <f>GDSummary!AP66/(86400/E65)</f>
        <v>0.3893</v>
      </c>
    </row>
    <row r="66">
      <c r="A66" s="11">
        <v>65.0</v>
      </c>
      <c r="B66" s="23" t="s">
        <v>727</v>
      </c>
      <c r="C66" s="11" t="s">
        <v>191</v>
      </c>
      <c r="D66" s="11">
        <v>16450.0</v>
      </c>
      <c r="E66" t="str">
        <f t="shared" si="1"/>
        <v>28800</v>
      </c>
      <c r="F66" s="104" t="str">
        <f>GDSummary!AP67/(86400/E66)</f>
        <v>0.3947</v>
      </c>
    </row>
    <row r="67">
      <c r="A67" s="11">
        <v>66.0</v>
      </c>
      <c r="B67" s="23" t="s">
        <v>728</v>
      </c>
      <c r="C67" s="11" t="s">
        <v>191</v>
      </c>
      <c r="D67" s="11">
        <v>16700.0</v>
      </c>
      <c r="E67" t="str">
        <f t="shared" si="1"/>
        <v>28800</v>
      </c>
      <c r="F67" s="104" t="str">
        <f>GDSummary!AP68/(86400/E67)</f>
        <v>0.4000</v>
      </c>
    </row>
    <row r="68">
      <c r="A68" s="11">
        <v>67.0</v>
      </c>
      <c r="B68" s="23" t="s">
        <v>729</v>
      </c>
      <c r="C68" s="11" t="s">
        <v>191</v>
      </c>
      <c r="D68" s="11">
        <v>16950.0</v>
      </c>
      <c r="E68" t="str">
        <f t="shared" si="1"/>
        <v>28800</v>
      </c>
      <c r="F68" s="104" t="str">
        <f>GDSummary!AP69/(86400/E68)</f>
        <v>0.4053</v>
      </c>
    </row>
    <row r="69">
      <c r="A69" s="11">
        <v>68.0</v>
      </c>
      <c r="B69" s="23" t="s">
        <v>730</v>
      </c>
      <c r="C69" s="11" t="s">
        <v>191</v>
      </c>
      <c r="D69" s="11">
        <v>17200.0</v>
      </c>
      <c r="E69" t="str">
        <f t="shared" si="1"/>
        <v>28800</v>
      </c>
      <c r="F69" s="104" t="str">
        <f>GDSummary!AP70/(86400/E69)</f>
        <v>0.4107</v>
      </c>
    </row>
    <row r="70">
      <c r="A70" s="11">
        <v>69.0</v>
      </c>
      <c r="B70" s="23" t="s">
        <v>731</v>
      </c>
      <c r="C70" s="11" t="s">
        <v>191</v>
      </c>
      <c r="D70" s="11">
        <v>17450.0</v>
      </c>
      <c r="E70" t="str">
        <f t="shared" si="1"/>
        <v>28800</v>
      </c>
      <c r="F70" s="104" t="str">
        <f>GDSummary!AP71/(86400/E70)</f>
        <v>0.4160</v>
      </c>
    </row>
    <row r="71">
      <c r="A71" s="11">
        <v>70.0</v>
      </c>
      <c r="B71" s="23" t="s">
        <v>732</v>
      </c>
      <c r="C71" s="11" t="s">
        <v>191</v>
      </c>
      <c r="D71" s="11">
        <v>17700.0</v>
      </c>
      <c r="E71" t="str">
        <f t="shared" si="1"/>
        <v>28800</v>
      </c>
      <c r="F71" s="104" t="str">
        <f>GDSummary!AP72/(86400/E71)</f>
        <v>0.4213</v>
      </c>
    </row>
    <row r="72">
      <c r="A72" s="11">
        <v>71.0</v>
      </c>
      <c r="B72" s="23" t="s">
        <v>733</v>
      </c>
      <c r="C72" s="11" t="s">
        <v>191</v>
      </c>
      <c r="D72" s="11">
        <v>17950.0</v>
      </c>
      <c r="E72" t="str">
        <f t="shared" si="1"/>
        <v>28800</v>
      </c>
      <c r="F72" s="104" t="str">
        <f>GDSummary!AP73/(86400/E72)</f>
        <v>2.3867</v>
      </c>
    </row>
    <row r="73">
      <c r="A73" s="11">
        <v>72.0</v>
      </c>
      <c r="B73" s="23" t="s">
        <v>734</v>
      </c>
      <c r="C73" s="11" t="s">
        <v>191</v>
      </c>
      <c r="D73" s="11">
        <v>18200.0</v>
      </c>
      <c r="E73" t="str">
        <f t="shared" si="1"/>
        <v>28800</v>
      </c>
      <c r="F73" s="104" t="str">
        <f>GDSummary!AP74/(86400/E73)</f>
        <v>0.4320</v>
      </c>
    </row>
    <row r="74">
      <c r="A74" s="11">
        <v>73.0</v>
      </c>
      <c r="B74" s="23" t="s">
        <v>735</v>
      </c>
      <c r="C74" s="11" t="s">
        <v>191</v>
      </c>
      <c r="D74" s="11">
        <v>18450.0</v>
      </c>
      <c r="E74" t="str">
        <f t="shared" si="1"/>
        <v>28800</v>
      </c>
      <c r="F74" s="104" t="str">
        <f>GDSummary!AP75/(86400/E74)</f>
        <v>0.4373</v>
      </c>
    </row>
    <row r="75">
      <c r="A75" s="11">
        <v>74.0</v>
      </c>
      <c r="B75" s="23" t="s">
        <v>736</v>
      </c>
      <c r="C75" s="11" t="s">
        <v>191</v>
      </c>
      <c r="D75" s="11">
        <v>18700.0</v>
      </c>
      <c r="E75" t="str">
        <f t="shared" si="1"/>
        <v>28800</v>
      </c>
      <c r="F75" s="104" t="str">
        <f>GDSummary!AP76/(86400/E75)</f>
        <v>0.4427</v>
      </c>
    </row>
    <row r="76">
      <c r="A76" s="11">
        <v>75.0</v>
      </c>
      <c r="B76" s="23" t="s">
        <v>737</v>
      </c>
      <c r="C76" s="11" t="s">
        <v>191</v>
      </c>
      <c r="D76" s="11">
        <v>18950.0</v>
      </c>
      <c r="E76" t="str">
        <f t="shared" si="1"/>
        <v>28800</v>
      </c>
      <c r="F76" s="104" t="str">
        <f>GDSummary!AP77/(86400/E76)</f>
        <v>0.4480</v>
      </c>
    </row>
    <row r="77">
      <c r="A77" s="11">
        <v>76.0</v>
      </c>
      <c r="B77" s="23" t="s">
        <v>738</v>
      </c>
      <c r="C77" s="11" t="s">
        <v>191</v>
      </c>
      <c r="D77" s="11">
        <v>19200.0</v>
      </c>
      <c r="E77" t="str">
        <f t="shared" si="1"/>
        <v>28800</v>
      </c>
      <c r="F77" s="104" t="str">
        <f>GDSummary!AP78/(86400/E77)</f>
        <v>0.4533</v>
      </c>
    </row>
    <row r="78">
      <c r="A78" s="11">
        <v>77.0</v>
      </c>
      <c r="B78" s="23" t="s">
        <v>739</v>
      </c>
      <c r="C78" s="11" t="s">
        <v>191</v>
      </c>
      <c r="D78" s="11">
        <v>19450.0</v>
      </c>
      <c r="E78" t="str">
        <f t="shared" si="1"/>
        <v>28800</v>
      </c>
      <c r="F78" s="104" t="str">
        <f>GDSummary!AP79/(86400/E78)</f>
        <v>0.4587</v>
      </c>
    </row>
    <row r="79">
      <c r="A79" s="11">
        <v>78.0</v>
      </c>
      <c r="B79" s="23" t="s">
        <v>740</v>
      </c>
      <c r="C79" s="11" t="s">
        <v>191</v>
      </c>
      <c r="D79" s="11">
        <v>19700.0</v>
      </c>
      <c r="E79" t="str">
        <f t="shared" si="1"/>
        <v>28800</v>
      </c>
      <c r="F79" s="104" t="str">
        <f>GDSummary!AP80/(86400/E79)</f>
        <v>0.4640</v>
      </c>
    </row>
    <row r="80">
      <c r="A80" s="11">
        <v>79.0</v>
      </c>
      <c r="B80" s="23" t="s">
        <v>741</v>
      </c>
      <c r="C80" s="11" t="s">
        <v>191</v>
      </c>
      <c r="D80" s="11">
        <v>19950.0</v>
      </c>
      <c r="E80" t="str">
        <f t="shared" si="1"/>
        <v>28800</v>
      </c>
      <c r="F80" s="104" t="str">
        <f>GDSummary!AP81/(86400/E80)</f>
        <v>0.4693</v>
      </c>
    </row>
    <row r="81">
      <c r="A81" s="11">
        <v>80.0</v>
      </c>
      <c r="B81" s="23" t="s">
        <v>742</v>
      </c>
      <c r="C81" s="11" t="s">
        <v>191</v>
      </c>
      <c r="D81" s="11">
        <v>20200.0</v>
      </c>
      <c r="E81" t="str">
        <f t="shared" si="1"/>
        <v>28800</v>
      </c>
      <c r="F81" s="104" t="str">
        <f>GDSummary!AP82/(86400/E81)</f>
        <v>0.4747</v>
      </c>
    </row>
    <row r="82">
      <c r="A82" s="11">
        <v>81.0</v>
      </c>
      <c r="B82" s="23" t="s">
        <v>743</v>
      </c>
      <c r="C82" s="11" t="s">
        <v>191</v>
      </c>
      <c r="D82" s="11">
        <v>20450.0</v>
      </c>
      <c r="E82" t="str">
        <f t="shared" si="1"/>
        <v>28800</v>
      </c>
      <c r="F82" s="104" t="str">
        <f>GDSummary!AP83/(86400/E82)</f>
        <v>2.7200</v>
      </c>
    </row>
    <row r="83">
      <c r="A83" s="11">
        <v>82.0</v>
      </c>
      <c r="B83" s="23" t="s">
        <v>744</v>
      </c>
      <c r="C83" s="11" t="s">
        <v>191</v>
      </c>
      <c r="D83" s="11">
        <v>20700.0</v>
      </c>
      <c r="E83" t="str">
        <f t="shared" si="1"/>
        <v>28800</v>
      </c>
      <c r="F83" s="104" t="str">
        <f>GDSummary!AP84/(86400/E83)</f>
        <v>0.4853</v>
      </c>
    </row>
    <row r="84">
      <c r="A84" s="11">
        <v>83.0</v>
      </c>
      <c r="B84" s="23" t="s">
        <v>745</v>
      </c>
      <c r="C84" s="11" t="s">
        <v>191</v>
      </c>
      <c r="D84" s="11">
        <v>20950.0</v>
      </c>
      <c r="E84" t="str">
        <f t="shared" si="1"/>
        <v>28800</v>
      </c>
      <c r="F84" s="104" t="str">
        <f>GDSummary!AP85/(86400/E84)</f>
        <v>0.4907</v>
      </c>
    </row>
    <row r="85">
      <c r="A85" s="11">
        <v>84.0</v>
      </c>
      <c r="B85" s="23" t="s">
        <v>746</v>
      </c>
      <c r="C85" s="11" t="s">
        <v>191</v>
      </c>
      <c r="D85" s="11">
        <v>21200.0</v>
      </c>
      <c r="E85" t="str">
        <f t="shared" si="1"/>
        <v>28800</v>
      </c>
      <c r="F85" s="104" t="str">
        <f>GDSummary!AP86/(86400/E85)</f>
        <v>0.4960</v>
      </c>
    </row>
    <row r="86">
      <c r="A86" s="11">
        <v>85.0</v>
      </c>
      <c r="B86" s="23" t="s">
        <v>747</v>
      </c>
      <c r="C86" s="11" t="s">
        <v>191</v>
      </c>
      <c r="D86" s="11">
        <v>21450.0</v>
      </c>
      <c r="E86" t="str">
        <f t="shared" si="1"/>
        <v>28800</v>
      </c>
      <c r="F86" s="104" t="str">
        <f>GDSummary!AP87/(86400/E86)</f>
        <v>0.5013</v>
      </c>
    </row>
    <row r="87">
      <c r="A87" s="11">
        <v>86.0</v>
      </c>
      <c r="B87" s="23" t="s">
        <v>748</v>
      </c>
      <c r="C87" s="11" t="s">
        <v>191</v>
      </c>
      <c r="D87" s="11">
        <v>21700.0</v>
      </c>
      <c r="E87" t="str">
        <f t="shared" si="1"/>
        <v>28800</v>
      </c>
      <c r="F87" s="104" t="str">
        <f>GDSummary!AP88/(86400/E87)</f>
        <v>0.5067</v>
      </c>
    </row>
    <row r="88">
      <c r="A88" s="11">
        <v>87.0</v>
      </c>
      <c r="B88" s="23" t="s">
        <v>749</v>
      </c>
      <c r="C88" s="11" t="s">
        <v>191</v>
      </c>
      <c r="D88" s="11">
        <v>21950.0</v>
      </c>
      <c r="E88" t="str">
        <f t="shared" si="1"/>
        <v>28800</v>
      </c>
      <c r="F88" s="104" t="str">
        <f>GDSummary!AP89/(86400/E88)</f>
        <v>0.5120</v>
      </c>
    </row>
    <row r="89">
      <c r="A89" s="11">
        <v>88.0</v>
      </c>
      <c r="B89" s="23" t="s">
        <v>750</v>
      </c>
      <c r="C89" s="11" t="s">
        <v>191</v>
      </c>
      <c r="D89" s="11">
        <v>22200.0</v>
      </c>
      <c r="E89" t="str">
        <f t="shared" si="1"/>
        <v>28800</v>
      </c>
      <c r="F89" s="104" t="str">
        <f>GDSummary!AP90/(86400/E89)</f>
        <v>0.5173</v>
      </c>
    </row>
    <row r="90">
      <c r="A90" s="11">
        <v>89.0</v>
      </c>
      <c r="B90" s="23" t="s">
        <v>751</v>
      </c>
      <c r="C90" s="11" t="s">
        <v>191</v>
      </c>
      <c r="D90" s="11">
        <v>22450.0</v>
      </c>
      <c r="E90" t="str">
        <f t="shared" si="1"/>
        <v>28800</v>
      </c>
      <c r="F90" s="104" t="str">
        <f>GDSummary!AP91/(86400/E90)</f>
        <v>0.5227</v>
      </c>
    </row>
    <row r="91">
      <c r="A91" s="11">
        <v>90.0</v>
      </c>
      <c r="B91" s="23" t="s">
        <v>752</v>
      </c>
      <c r="C91" s="11" t="s">
        <v>191</v>
      </c>
      <c r="D91" s="11">
        <v>22700.0</v>
      </c>
      <c r="E91" t="str">
        <f t="shared" si="1"/>
        <v>28800</v>
      </c>
      <c r="F91" s="104" t="str">
        <f>GDSummary!AP92/(86400/E91)</f>
        <v>0.5280</v>
      </c>
    </row>
    <row r="92">
      <c r="A92" s="11">
        <v>91.0</v>
      </c>
      <c r="B92" s="23" t="s">
        <v>753</v>
      </c>
      <c r="C92" s="11" t="s">
        <v>191</v>
      </c>
      <c r="D92" s="11">
        <v>22950.0</v>
      </c>
      <c r="E92" t="str">
        <f t="shared" si="1"/>
        <v>28800</v>
      </c>
      <c r="F92" s="104" t="str">
        <f>GDSummary!AP93/(86400/E92)</f>
        <v>3.0533</v>
      </c>
    </row>
    <row r="93">
      <c r="A93" s="11">
        <v>92.0</v>
      </c>
      <c r="B93" s="23" t="s">
        <v>754</v>
      </c>
      <c r="C93" s="11" t="s">
        <v>191</v>
      </c>
      <c r="D93" s="11">
        <v>23200.0</v>
      </c>
      <c r="E93" t="str">
        <f t="shared" si="1"/>
        <v>28800</v>
      </c>
      <c r="F93" s="104" t="str">
        <f>GDSummary!AP94/(86400/E93)</f>
        <v>0.5387</v>
      </c>
    </row>
    <row r="94">
      <c r="A94" s="11">
        <v>93.0</v>
      </c>
      <c r="B94" s="23" t="s">
        <v>755</v>
      </c>
      <c r="C94" s="11" t="s">
        <v>191</v>
      </c>
      <c r="D94" s="11">
        <v>23450.0</v>
      </c>
      <c r="E94" t="str">
        <f t="shared" si="1"/>
        <v>28800</v>
      </c>
      <c r="F94" s="104" t="str">
        <f>GDSummary!AP95/(86400/E94)</f>
        <v>0.5440</v>
      </c>
    </row>
    <row r="95">
      <c r="A95" s="11">
        <v>94.0</v>
      </c>
      <c r="B95" s="23" t="s">
        <v>756</v>
      </c>
      <c r="C95" s="11" t="s">
        <v>191</v>
      </c>
      <c r="D95" s="11">
        <v>23700.0</v>
      </c>
      <c r="E95" t="str">
        <f t="shared" si="1"/>
        <v>28800</v>
      </c>
      <c r="F95" s="104" t="str">
        <f>GDSummary!AP96/(86400/E95)</f>
        <v>0.5493</v>
      </c>
    </row>
    <row r="96">
      <c r="A96" s="11">
        <v>95.0</v>
      </c>
      <c r="B96" s="23" t="s">
        <v>757</v>
      </c>
      <c r="C96" s="11" t="s">
        <v>191</v>
      </c>
      <c r="D96" s="11">
        <v>23950.0</v>
      </c>
      <c r="E96" t="str">
        <f t="shared" si="1"/>
        <v>28800</v>
      </c>
      <c r="F96" s="104" t="str">
        <f>GDSummary!AP97/(86400/E96)</f>
        <v>0.5547</v>
      </c>
    </row>
    <row r="97">
      <c r="A97" s="11">
        <v>96.0</v>
      </c>
      <c r="B97" s="23" t="s">
        <v>758</v>
      </c>
      <c r="C97" s="11" t="s">
        <v>191</v>
      </c>
      <c r="D97" s="11">
        <v>24200.0</v>
      </c>
      <c r="E97" t="str">
        <f t="shared" si="1"/>
        <v>28800</v>
      </c>
      <c r="F97" s="104" t="str">
        <f>GDSummary!AP98/(86400/E97)</f>
        <v>0.5600</v>
      </c>
    </row>
    <row r="98">
      <c r="A98" s="11">
        <v>97.0</v>
      </c>
      <c r="B98" s="23" t="s">
        <v>759</v>
      </c>
      <c r="C98" s="11" t="s">
        <v>191</v>
      </c>
      <c r="D98" s="11">
        <v>24450.0</v>
      </c>
      <c r="E98" t="str">
        <f t="shared" si="1"/>
        <v>28800</v>
      </c>
      <c r="F98" s="104" t="str">
        <f>GDSummary!AP99/(86400/E98)</f>
        <v>0.5653</v>
      </c>
    </row>
    <row r="99">
      <c r="A99" s="11">
        <v>98.0</v>
      </c>
      <c r="B99" s="23" t="s">
        <v>760</v>
      </c>
      <c r="C99" s="11" t="s">
        <v>191</v>
      </c>
      <c r="D99" s="11">
        <v>24700.0</v>
      </c>
      <c r="E99" t="str">
        <f t="shared" si="1"/>
        <v>28800</v>
      </c>
      <c r="F99" s="104" t="str">
        <f>GDSummary!AP100/(86400/E99)</f>
        <v>0.5707</v>
      </c>
    </row>
    <row r="100">
      <c r="A100" s="11">
        <v>99.0</v>
      </c>
      <c r="B100" s="23" t="s">
        <v>761</v>
      </c>
      <c r="C100" s="11" t="s">
        <v>191</v>
      </c>
      <c r="D100" s="11">
        <v>24950.0</v>
      </c>
      <c r="E100" t="str">
        <f t="shared" si="1"/>
        <v>28800</v>
      </c>
      <c r="F100" s="104" t="str">
        <f>GDSummary!AP101/(86400/E100)</f>
        <v>0.5760</v>
      </c>
    </row>
    <row r="101">
      <c r="A101" s="11">
        <v>100.0</v>
      </c>
      <c r="B101" s="23" t="s">
        <v>762</v>
      </c>
      <c r="C101" s="11" t="s">
        <v>191</v>
      </c>
      <c r="D101" s="11">
        <v>25200.0</v>
      </c>
      <c r="E101" t="str">
        <f t="shared" si="1"/>
        <v>28800</v>
      </c>
      <c r="F101" s="104" t="str">
        <f>GDSummary!AP102/(86400/E101)</f>
        <v>0.5813</v>
      </c>
    </row>
    <row r="102">
      <c r="A102" s="11"/>
      <c r="B102" s="23"/>
      <c r="C102" s="11"/>
      <c r="D102" s="11"/>
    </row>
    <row r="103">
      <c r="A103" s="11"/>
      <c r="B103" s="23"/>
      <c r="C103" s="11"/>
      <c r="D103" s="11"/>
    </row>
    <row r="104">
      <c r="A104" s="11"/>
      <c r="B104" s="23"/>
      <c r="C104" s="11"/>
      <c r="D104" s="11"/>
    </row>
    <row r="105">
      <c r="A105" s="11"/>
      <c r="B105" s="23"/>
      <c r="C105" s="11"/>
      <c r="D105" s="11"/>
    </row>
    <row r="106">
      <c r="A106" s="11"/>
      <c r="B106" s="23"/>
      <c r="C106" s="11"/>
      <c r="D106" s="11"/>
    </row>
    <row r="107">
      <c r="A107" s="11"/>
      <c r="B107" s="23"/>
      <c r="C107" s="11"/>
      <c r="D107" s="11"/>
    </row>
    <row r="108">
      <c r="A108" s="11"/>
      <c r="B108" s="23"/>
      <c r="C108" s="11"/>
      <c r="D108" s="11"/>
    </row>
    <row r="109">
      <c r="A109" s="11"/>
      <c r="B109" s="23"/>
      <c r="C109" s="11"/>
      <c r="D109" s="11"/>
    </row>
    <row r="110">
      <c r="A110" s="11"/>
      <c r="B110" s="23"/>
      <c r="C110" s="11"/>
      <c r="D110" s="11"/>
    </row>
    <row r="111">
      <c r="A111" s="11"/>
      <c r="B111" s="23"/>
      <c r="C111" s="11"/>
      <c r="D111" s="11"/>
    </row>
    <row r="112">
      <c r="A112" s="11"/>
      <c r="B112" s="23"/>
      <c r="C112" s="11"/>
      <c r="D112" s="11"/>
    </row>
    <row r="113">
      <c r="A113" s="11"/>
      <c r="B113" s="23"/>
      <c r="C113" s="11"/>
      <c r="D113" s="11"/>
    </row>
    <row r="114">
      <c r="A114" s="11"/>
      <c r="B114" s="23"/>
      <c r="C114" s="11"/>
      <c r="D114" s="11"/>
    </row>
    <row r="115">
      <c r="A115" s="11"/>
      <c r="B115" s="23"/>
      <c r="C115" s="11"/>
      <c r="D115" s="11"/>
    </row>
    <row r="116">
      <c r="A116" s="11"/>
      <c r="B116" s="23"/>
      <c r="C116" s="11"/>
      <c r="D116" s="11"/>
    </row>
    <row r="117">
      <c r="A117" s="11"/>
      <c r="B117" s="23"/>
      <c r="C117" s="11"/>
      <c r="D117" s="11"/>
    </row>
    <row r="118">
      <c r="A118" s="11"/>
      <c r="B118" s="23"/>
      <c r="C118" s="11"/>
      <c r="D118" s="11"/>
    </row>
    <row r="119">
      <c r="A119" s="11"/>
      <c r="B119" s="23"/>
      <c r="C119" s="11"/>
      <c r="D119" s="1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19</v>
      </c>
      <c r="C1" s="1" t="s">
        <v>184</v>
      </c>
      <c r="D1" s="1" t="s">
        <v>181</v>
      </c>
      <c r="E1" s="1" t="s">
        <v>3</v>
      </c>
      <c r="F1" s="1" t="s">
        <v>262</v>
      </c>
      <c r="G1" s="10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">
        <v>1.0</v>
      </c>
      <c r="B2" s="23" t="s">
        <v>763</v>
      </c>
      <c r="C2" s="11" t="s">
        <v>191</v>
      </c>
      <c r="D2" s="11">
        <v>500.0</v>
      </c>
      <c r="E2" t="str">
        <f t="shared" ref="E2:E101" si="1">24*60*60</f>
        <v>86400</v>
      </c>
      <c r="F2" s="11" t="str">
        <f>GDSummary!AQ3/(86400/E2)</f>
        <v>0.12</v>
      </c>
    </row>
    <row r="3">
      <c r="A3" s="11">
        <v>2.0</v>
      </c>
      <c r="B3" s="23" t="s">
        <v>764</v>
      </c>
      <c r="C3" s="11" t="s">
        <v>191</v>
      </c>
      <c r="D3" s="11">
        <v>1000.0</v>
      </c>
      <c r="E3" t="str">
        <f t="shared" si="1"/>
        <v>86400</v>
      </c>
      <c r="F3" s="11" t="str">
        <f>GDSummary!AQ4/(86400/E3)</f>
        <v>0.132</v>
      </c>
    </row>
    <row r="4">
      <c r="A4" s="11">
        <v>3.0</v>
      </c>
      <c r="B4" s="23" t="s">
        <v>765</v>
      </c>
      <c r="C4" s="11" t="s">
        <v>191</v>
      </c>
      <c r="D4" s="11">
        <v>1500.0</v>
      </c>
      <c r="E4" t="str">
        <f t="shared" si="1"/>
        <v>86400</v>
      </c>
      <c r="F4" s="11" t="str">
        <f>GDSummary!AQ5/(86400/E4)</f>
        <v>0.144</v>
      </c>
    </row>
    <row r="5">
      <c r="A5" s="11">
        <v>4.0</v>
      </c>
      <c r="B5" s="23" t="s">
        <v>766</v>
      </c>
      <c r="C5" s="11" t="s">
        <v>191</v>
      </c>
      <c r="D5" s="11">
        <v>2000.0</v>
      </c>
      <c r="E5" t="str">
        <f t="shared" si="1"/>
        <v>86400</v>
      </c>
      <c r="F5" s="11" t="str">
        <f>GDSummary!AQ6/(86400/E5)</f>
        <v>0.156</v>
      </c>
    </row>
    <row r="6">
      <c r="A6" s="11">
        <v>5.0</v>
      </c>
      <c r="B6" s="23" t="s">
        <v>767</v>
      </c>
      <c r="C6" s="11" t="s">
        <v>191</v>
      </c>
      <c r="D6" s="11">
        <v>2500.0</v>
      </c>
      <c r="E6" t="str">
        <f t="shared" si="1"/>
        <v>86400</v>
      </c>
      <c r="F6" s="11" t="str">
        <f>GDSummary!AQ7/(86400/E6)</f>
        <v>0.168</v>
      </c>
    </row>
    <row r="7">
      <c r="A7" s="11">
        <v>6.0</v>
      </c>
      <c r="B7" s="23" t="s">
        <v>768</v>
      </c>
      <c r="C7" s="11" t="s">
        <v>191</v>
      </c>
      <c r="D7" s="11">
        <v>3000.0</v>
      </c>
      <c r="E7" t="str">
        <f t="shared" si="1"/>
        <v>86400</v>
      </c>
      <c r="F7" s="11" t="str">
        <f>GDSummary!AQ8/(86400/E7)</f>
        <v>0.18</v>
      </c>
    </row>
    <row r="8">
      <c r="A8" s="11">
        <v>7.0</v>
      </c>
      <c r="B8" s="23" t="s">
        <v>769</v>
      </c>
      <c r="C8" s="11" t="s">
        <v>191</v>
      </c>
      <c r="D8" s="11">
        <v>3500.0</v>
      </c>
      <c r="E8" t="str">
        <f t="shared" si="1"/>
        <v>86400</v>
      </c>
      <c r="F8" s="11" t="str">
        <f>GDSummary!AQ9/(86400/E8)</f>
        <v>0.192</v>
      </c>
    </row>
    <row r="9">
      <c r="A9" s="11">
        <v>8.0</v>
      </c>
      <c r="B9" s="23" t="s">
        <v>770</v>
      </c>
      <c r="C9" s="11" t="s">
        <v>191</v>
      </c>
      <c r="D9" s="11">
        <v>4000.0</v>
      </c>
      <c r="E9" t="str">
        <f t="shared" si="1"/>
        <v>86400</v>
      </c>
      <c r="F9" s="11" t="str">
        <f>GDSummary!AQ10/(86400/E9)</f>
        <v>0.204</v>
      </c>
    </row>
    <row r="10">
      <c r="A10" s="11">
        <v>9.0</v>
      </c>
      <c r="B10" s="23" t="s">
        <v>771</v>
      </c>
      <c r="C10" s="11" t="s">
        <v>191</v>
      </c>
      <c r="D10" s="11">
        <v>4500.0</v>
      </c>
      <c r="E10" t="str">
        <f t="shared" si="1"/>
        <v>86400</v>
      </c>
      <c r="F10" s="11" t="str">
        <f>GDSummary!AQ11/(86400/E10)</f>
        <v>0.216</v>
      </c>
    </row>
    <row r="11">
      <c r="A11" s="11">
        <v>10.0</v>
      </c>
      <c r="B11" s="23" t="s">
        <v>772</v>
      </c>
      <c r="C11" s="11" t="s">
        <v>191</v>
      </c>
      <c r="D11" s="11">
        <v>5000.0</v>
      </c>
      <c r="E11" t="str">
        <f t="shared" si="1"/>
        <v>86400</v>
      </c>
      <c r="F11" s="11" t="str">
        <f>GDSummary!AQ12/(86400/E11)</f>
        <v>0.228</v>
      </c>
    </row>
    <row r="12">
      <c r="A12" s="11">
        <v>11.0</v>
      </c>
      <c r="B12" s="23" t="s">
        <v>773</v>
      </c>
      <c r="C12" s="11" t="s">
        <v>191</v>
      </c>
      <c r="D12" s="11">
        <v>5500.0</v>
      </c>
      <c r="E12" t="str">
        <f t="shared" si="1"/>
        <v>86400</v>
      </c>
      <c r="F12" s="11" t="str">
        <f>GDSummary!AQ13/(86400/E12)</f>
        <v>1.12</v>
      </c>
    </row>
    <row r="13">
      <c r="A13" s="11">
        <v>12.0</v>
      </c>
      <c r="B13" s="23" t="s">
        <v>774</v>
      </c>
      <c r="C13" s="11" t="s">
        <v>191</v>
      </c>
      <c r="D13" s="11">
        <v>6000.0</v>
      </c>
      <c r="E13" t="str">
        <f t="shared" si="1"/>
        <v>86400</v>
      </c>
      <c r="F13" s="11" t="str">
        <f>GDSummary!AQ14/(86400/E13)</f>
        <v>0.252</v>
      </c>
    </row>
    <row r="14">
      <c r="A14" s="11">
        <v>13.0</v>
      </c>
      <c r="B14" s="23" t="s">
        <v>775</v>
      </c>
      <c r="C14" s="11" t="s">
        <v>191</v>
      </c>
      <c r="D14" s="11">
        <v>6500.0</v>
      </c>
      <c r="E14" t="str">
        <f t="shared" si="1"/>
        <v>86400</v>
      </c>
      <c r="F14" s="11" t="str">
        <f>GDSummary!AQ15/(86400/E14)</f>
        <v>0.264</v>
      </c>
    </row>
    <row r="15">
      <c r="A15" s="11">
        <v>14.0</v>
      </c>
      <c r="B15" s="23" t="s">
        <v>776</v>
      </c>
      <c r="C15" s="11" t="s">
        <v>191</v>
      </c>
      <c r="D15" s="11">
        <v>7000.0</v>
      </c>
      <c r="E15" t="str">
        <f t="shared" si="1"/>
        <v>86400</v>
      </c>
      <c r="F15" s="11" t="str">
        <f>GDSummary!AQ16/(86400/E15)</f>
        <v>0.276</v>
      </c>
    </row>
    <row r="16">
      <c r="A16" s="11">
        <v>15.0</v>
      </c>
      <c r="B16" s="23" t="s">
        <v>777</v>
      </c>
      <c r="C16" s="11" t="s">
        <v>191</v>
      </c>
      <c r="D16" s="11">
        <v>7500.0</v>
      </c>
      <c r="E16" t="str">
        <f t="shared" si="1"/>
        <v>86400</v>
      </c>
      <c r="F16" s="11" t="str">
        <f>GDSummary!AQ17/(86400/E16)</f>
        <v>0.288</v>
      </c>
    </row>
    <row r="17">
      <c r="A17" s="11">
        <v>16.0</v>
      </c>
      <c r="B17" s="23" t="s">
        <v>778</v>
      </c>
      <c r="C17" s="11" t="s">
        <v>191</v>
      </c>
      <c r="D17" s="11">
        <v>8000.0</v>
      </c>
      <c r="E17" t="str">
        <f t="shared" si="1"/>
        <v>86400</v>
      </c>
      <c r="F17" s="11" t="str">
        <f>GDSummary!AQ18/(86400/E17)</f>
        <v>0.3</v>
      </c>
    </row>
    <row r="18">
      <c r="A18" s="11">
        <v>17.0</v>
      </c>
      <c r="B18" s="23" t="s">
        <v>779</v>
      </c>
      <c r="C18" s="11" t="s">
        <v>191</v>
      </c>
      <c r="D18" s="11">
        <v>8500.0</v>
      </c>
      <c r="E18" t="str">
        <f t="shared" si="1"/>
        <v>86400</v>
      </c>
      <c r="F18" s="11" t="str">
        <f>GDSummary!AQ19/(86400/E18)</f>
        <v>0.312</v>
      </c>
    </row>
    <row r="19">
      <c r="A19" s="11">
        <v>18.0</v>
      </c>
      <c r="B19" s="23" t="s">
        <v>780</v>
      </c>
      <c r="C19" s="11" t="s">
        <v>191</v>
      </c>
      <c r="D19" s="11">
        <v>9000.0</v>
      </c>
      <c r="E19" t="str">
        <f t="shared" si="1"/>
        <v>86400</v>
      </c>
      <c r="F19" s="11" t="str">
        <f>GDSummary!AQ20/(86400/E19)</f>
        <v>0.324</v>
      </c>
    </row>
    <row r="20">
      <c r="A20" s="11">
        <v>19.0</v>
      </c>
      <c r="B20" s="23" t="s">
        <v>781</v>
      </c>
      <c r="C20" s="11" t="s">
        <v>191</v>
      </c>
      <c r="D20" s="11">
        <v>9500.0</v>
      </c>
      <c r="E20" t="str">
        <f t="shared" si="1"/>
        <v>86400</v>
      </c>
      <c r="F20" s="11" t="str">
        <f>GDSummary!AQ21/(86400/E20)</f>
        <v>0.336</v>
      </c>
    </row>
    <row r="21">
      <c r="A21" s="11">
        <v>20.0</v>
      </c>
      <c r="B21" s="23" t="s">
        <v>782</v>
      </c>
      <c r="C21" s="11" t="s">
        <v>191</v>
      </c>
      <c r="D21" s="11">
        <v>10000.0</v>
      </c>
      <c r="E21" t="str">
        <f t="shared" si="1"/>
        <v>86400</v>
      </c>
      <c r="F21" s="11" t="str">
        <f>GDSummary!AQ22/(86400/E21)</f>
        <v>0.348</v>
      </c>
    </row>
    <row r="22">
      <c r="A22" s="11">
        <v>21.0</v>
      </c>
      <c r="B22" s="23" t="s">
        <v>783</v>
      </c>
      <c r="C22" s="11" t="s">
        <v>191</v>
      </c>
      <c r="D22" s="11">
        <v>10500.0</v>
      </c>
      <c r="E22" t="str">
        <f t="shared" si="1"/>
        <v>86400</v>
      </c>
      <c r="F22" s="11" t="str">
        <f>GDSummary!AQ23/(86400/E22)</f>
        <v>2.12</v>
      </c>
    </row>
    <row r="23">
      <c r="A23" s="11">
        <v>22.0</v>
      </c>
      <c r="B23" s="23" t="s">
        <v>784</v>
      </c>
      <c r="C23" s="11" t="s">
        <v>191</v>
      </c>
      <c r="D23" s="11">
        <v>11000.0</v>
      </c>
      <c r="E23" t="str">
        <f t="shared" si="1"/>
        <v>86400</v>
      </c>
      <c r="F23" s="11" t="str">
        <f>GDSummary!AQ24/(86400/E23)</f>
        <v>0.372</v>
      </c>
    </row>
    <row r="24">
      <c r="A24" s="11">
        <v>23.0</v>
      </c>
      <c r="B24" s="23" t="s">
        <v>785</v>
      </c>
      <c r="C24" s="11" t="s">
        <v>191</v>
      </c>
      <c r="D24" s="11">
        <v>11500.0</v>
      </c>
      <c r="E24" t="str">
        <f t="shared" si="1"/>
        <v>86400</v>
      </c>
      <c r="F24" s="11" t="str">
        <f>GDSummary!AQ25/(86400/E24)</f>
        <v>0.384</v>
      </c>
    </row>
    <row r="25">
      <c r="A25" s="11">
        <v>24.0</v>
      </c>
      <c r="B25" s="23" t="s">
        <v>786</v>
      </c>
      <c r="C25" s="11" t="s">
        <v>191</v>
      </c>
      <c r="D25" s="11">
        <v>12000.0</v>
      </c>
      <c r="E25" t="str">
        <f t="shared" si="1"/>
        <v>86400</v>
      </c>
      <c r="F25" s="11" t="str">
        <f>GDSummary!AQ26/(86400/E25)</f>
        <v>0.396</v>
      </c>
    </row>
    <row r="26">
      <c r="A26" s="11">
        <v>25.0</v>
      </c>
      <c r="B26" s="23" t="s">
        <v>787</v>
      </c>
      <c r="C26" s="11" t="s">
        <v>191</v>
      </c>
      <c r="D26" s="11">
        <v>12500.0</v>
      </c>
      <c r="E26" t="str">
        <f t="shared" si="1"/>
        <v>86400</v>
      </c>
      <c r="F26" s="11" t="str">
        <f>GDSummary!AQ27/(86400/E26)</f>
        <v>0.408</v>
      </c>
    </row>
    <row r="27">
      <c r="A27" s="11">
        <v>26.0</v>
      </c>
      <c r="B27" s="23" t="s">
        <v>788</v>
      </c>
      <c r="C27" s="11" t="s">
        <v>191</v>
      </c>
      <c r="D27" s="11">
        <v>13000.0</v>
      </c>
      <c r="E27" t="str">
        <f t="shared" si="1"/>
        <v>86400</v>
      </c>
      <c r="F27" s="11" t="str">
        <f>GDSummary!AQ28/(86400/E27)</f>
        <v>0.42</v>
      </c>
    </row>
    <row r="28">
      <c r="A28" s="11">
        <v>27.0</v>
      </c>
      <c r="B28" s="23" t="s">
        <v>789</v>
      </c>
      <c r="C28" s="11" t="s">
        <v>191</v>
      </c>
      <c r="D28" s="11">
        <v>13500.0</v>
      </c>
      <c r="E28" t="str">
        <f t="shared" si="1"/>
        <v>86400</v>
      </c>
      <c r="F28" s="11" t="str">
        <f>GDSummary!AQ29/(86400/E28)</f>
        <v>0.432</v>
      </c>
    </row>
    <row r="29">
      <c r="A29" s="11">
        <v>28.0</v>
      </c>
      <c r="B29" s="23" t="s">
        <v>790</v>
      </c>
      <c r="C29" s="11" t="s">
        <v>191</v>
      </c>
      <c r="D29" s="11">
        <v>14000.0</v>
      </c>
      <c r="E29" t="str">
        <f t="shared" si="1"/>
        <v>86400</v>
      </c>
      <c r="F29" s="11" t="str">
        <f>GDSummary!AQ30/(86400/E29)</f>
        <v>0.444</v>
      </c>
    </row>
    <row r="30">
      <c r="A30" s="11">
        <v>29.0</v>
      </c>
      <c r="B30" s="23" t="s">
        <v>791</v>
      </c>
      <c r="C30" s="11" t="s">
        <v>191</v>
      </c>
      <c r="D30" s="11">
        <v>14500.0</v>
      </c>
      <c r="E30" t="str">
        <f t="shared" si="1"/>
        <v>86400</v>
      </c>
      <c r="F30" s="11" t="str">
        <f>GDSummary!AQ31/(86400/E30)</f>
        <v>0.456</v>
      </c>
    </row>
    <row r="31">
      <c r="A31" s="11">
        <v>30.0</v>
      </c>
      <c r="B31" s="23" t="s">
        <v>792</v>
      </c>
      <c r="C31" s="11" t="s">
        <v>191</v>
      </c>
      <c r="D31" s="11">
        <v>15000.0</v>
      </c>
      <c r="E31" t="str">
        <f t="shared" si="1"/>
        <v>86400</v>
      </c>
      <c r="F31" s="11" t="str">
        <f>GDSummary!AQ32/(86400/E31)</f>
        <v>0.468</v>
      </c>
    </row>
    <row r="32">
      <c r="A32" s="11">
        <v>31.0</v>
      </c>
      <c r="B32" s="23" t="s">
        <v>793</v>
      </c>
      <c r="C32" s="11" t="s">
        <v>191</v>
      </c>
      <c r="D32" s="11">
        <v>15500.0</v>
      </c>
      <c r="E32" t="str">
        <f t="shared" si="1"/>
        <v>86400</v>
      </c>
      <c r="F32" s="11" t="str">
        <f>GDSummary!AQ33/(86400/E32)</f>
        <v>3.12</v>
      </c>
    </row>
    <row r="33">
      <c r="A33" s="11">
        <v>32.0</v>
      </c>
      <c r="B33" s="23" t="s">
        <v>794</v>
      </c>
      <c r="C33" s="11" t="s">
        <v>191</v>
      </c>
      <c r="D33" s="11">
        <v>16000.0</v>
      </c>
      <c r="E33" t="str">
        <f t="shared" si="1"/>
        <v>86400</v>
      </c>
      <c r="F33" s="11" t="str">
        <f>GDSummary!AQ34/(86400/E33)</f>
        <v>0.492</v>
      </c>
    </row>
    <row r="34">
      <c r="A34" s="11">
        <v>33.0</v>
      </c>
      <c r="B34" s="23" t="s">
        <v>795</v>
      </c>
      <c r="C34" s="11" t="s">
        <v>191</v>
      </c>
      <c r="D34" s="11">
        <v>16500.0</v>
      </c>
      <c r="E34" t="str">
        <f t="shared" si="1"/>
        <v>86400</v>
      </c>
      <c r="F34" s="11" t="str">
        <f>GDSummary!AQ35/(86400/E34)</f>
        <v>0.504</v>
      </c>
    </row>
    <row r="35">
      <c r="A35" s="11">
        <v>34.0</v>
      </c>
      <c r="B35" s="23" t="s">
        <v>796</v>
      </c>
      <c r="C35" s="11" t="s">
        <v>191</v>
      </c>
      <c r="D35" s="11">
        <v>17000.0</v>
      </c>
      <c r="E35" t="str">
        <f t="shared" si="1"/>
        <v>86400</v>
      </c>
      <c r="F35" s="11" t="str">
        <f>GDSummary!AQ36/(86400/E35)</f>
        <v>0.516</v>
      </c>
    </row>
    <row r="36">
      <c r="A36" s="11">
        <v>35.0</v>
      </c>
      <c r="B36" s="23" t="s">
        <v>797</v>
      </c>
      <c r="C36" s="11" t="s">
        <v>191</v>
      </c>
      <c r="D36" s="11">
        <v>17500.0</v>
      </c>
      <c r="E36" t="str">
        <f t="shared" si="1"/>
        <v>86400</v>
      </c>
      <c r="F36" s="11" t="str">
        <f>GDSummary!AQ37/(86400/E36)</f>
        <v>0.528</v>
      </c>
    </row>
    <row r="37">
      <c r="A37" s="11">
        <v>36.0</v>
      </c>
      <c r="B37" s="23" t="s">
        <v>798</v>
      </c>
      <c r="C37" s="11" t="s">
        <v>191</v>
      </c>
      <c r="D37" s="11">
        <v>18000.0</v>
      </c>
      <c r="E37" t="str">
        <f t="shared" si="1"/>
        <v>86400</v>
      </c>
      <c r="F37" s="11" t="str">
        <f>GDSummary!AQ38/(86400/E37)</f>
        <v>0.54</v>
      </c>
    </row>
    <row r="38">
      <c r="A38" s="11">
        <v>37.0</v>
      </c>
      <c r="B38" s="23" t="s">
        <v>799</v>
      </c>
      <c r="C38" s="11" t="s">
        <v>191</v>
      </c>
      <c r="D38" s="11">
        <v>18500.0</v>
      </c>
      <c r="E38" t="str">
        <f t="shared" si="1"/>
        <v>86400</v>
      </c>
      <c r="F38" s="11" t="str">
        <f>GDSummary!AQ39/(86400/E38)</f>
        <v>0.552</v>
      </c>
    </row>
    <row r="39">
      <c r="A39" s="11">
        <v>38.0</v>
      </c>
      <c r="B39" s="23" t="s">
        <v>800</v>
      </c>
      <c r="C39" s="11" t="s">
        <v>191</v>
      </c>
      <c r="D39" s="11">
        <v>19000.0</v>
      </c>
      <c r="E39" t="str">
        <f t="shared" si="1"/>
        <v>86400</v>
      </c>
      <c r="F39" s="11" t="str">
        <f>GDSummary!AQ40/(86400/E39)</f>
        <v>0.564</v>
      </c>
    </row>
    <row r="40">
      <c r="A40" s="11">
        <v>39.0</v>
      </c>
      <c r="B40" s="23" t="s">
        <v>801</v>
      </c>
      <c r="C40" s="11" t="s">
        <v>191</v>
      </c>
      <c r="D40" s="11">
        <v>19500.0</v>
      </c>
      <c r="E40" t="str">
        <f t="shared" si="1"/>
        <v>86400</v>
      </c>
      <c r="F40" s="11" t="str">
        <f>GDSummary!AQ41/(86400/E40)</f>
        <v>0.576</v>
      </c>
    </row>
    <row r="41">
      <c r="A41" s="11">
        <v>40.0</v>
      </c>
      <c r="B41" s="23" t="s">
        <v>802</v>
      </c>
      <c r="C41" s="11" t="s">
        <v>191</v>
      </c>
      <c r="D41" s="11">
        <v>20000.0</v>
      </c>
      <c r="E41" t="str">
        <f t="shared" si="1"/>
        <v>86400</v>
      </c>
      <c r="F41" s="11" t="str">
        <f>GDSummary!AQ42/(86400/E41)</f>
        <v>0.588</v>
      </c>
    </row>
    <row r="42">
      <c r="A42" s="11">
        <v>41.0</v>
      </c>
      <c r="B42" s="23" t="s">
        <v>803</v>
      </c>
      <c r="C42" s="11" t="s">
        <v>191</v>
      </c>
      <c r="D42" s="11">
        <v>20500.0</v>
      </c>
      <c r="E42" t="str">
        <f t="shared" si="1"/>
        <v>86400</v>
      </c>
      <c r="F42" s="11" t="str">
        <f>GDSummary!AQ43/(86400/E42)</f>
        <v>4.12</v>
      </c>
    </row>
    <row r="43">
      <c r="A43" s="11">
        <v>42.0</v>
      </c>
      <c r="B43" s="23" t="s">
        <v>804</v>
      </c>
      <c r="C43" s="11" t="s">
        <v>191</v>
      </c>
      <c r="D43" s="11">
        <v>21000.0</v>
      </c>
      <c r="E43" t="str">
        <f t="shared" si="1"/>
        <v>86400</v>
      </c>
      <c r="F43" s="11" t="str">
        <f>GDSummary!AQ44/(86400/E43)</f>
        <v>0.612</v>
      </c>
    </row>
    <row r="44">
      <c r="A44" s="11">
        <v>43.0</v>
      </c>
      <c r="B44" s="23" t="s">
        <v>805</v>
      </c>
      <c r="C44" s="11" t="s">
        <v>191</v>
      </c>
      <c r="D44" s="11">
        <v>21500.0</v>
      </c>
      <c r="E44" t="str">
        <f t="shared" si="1"/>
        <v>86400</v>
      </c>
      <c r="F44" s="11" t="str">
        <f>GDSummary!AQ45/(86400/E44)</f>
        <v>0.624</v>
      </c>
    </row>
    <row r="45">
      <c r="A45" s="11">
        <v>44.0</v>
      </c>
      <c r="B45" s="23" t="s">
        <v>806</v>
      </c>
      <c r="C45" s="11" t="s">
        <v>191</v>
      </c>
      <c r="D45" s="11">
        <v>22000.0</v>
      </c>
      <c r="E45" t="str">
        <f t="shared" si="1"/>
        <v>86400</v>
      </c>
      <c r="F45" s="11" t="str">
        <f>GDSummary!AQ46/(86400/E45)</f>
        <v>0.636</v>
      </c>
    </row>
    <row r="46">
      <c r="A46" s="11">
        <v>45.0</v>
      </c>
      <c r="B46" s="23" t="s">
        <v>807</v>
      </c>
      <c r="C46" s="11" t="s">
        <v>191</v>
      </c>
      <c r="D46" s="11">
        <v>22500.0</v>
      </c>
      <c r="E46" t="str">
        <f t="shared" si="1"/>
        <v>86400</v>
      </c>
      <c r="F46" s="11" t="str">
        <f>GDSummary!AQ47/(86400/E46)</f>
        <v>0.648</v>
      </c>
    </row>
    <row r="47">
      <c r="A47" s="11">
        <v>46.0</v>
      </c>
      <c r="B47" s="23" t="s">
        <v>808</v>
      </c>
      <c r="C47" s="11" t="s">
        <v>191</v>
      </c>
      <c r="D47" s="11">
        <v>23000.0</v>
      </c>
      <c r="E47" t="str">
        <f t="shared" si="1"/>
        <v>86400</v>
      </c>
      <c r="F47" s="11" t="str">
        <f>GDSummary!AQ48/(86400/E47)</f>
        <v>0.66</v>
      </c>
    </row>
    <row r="48">
      <c r="A48" s="11">
        <v>47.0</v>
      </c>
      <c r="B48" s="23" t="s">
        <v>809</v>
      </c>
      <c r="C48" s="11" t="s">
        <v>191</v>
      </c>
      <c r="D48" s="11">
        <v>23500.0</v>
      </c>
      <c r="E48" t="str">
        <f t="shared" si="1"/>
        <v>86400</v>
      </c>
      <c r="F48" s="11" t="str">
        <f>GDSummary!AQ49/(86400/E48)</f>
        <v>0.672</v>
      </c>
    </row>
    <row r="49">
      <c r="A49" s="11">
        <v>48.0</v>
      </c>
      <c r="B49" s="23" t="s">
        <v>810</v>
      </c>
      <c r="C49" s="11" t="s">
        <v>191</v>
      </c>
      <c r="D49" s="11">
        <v>24000.0</v>
      </c>
      <c r="E49" t="str">
        <f t="shared" si="1"/>
        <v>86400</v>
      </c>
      <c r="F49" s="11" t="str">
        <f>GDSummary!AQ50/(86400/E49)</f>
        <v>0.684</v>
      </c>
    </row>
    <row r="50">
      <c r="A50" s="11">
        <v>49.0</v>
      </c>
      <c r="B50" s="23" t="s">
        <v>811</v>
      </c>
      <c r="C50" s="11" t="s">
        <v>191</v>
      </c>
      <c r="D50" s="11">
        <v>24500.0</v>
      </c>
      <c r="E50" t="str">
        <f t="shared" si="1"/>
        <v>86400</v>
      </c>
      <c r="F50" s="11" t="str">
        <f>GDSummary!AQ51/(86400/E50)</f>
        <v>0.696</v>
      </c>
    </row>
    <row r="51">
      <c r="A51" s="11">
        <v>50.0</v>
      </c>
      <c r="B51" s="23" t="s">
        <v>812</v>
      </c>
      <c r="C51" s="11" t="s">
        <v>191</v>
      </c>
      <c r="D51" s="11">
        <v>25000.0</v>
      </c>
      <c r="E51" t="str">
        <f t="shared" si="1"/>
        <v>86400</v>
      </c>
      <c r="F51" s="11" t="str">
        <f>GDSummary!AQ52/(86400/E51)</f>
        <v>0.708</v>
      </c>
    </row>
    <row r="52">
      <c r="A52" s="11">
        <v>51.0</v>
      </c>
      <c r="B52" s="23" t="s">
        <v>813</v>
      </c>
      <c r="C52" s="11" t="s">
        <v>191</v>
      </c>
      <c r="D52" s="11">
        <v>25500.0</v>
      </c>
      <c r="E52" t="str">
        <f t="shared" si="1"/>
        <v>86400</v>
      </c>
      <c r="F52" s="11" t="str">
        <f>GDSummary!AQ53/(86400/E52)</f>
        <v>5.12</v>
      </c>
    </row>
    <row r="53">
      <c r="A53" s="11">
        <v>52.0</v>
      </c>
      <c r="B53" s="23" t="s">
        <v>814</v>
      </c>
      <c r="C53" s="11" t="s">
        <v>191</v>
      </c>
      <c r="D53" s="11">
        <v>26000.0</v>
      </c>
      <c r="E53" t="str">
        <f t="shared" si="1"/>
        <v>86400</v>
      </c>
      <c r="F53" s="11" t="str">
        <f>GDSummary!AQ54/(86400/E53)</f>
        <v>0.732</v>
      </c>
    </row>
    <row r="54">
      <c r="A54" s="11">
        <v>53.0</v>
      </c>
      <c r="B54" s="23" t="s">
        <v>815</v>
      </c>
      <c r="C54" s="11" t="s">
        <v>191</v>
      </c>
      <c r="D54" s="11">
        <v>26500.0</v>
      </c>
      <c r="E54" t="str">
        <f t="shared" si="1"/>
        <v>86400</v>
      </c>
      <c r="F54" s="11" t="str">
        <f>GDSummary!AQ55/(86400/E54)</f>
        <v>0.744</v>
      </c>
    </row>
    <row r="55">
      <c r="A55" s="11">
        <v>54.0</v>
      </c>
      <c r="B55" s="23" t="s">
        <v>816</v>
      </c>
      <c r="C55" s="11" t="s">
        <v>191</v>
      </c>
      <c r="D55" s="11">
        <v>27000.0</v>
      </c>
      <c r="E55" t="str">
        <f t="shared" si="1"/>
        <v>86400</v>
      </c>
      <c r="F55" s="11" t="str">
        <f>GDSummary!AQ56/(86400/E55)</f>
        <v>0.756</v>
      </c>
    </row>
    <row r="56">
      <c r="A56" s="11">
        <v>55.0</v>
      </c>
      <c r="B56" s="23" t="s">
        <v>817</v>
      </c>
      <c r="C56" s="11" t="s">
        <v>191</v>
      </c>
      <c r="D56" s="11">
        <v>27500.0</v>
      </c>
      <c r="E56" t="str">
        <f t="shared" si="1"/>
        <v>86400</v>
      </c>
      <c r="F56" s="11" t="str">
        <f>GDSummary!AQ57/(86400/E56)</f>
        <v>0.768</v>
      </c>
    </row>
    <row r="57">
      <c r="A57" s="11">
        <v>56.0</v>
      </c>
      <c r="B57" s="23" t="s">
        <v>818</v>
      </c>
      <c r="C57" s="11" t="s">
        <v>191</v>
      </c>
      <c r="D57" s="11">
        <v>28000.0</v>
      </c>
      <c r="E57" t="str">
        <f t="shared" si="1"/>
        <v>86400</v>
      </c>
      <c r="F57" s="11" t="str">
        <f>GDSummary!AQ58/(86400/E57)</f>
        <v>0.78</v>
      </c>
    </row>
    <row r="58">
      <c r="A58" s="11">
        <v>57.0</v>
      </c>
      <c r="B58" s="23" t="s">
        <v>819</v>
      </c>
      <c r="C58" s="11" t="s">
        <v>191</v>
      </c>
      <c r="D58" s="11">
        <v>28500.0</v>
      </c>
      <c r="E58" t="str">
        <f t="shared" si="1"/>
        <v>86400</v>
      </c>
      <c r="F58" s="11" t="str">
        <f>GDSummary!AQ59/(86400/E58)</f>
        <v>0.792</v>
      </c>
    </row>
    <row r="59">
      <c r="A59" s="11">
        <v>58.0</v>
      </c>
      <c r="B59" s="23" t="s">
        <v>820</v>
      </c>
      <c r="C59" s="11" t="s">
        <v>191</v>
      </c>
      <c r="D59" s="11">
        <v>29000.0</v>
      </c>
      <c r="E59" t="str">
        <f t="shared" si="1"/>
        <v>86400</v>
      </c>
      <c r="F59" s="11" t="str">
        <f>GDSummary!AQ60/(86400/E59)</f>
        <v>0.804</v>
      </c>
    </row>
    <row r="60">
      <c r="A60" s="11">
        <v>59.0</v>
      </c>
      <c r="B60" s="23" t="s">
        <v>821</v>
      </c>
      <c r="C60" s="11" t="s">
        <v>191</v>
      </c>
      <c r="D60" s="11">
        <v>29500.0</v>
      </c>
      <c r="E60" t="str">
        <f t="shared" si="1"/>
        <v>86400</v>
      </c>
      <c r="F60" s="11" t="str">
        <f>GDSummary!AQ61/(86400/E60)</f>
        <v>0.816</v>
      </c>
    </row>
    <row r="61">
      <c r="A61" s="11">
        <v>60.0</v>
      </c>
      <c r="B61" s="23" t="s">
        <v>822</v>
      </c>
      <c r="C61" s="11" t="s">
        <v>191</v>
      </c>
      <c r="D61" s="11">
        <v>30000.0</v>
      </c>
      <c r="E61" t="str">
        <f t="shared" si="1"/>
        <v>86400</v>
      </c>
      <c r="F61" s="11" t="str">
        <f>GDSummary!AQ62/(86400/E61)</f>
        <v>0.828</v>
      </c>
    </row>
    <row r="62">
      <c r="A62" s="11">
        <v>61.0</v>
      </c>
      <c r="B62" s="23" t="s">
        <v>823</v>
      </c>
      <c r="C62" s="11" t="s">
        <v>191</v>
      </c>
      <c r="D62" s="11">
        <v>30500.0</v>
      </c>
      <c r="E62" t="str">
        <f t="shared" si="1"/>
        <v>86400</v>
      </c>
      <c r="F62" s="11" t="str">
        <f>GDSummary!AQ63/(86400/E62)</f>
        <v>6.12</v>
      </c>
    </row>
    <row r="63">
      <c r="A63" s="11">
        <v>62.0</v>
      </c>
      <c r="B63" s="23" t="s">
        <v>824</v>
      </c>
      <c r="C63" s="11" t="s">
        <v>191</v>
      </c>
      <c r="D63" s="11">
        <v>31000.0</v>
      </c>
      <c r="E63" t="str">
        <f t="shared" si="1"/>
        <v>86400</v>
      </c>
      <c r="F63" s="11" t="str">
        <f>GDSummary!AQ64/(86400/E63)</f>
        <v>0.852</v>
      </c>
    </row>
    <row r="64">
      <c r="A64" s="11">
        <v>63.0</v>
      </c>
      <c r="B64" s="23" t="s">
        <v>825</v>
      </c>
      <c r="C64" s="11" t="s">
        <v>191</v>
      </c>
      <c r="D64" s="11">
        <v>31500.0</v>
      </c>
      <c r="E64" t="str">
        <f t="shared" si="1"/>
        <v>86400</v>
      </c>
      <c r="F64" s="11" t="str">
        <f>GDSummary!AQ65/(86400/E64)</f>
        <v>0.864</v>
      </c>
    </row>
    <row r="65">
      <c r="A65" s="11">
        <v>64.0</v>
      </c>
      <c r="B65" s="23" t="s">
        <v>826</v>
      </c>
      <c r="C65" s="11" t="s">
        <v>191</v>
      </c>
      <c r="D65" s="11">
        <v>32000.0</v>
      </c>
      <c r="E65" t="str">
        <f t="shared" si="1"/>
        <v>86400</v>
      </c>
      <c r="F65" s="11" t="str">
        <f>GDSummary!AQ66/(86400/E65)</f>
        <v>0.876</v>
      </c>
    </row>
    <row r="66">
      <c r="A66" s="11">
        <v>65.0</v>
      </c>
      <c r="B66" s="23" t="s">
        <v>827</v>
      </c>
      <c r="C66" s="11" t="s">
        <v>191</v>
      </c>
      <c r="D66" s="11">
        <v>32500.0</v>
      </c>
      <c r="E66" t="str">
        <f t="shared" si="1"/>
        <v>86400</v>
      </c>
      <c r="F66" s="11" t="str">
        <f>GDSummary!AQ67/(86400/E66)</f>
        <v>0.888</v>
      </c>
    </row>
    <row r="67">
      <c r="A67" s="11">
        <v>66.0</v>
      </c>
      <c r="B67" s="23" t="s">
        <v>828</v>
      </c>
      <c r="C67" s="11" t="s">
        <v>191</v>
      </c>
      <c r="D67" s="11">
        <v>33000.0</v>
      </c>
      <c r="E67" t="str">
        <f t="shared" si="1"/>
        <v>86400</v>
      </c>
      <c r="F67" s="11" t="str">
        <f>GDSummary!AQ68/(86400/E67)</f>
        <v>0.9</v>
      </c>
    </row>
    <row r="68">
      <c r="A68" s="11">
        <v>67.0</v>
      </c>
      <c r="B68" s="23" t="s">
        <v>829</v>
      </c>
      <c r="C68" s="11" t="s">
        <v>191</v>
      </c>
      <c r="D68" s="11">
        <v>33500.0</v>
      </c>
      <c r="E68" t="str">
        <f t="shared" si="1"/>
        <v>86400</v>
      </c>
      <c r="F68" s="11" t="str">
        <f>GDSummary!AQ69/(86400/E68)</f>
        <v>0.912</v>
      </c>
    </row>
    <row r="69">
      <c r="A69" s="11">
        <v>68.0</v>
      </c>
      <c r="B69" s="23" t="s">
        <v>830</v>
      </c>
      <c r="C69" s="11" t="s">
        <v>191</v>
      </c>
      <c r="D69" s="11">
        <v>34000.0</v>
      </c>
      <c r="E69" t="str">
        <f t="shared" si="1"/>
        <v>86400</v>
      </c>
      <c r="F69" s="11" t="str">
        <f>GDSummary!AQ70/(86400/E69)</f>
        <v>0.924</v>
      </c>
    </row>
    <row r="70">
      <c r="A70" s="11">
        <v>69.0</v>
      </c>
      <c r="B70" s="23" t="s">
        <v>831</v>
      </c>
      <c r="C70" s="11" t="s">
        <v>191</v>
      </c>
      <c r="D70" s="11">
        <v>34500.0</v>
      </c>
      <c r="E70" t="str">
        <f t="shared" si="1"/>
        <v>86400</v>
      </c>
      <c r="F70" s="11" t="str">
        <f>GDSummary!AQ71/(86400/E70)</f>
        <v>0.936</v>
      </c>
    </row>
    <row r="71">
      <c r="A71" s="11">
        <v>70.0</v>
      </c>
      <c r="B71" s="23" t="s">
        <v>832</v>
      </c>
      <c r="C71" s="11" t="s">
        <v>191</v>
      </c>
      <c r="D71" s="11">
        <v>35000.0</v>
      </c>
      <c r="E71" t="str">
        <f t="shared" si="1"/>
        <v>86400</v>
      </c>
      <c r="F71" s="11" t="str">
        <f>GDSummary!AQ72/(86400/E71)</f>
        <v>0.948</v>
      </c>
    </row>
    <row r="72">
      <c r="A72" s="11">
        <v>71.0</v>
      </c>
      <c r="B72" s="23" t="s">
        <v>833</v>
      </c>
      <c r="C72" s="11" t="s">
        <v>191</v>
      </c>
      <c r="D72" s="11">
        <v>35500.0</v>
      </c>
      <c r="E72" t="str">
        <f t="shared" si="1"/>
        <v>86400</v>
      </c>
      <c r="F72" s="11" t="str">
        <f>GDSummary!AQ73/(86400/E72)</f>
        <v>7.12</v>
      </c>
    </row>
    <row r="73">
      <c r="A73" s="11">
        <v>72.0</v>
      </c>
      <c r="B73" s="23" t="s">
        <v>834</v>
      </c>
      <c r="C73" s="11" t="s">
        <v>191</v>
      </c>
      <c r="D73" s="11">
        <v>36000.0</v>
      </c>
      <c r="E73" t="str">
        <f t="shared" si="1"/>
        <v>86400</v>
      </c>
      <c r="F73" s="11" t="str">
        <f>GDSummary!AQ74/(86400/E73)</f>
        <v>0.972</v>
      </c>
    </row>
    <row r="74">
      <c r="A74" s="11">
        <v>73.0</v>
      </c>
      <c r="B74" s="23" t="s">
        <v>835</v>
      </c>
      <c r="C74" s="11" t="s">
        <v>191</v>
      </c>
      <c r="D74" s="11">
        <v>36500.0</v>
      </c>
      <c r="E74" t="str">
        <f t="shared" si="1"/>
        <v>86400</v>
      </c>
      <c r="F74" s="11" t="str">
        <f>GDSummary!AQ75/(86400/E74)</f>
        <v>0.984</v>
      </c>
    </row>
    <row r="75">
      <c r="A75" s="11">
        <v>74.0</v>
      </c>
      <c r="B75" s="23" t="s">
        <v>836</v>
      </c>
      <c r="C75" s="11" t="s">
        <v>191</v>
      </c>
      <c r="D75" s="11">
        <v>37000.0</v>
      </c>
      <c r="E75" t="str">
        <f t="shared" si="1"/>
        <v>86400</v>
      </c>
      <c r="F75" s="11" t="str">
        <f>GDSummary!AQ76/(86400/E75)</f>
        <v>0.996</v>
      </c>
    </row>
    <row r="76">
      <c r="A76" s="11">
        <v>75.0</v>
      </c>
      <c r="B76" s="23" t="s">
        <v>837</v>
      </c>
      <c r="C76" s="11" t="s">
        <v>191</v>
      </c>
      <c r="D76" s="11">
        <v>37500.0</v>
      </c>
      <c r="E76" t="str">
        <f t="shared" si="1"/>
        <v>86400</v>
      </c>
      <c r="F76" s="11" t="str">
        <f>GDSummary!AQ77/(86400/E76)</f>
        <v>1.008</v>
      </c>
    </row>
    <row r="77">
      <c r="A77" s="11">
        <v>76.0</v>
      </c>
      <c r="B77" s="23" t="s">
        <v>838</v>
      </c>
      <c r="C77" s="11" t="s">
        <v>191</v>
      </c>
      <c r="D77" s="11">
        <v>38000.0</v>
      </c>
      <c r="E77" t="str">
        <f t="shared" si="1"/>
        <v>86400</v>
      </c>
      <c r="F77" s="11" t="str">
        <f>GDSummary!AQ78/(86400/E77)</f>
        <v>1.02</v>
      </c>
    </row>
    <row r="78">
      <c r="A78" s="11">
        <v>77.0</v>
      </c>
      <c r="B78" s="23" t="s">
        <v>839</v>
      </c>
      <c r="C78" s="11" t="s">
        <v>191</v>
      </c>
      <c r="D78" s="11">
        <v>38500.0</v>
      </c>
      <c r="E78" t="str">
        <f t="shared" si="1"/>
        <v>86400</v>
      </c>
      <c r="F78" s="11" t="str">
        <f>GDSummary!AQ79/(86400/E78)</f>
        <v>1.032</v>
      </c>
    </row>
    <row r="79">
      <c r="A79" s="11">
        <v>78.0</v>
      </c>
      <c r="B79" s="23" t="s">
        <v>840</v>
      </c>
      <c r="C79" s="11" t="s">
        <v>191</v>
      </c>
      <c r="D79" s="11">
        <v>39000.0</v>
      </c>
      <c r="E79" t="str">
        <f t="shared" si="1"/>
        <v>86400</v>
      </c>
      <c r="F79" s="11" t="str">
        <f>GDSummary!AQ80/(86400/E79)</f>
        <v>1.044</v>
      </c>
    </row>
    <row r="80">
      <c r="A80" s="11">
        <v>79.0</v>
      </c>
      <c r="B80" s="23" t="s">
        <v>841</v>
      </c>
      <c r="C80" s="11" t="s">
        <v>191</v>
      </c>
      <c r="D80" s="11">
        <v>39500.0</v>
      </c>
      <c r="E80" t="str">
        <f t="shared" si="1"/>
        <v>86400</v>
      </c>
      <c r="F80" s="11" t="str">
        <f>GDSummary!AQ81/(86400/E80)</f>
        <v>1.056</v>
      </c>
    </row>
    <row r="81">
      <c r="A81" s="11">
        <v>80.0</v>
      </c>
      <c r="B81" s="23" t="s">
        <v>842</v>
      </c>
      <c r="C81" s="11" t="s">
        <v>191</v>
      </c>
      <c r="D81" s="11">
        <v>40000.0</v>
      </c>
      <c r="E81" t="str">
        <f t="shared" si="1"/>
        <v>86400</v>
      </c>
      <c r="F81" s="11" t="str">
        <f>GDSummary!AQ82/(86400/E81)</f>
        <v>1.068</v>
      </c>
    </row>
    <row r="82">
      <c r="A82" s="11">
        <v>81.0</v>
      </c>
      <c r="B82" s="23" t="s">
        <v>843</v>
      </c>
      <c r="C82" s="11" t="s">
        <v>191</v>
      </c>
      <c r="D82" s="11">
        <v>40500.0</v>
      </c>
      <c r="E82" t="str">
        <f t="shared" si="1"/>
        <v>86400</v>
      </c>
      <c r="F82" s="11" t="str">
        <f>GDSummary!AQ83/(86400/E82)</f>
        <v>8.12</v>
      </c>
    </row>
    <row r="83">
      <c r="A83" s="11">
        <v>82.0</v>
      </c>
      <c r="B83" s="23" t="s">
        <v>844</v>
      </c>
      <c r="C83" s="11" t="s">
        <v>191</v>
      </c>
      <c r="D83" s="11">
        <v>41000.0</v>
      </c>
      <c r="E83" t="str">
        <f t="shared" si="1"/>
        <v>86400</v>
      </c>
      <c r="F83" s="11" t="str">
        <f>GDSummary!AQ84/(86400/E83)</f>
        <v>1.092</v>
      </c>
    </row>
    <row r="84">
      <c r="A84" s="11">
        <v>83.0</v>
      </c>
      <c r="B84" s="23" t="s">
        <v>845</v>
      </c>
      <c r="C84" s="11" t="s">
        <v>191</v>
      </c>
      <c r="D84" s="11">
        <v>41500.0</v>
      </c>
      <c r="E84" t="str">
        <f t="shared" si="1"/>
        <v>86400</v>
      </c>
      <c r="F84" s="11" t="str">
        <f>GDSummary!AQ85/(86400/E84)</f>
        <v>1.104</v>
      </c>
    </row>
    <row r="85">
      <c r="A85" s="11">
        <v>84.0</v>
      </c>
      <c r="B85" s="23" t="s">
        <v>846</v>
      </c>
      <c r="C85" s="11" t="s">
        <v>191</v>
      </c>
      <c r="D85" s="11">
        <v>42000.0</v>
      </c>
      <c r="E85" t="str">
        <f t="shared" si="1"/>
        <v>86400</v>
      </c>
      <c r="F85" s="11" t="str">
        <f>GDSummary!AQ86/(86400/E85)</f>
        <v>1.116</v>
      </c>
    </row>
    <row r="86">
      <c r="A86" s="11">
        <v>85.0</v>
      </c>
      <c r="B86" s="23" t="s">
        <v>847</v>
      </c>
      <c r="C86" s="11" t="s">
        <v>191</v>
      </c>
      <c r="D86" s="11">
        <v>42500.0</v>
      </c>
      <c r="E86" t="str">
        <f t="shared" si="1"/>
        <v>86400</v>
      </c>
      <c r="F86" s="11" t="str">
        <f>GDSummary!AQ87/(86400/E86)</f>
        <v>1.128</v>
      </c>
    </row>
    <row r="87">
      <c r="A87" s="11">
        <v>86.0</v>
      </c>
      <c r="B87" s="23" t="s">
        <v>848</v>
      </c>
      <c r="C87" s="11" t="s">
        <v>191</v>
      </c>
      <c r="D87" s="11">
        <v>43000.0</v>
      </c>
      <c r="E87" t="str">
        <f t="shared" si="1"/>
        <v>86400</v>
      </c>
      <c r="F87" s="11" t="str">
        <f>GDSummary!AQ88/(86400/E87)</f>
        <v>1.14</v>
      </c>
    </row>
    <row r="88">
      <c r="A88" s="11">
        <v>87.0</v>
      </c>
      <c r="B88" s="23" t="s">
        <v>849</v>
      </c>
      <c r="C88" s="11" t="s">
        <v>191</v>
      </c>
      <c r="D88" s="11">
        <v>43500.0</v>
      </c>
      <c r="E88" t="str">
        <f t="shared" si="1"/>
        <v>86400</v>
      </c>
      <c r="F88" s="11" t="str">
        <f>GDSummary!AQ89/(86400/E88)</f>
        <v>1.152</v>
      </c>
    </row>
    <row r="89">
      <c r="A89" s="11">
        <v>88.0</v>
      </c>
      <c r="B89" s="23" t="s">
        <v>850</v>
      </c>
      <c r="C89" s="11" t="s">
        <v>191</v>
      </c>
      <c r="D89" s="11">
        <v>44000.0</v>
      </c>
      <c r="E89" t="str">
        <f t="shared" si="1"/>
        <v>86400</v>
      </c>
      <c r="F89" s="11" t="str">
        <f>GDSummary!AQ90/(86400/E89)</f>
        <v>1.164</v>
      </c>
    </row>
    <row r="90">
      <c r="A90" s="11">
        <v>89.0</v>
      </c>
      <c r="B90" s="23" t="s">
        <v>851</v>
      </c>
      <c r="C90" s="11" t="s">
        <v>191</v>
      </c>
      <c r="D90" s="11">
        <v>44500.0</v>
      </c>
      <c r="E90" t="str">
        <f t="shared" si="1"/>
        <v>86400</v>
      </c>
      <c r="F90" s="11" t="str">
        <f>GDSummary!AQ91/(86400/E90)</f>
        <v>1.176</v>
      </c>
    </row>
    <row r="91">
      <c r="A91" s="11">
        <v>90.0</v>
      </c>
      <c r="B91" s="23" t="s">
        <v>852</v>
      </c>
      <c r="C91" s="11" t="s">
        <v>191</v>
      </c>
      <c r="D91" s="11">
        <v>45000.0</v>
      </c>
      <c r="E91" t="str">
        <f t="shared" si="1"/>
        <v>86400</v>
      </c>
      <c r="F91" s="11" t="str">
        <f>GDSummary!AQ92/(86400/E91)</f>
        <v>1.188</v>
      </c>
    </row>
    <row r="92">
      <c r="A92" s="11">
        <v>91.0</v>
      </c>
      <c r="B92" s="23" t="s">
        <v>853</v>
      </c>
      <c r="C92" s="11" t="s">
        <v>191</v>
      </c>
      <c r="D92" s="11">
        <v>45500.0</v>
      </c>
      <c r="E92" t="str">
        <f t="shared" si="1"/>
        <v>86400</v>
      </c>
      <c r="F92" s="11" t="str">
        <f>GDSummary!AQ93/(86400/E92)</f>
        <v>9.12</v>
      </c>
    </row>
    <row r="93">
      <c r="A93" s="11">
        <v>92.0</v>
      </c>
      <c r="B93" s="23" t="s">
        <v>854</v>
      </c>
      <c r="C93" s="11" t="s">
        <v>191</v>
      </c>
      <c r="D93" s="11">
        <v>46000.0</v>
      </c>
      <c r="E93" t="str">
        <f t="shared" si="1"/>
        <v>86400</v>
      </c>
      <c r="F93" s="11" t="str">
        <f>GDSummary!AQ94/(86400/E93)</f>
        <v>1.212</v>
      </c>
    </row>
    <row r="94">
      <c r="A94" s="11">
        <v>93.0</v>
      </c>
      <c r="B94" s="23" t="s">
        <v>855</v>
      </c>
      <c r="C94" s="11" t="s">
        <v>191</v>
      </c>
      <c r="D94" s="11">
        <v>46500.0</v>
      </c>
      <c r="E94" t="str">
        <f t="shared" si="1"/>
        <v>86400</v>
      </c>
      <c r="F94" s="11" t="str">
        <f>GDSummary!AQ95/(86400/E94)</f>
        <v>1.224</v>
      </c>
    </row>
    <row r="95">
      <c r="A95" s="11">
        <v>94.0</v>
      </c>
      <c r="B95" s="23" t="s">
        <v>856</v>
      </c>
      <c r="C95" s="11" t="s">
        <v>191</v>
      </c>
      <c r="D95" s="11">
        <v>47000.0</v>
      </c>
      <c r="E95" t="str">
        <f t="shared" si="1"/>
        <v>86400</v>
      </c>
      <c r="F95" s="11" t="str">
        <f>GDSummary!AQ96/(86400/E95)</f>
        <v>1.236</v>
      </c>
    </row>
    <row r="96">
      <c r="A96" s="11">
        <v>95.0</v>
      </c>
      <c r="B96" s="23" t="s">
        <v>857</v>
      </c>
      <c r="C96" s="11" t="s">
        <v>191</v>
      </c>
      <c r="D96" s="11">
        <v>47500.0</v>
      </c>
      <c r="E96" t="str">
        <f t="shared" si="1"/>
        <v>86400</v>
      </c>
      <c r="F96" s="11" t="str">
        <f>GDSummary!AQ97/(86400/E96)</f>
        <v>1.248</v>
      </c>
    </row>
    <row r="97">
      <c r="A97" s="11">
        <v>96.0</v>
      </c>
      <c r="B97" s="23" t="s">
        <v>858</v>
      </c>
      <c r="C97" s="11" t="s">
        <v>191</v>
      </c>
      <c r="D97" s="11">
        <v>48000.0</v>
      </c>
      <c r="E97" t="str">
        <f t="shared" si="1"/>
        <v>86400</v>
      </c>
      <c r="F97" s="11" t="str">
        <f>GDSummary!AQ98/(86400/E97)</f>
        <v>1.26</v>
      </c>
    </row>
    <row r="98">
      <c r="A98" s="11">
        <v>97.0</v>
      </c>
      <c r="B98" s="23" t="s">
        <v>859</v>
      </c>
      <c r="C98" s="11" t="s">
        <v>191</v>
      </c>
      <c r="D98" s="11">
        <v>48500.0</v>
      </c>
      <c r="E98" t="str">
        <f t="shared" si="1"/>
        <v>86400</v>
      </c>
      <c r="F98" s="11" t="str">
        <f>GDSummary!AQ99/(86400/E98)</f>
        <v>1.272</v>
      </c>
    </row>
    <row r="99">
      <c r="A99" s="11">
        <v>98.0</v>
      </c>
      <c r="B99" s="23" t="s">
        <v>860</v>
      </c>
      <c r="C99" s="11" t="s">
        <v>191</v>
      </c>
      <c r="D99" s="11">
        <v>49000.0</v>
      </c>
      <c r="E99" t="str">
        <f t="shared" si="1"/>
        <v>86400</v>
      </c>
      <c r="F99" s="11" t="str">
        <f>GDSummary!AQ100/(86400/E99)</f>
        <v>1.284</v>
      </c>
    </row>
    <row r="100">
      <c r="A100" s="11">
        <v>99.0</v>
      </c>
      <c r="B100" s="23" t="s">
        <v>861</v>
      </c>
      <c r="C100" s="11" t="s">
        <v>191</v>
      </c>
      <c r="D100" s="11">
        <v>49500.0</v>
      </c>
      <c r="E100" t="str">
        <f t="shared" si="1"/>
        <v>86400</v>
      </c>
      <c r="F100" s="11" t="str">
        <f>GDSummary!AQ101/(86400/E100)</f>
        <v>1.296</v>
      </c>
    </row>
    <row r="101">
      <c r="A101" s="11">
        <v>100.0</v>
      </c>
      <c r="B101" s="23" t="s">
        <v>862</v>
      </c>
      <c r="C101" s="11" t="s">
        <v>191</v>
      </c>
      <c r="D101" s="11">
        <v>50000.0</v>
      </c>
      <c r="E101" t="str">
        <f t="shared" si="1"/>
        <v>86400</v>
      </c>
      <c r="F101" s="11" t="str">
        <f>GDSummary!AQ102/(86400/E101)</f>
        <v>1.308</v>
      </c>
    </row>
    <row r="102">
      <c r="A102" s="11"/>
      <c r="B102" s="23"/>
      <c r="C102" s="11"/>
      <c r="D102" s="11"/>
    </row>
    <row r="103">
      <c r="A103" s="11"/>
      <c r="B103" s="23"/>
      <c r="C103" s="11"/>
      <c r="D103" s="11"/>
    </row>
    <row r="104">
      <c r="A104" s="11"/>
      <c r="B104" s="23"/>
      <c r="C104" s="11"/>
      <c r="D104" s="1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863</v>
      </c>
      <c r="B1" s="1" t="s">
        <v>188</v>
      </c>
      <c r="C1" s="1" t="s">
        <v>187</v>
      </c>
    </row>
    <row r="2">
      <c r="A2" s="11">
        <v>1.0</v>
      </c>
      <c r="B2" s="11">
        <v>0.0</v>
      </c>
      <c r="C2" s="11">
        <v>0.0</v>
      </c>
    </row>
    <row r="3">
      <c r="A3" s="11">
        <v>2.0</v>
      </c>
      <c r="B3" s="11">
        <v>10000.0</v>
      </c>
      <c r="C3" s="11">
        <v>0.0</v>
      </c>
    </row>
    <row r="4">
      <c r="A4" s="11">
        <v>3.0</v>
      </c>
      <c r="B4" s="11">
        <v>0.0</v>
      </c>
      <c r="C4" s="11">
        <v>200.0</v>
      </c>
    </row>
    <row r="5">
      <c r="A5" s="11">
        <v>4.0</v>
      </c>
      <c r="B5" s="11">
        <v>0.0</v>
      </c>
      <c r="C5" s="11">
        <v>500.0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7.29"/>
  </cols>
  <sheetData>
    <row r="1">
      <c r="A1" s="105" t="s">
        <v>0</v>
      </c>
      <c r="B1" s="105" t="s">
        <v>19</v>
      </c>
      <c r="C1" s="105" t="s">
        <v>864</v>
      </c>
      <c r="D1" s="106"/>
      <c r="E1" s="106"/>
      <c r="F1" s="106"/>
      <c r="G1" s="106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>
      <c r="A2" s="108">
        <v>1.0</v>
      </c>
      <c r="B2" s="108" t="s">
        <v>865</v>
      </c>
      <c r="C2" s="108" t="b">
        <v>1</v>
      </c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>
      <c r="A3" s="108">
        <v>2.0</v>
      </c>
      <c r="B3" s="108" t="s">
        <v>866</v>
      </c>
      <c r="C3" s="108">
        <v>10.0</v>
      </c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>
      <c r="A4" s="108">
        <v>3.0</v>
      </c>
      <c r="B4" s="108" t="s">
        <v>867</v>
      </c>
      <c r="C4" s="108">
        <v>2.0</v>
      </c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>
      <c r="A5" s="108">
        <v>4.0</v>
      </c>
      <c r="B5" s="110" t="s">
        <v>868</v>
      </c>
      <c r="C5" s="108">
        <v>10.0</v>
      </c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>
      <c r="A6" s="108">
        <v>5.0</v>
      </c>
      <c r="B6" s="110" t="s">
        <v>869</v>
      </c>
      <c r="C6" s="108">
        <v>2.0</v>
      </c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>
      <c r="A7" s="108">
        <v>6.0</v>
      </c>
      <c r="B7" s="110" t="s">
        <v>870</v>
      </c>
      <c r="C7" s="108">
        <v>3.0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>
      <c r="A8" s="108">
        <v>7.0</v>
      </c>
      <c r="B8" s="110" t="s">
        <v>871</v>
      </c>
      <c r="C8" s="108">
        <v>0.01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>
      <c r="A9" s="108">
        <v>8.0</v>
      </c>
      <c r="B9" s="110" t="s">
        <v>872</v>
      </c>
      <c r="C9" s="108">
        <v>20.0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>
      <c r="A10" s="108">
        <v>9.0</v>
      </c>
      <c r="B10" s="110" t="s">
        <v>873</v>
      </c>
      <c r="C10" s="108">
        <v>30.0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>
      <c r="A11" s="108">
        <v>10.0</v>
      </c>
      <c r="B11" s="108" t="s">
        <v>874</v>
      </c>
      <c r="C11" s="108">
        <v>3.0</v>
      </c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>
      <c r="A12" s="108">
        <v>11.0</v>
      </c>
      <c r="B12" s="108" t="s">
        <v>875</v>
      </c>
      <c r="C12" s="108">
        <v>5.0</v>
      </c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>
      <c r="A13" s="108">
        <v>12.0</v>
      </c>
      <c r="B13" s="108" t="s">
        <v>876</v>
      </c>
      <c r="C13" s="108">
        <v>10.0</v>
      </c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>
      <c r="A14" s="108">
        <v>13.0</v>
      </c>
      <c r="B14" s="108" t="s">
        <v>877</v>
      </c>
      <c r="C14" s="108">
        <v>10.0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>
      <c r="A15" s="108">
        <v>14.0</v>
      </c>
      <c r="B15" s="108" t="s">
        <v>878</v>
      </c>
      <c r="C15" s="108">
        <v>20.0</v>
      </c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>
      <c r="A16" s="108">
        <v>15.0</v>
      </c>
      <c r="B16" s="108" t="s">
        <v>879</v>
      </c>
      <c r="C16" s="108">
        <v>10.0</v>
      </c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>
      <c r="A17" s="108">
        <v>16.0</v>
      </c>
      <c r="B17" s="108" t="s">
        <v>880</v>
      </c>
      <c r="C17" s="108">
        <v>0.0</v>
      </c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>
      <c r="A18" s="108">
        <v>17.0</v>
      </c>
      <c r="B18" s="108" t="s">
        <v>881</v>
      </c>
      <c r="C18" s="108">
        <v>2.0</v>
      </c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>
      <c r="A19" s="108">
        <v>18.0</v>
      </c>
      <c r="B19" s="108" t="s">
        <v>882</v>
      </c>
      <c r="C19" s="108">
        <v>1.0</v>
      </c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>
      <c r="A20" s="108">
        <v>19.0</v>
      </c>
      <c r="B20" s="108" t="s">
        <v>883</v>
      </c>
      <c r="C20" s="108">
        <v>10.0</v>
      </c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>
      <c r="A21" s="109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>
      <c r="A22" s="109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>
      <c r="A25" s="109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>
      <c r="A26" s="109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</row>
    <row r="27">
      <c r="A27" s="109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>
      <c r="A28" s="109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>
      <c r="A29" s="109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>
      <c r="A30" s="109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</row>
    <row r="31">
      <c r="A31" s="109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</row>
    <row r="33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</row>
    <row r="34">
      <c r="A34" s="109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</row>
    <row r="35">
      <c r="A35" s="10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</row>
    <row r="36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</row>
    <row r="37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</row>
    <row r="38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</row>
    <row r="39">
      <c r="A39" s="109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</row>
    <row r="44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</row>
    <row r="45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</row>
    <row r="46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  <row r="47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</row>
    <row r="48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</row>
    <row r="49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</row>
    <row r="5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</row>
    <row r="51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</row>
    <row r="52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</row>
    <row r="53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</row>
    <row r="54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</row>
    <row r="55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</row>
    <row r="56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</row>
    <row r="57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</row>
    <row r="58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</row>
    <row r="59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</row>
    <row r="6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</row>
    <row r="61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</row>
    <row r="62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</row>
    <row r="63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</row>
    <row r="64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</row>
    <row r="6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</row>
    <row r="66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</row>
    <row r="67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</row>
    <row r="68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</row>
    <row r="69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</row>
    <row r="7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</row>
    <row r="71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</row>
    <row r="72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</row>
    <row r="73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</row>
    <row r="74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</row>
    <row r="7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</row>
    <row r="76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</row>
    <row r="77">
      <c r="A77" s="109"/>
      <c r="B77" s="109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</row>
    <row r="78">
      <c r="A78" s="109"/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</row>
    <row r="79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</row>
    <row r="80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</row>
    <row r="81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</row>
    <row r="82">
      <c r="A82" s="109"/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</row>
    <row r="83">
      <c r="A83" s="109"/>
      <c r="B83" s="109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</row>
    <row r="84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</row>
    <row r="85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</row>
    <row r="86">
      <c r="A86" s="109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</row>
    <row r="87">
      <c r="A87" s="109"/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</row>
    <row r="88">
      <c r="A88" s="109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</row>
    <row r="89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</row>
    <row r="90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</row>
    <row r="91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</row>
    <row r="92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</row>
    <row r="93">
      <c r="A93" s="109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</row>
    <row r="94">
      <c r="A94" s="109"/>
      <c r="B94" s="109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</row>
    <row r="95">
      <c r="A95" s="109"/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</row>
    <row r="96">
      <c r="A96" s="109"/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</row>
    <row r="97">
      <c r="A97" s="109"/>
      <c r="B97" s="109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</row>
    <row r="98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</row>
    <row r="99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</row>
    <row r="100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</row>
    <row r="101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</row>
    <row r="102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</row>
    <row r="103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</row>
    <row r="104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</row>
    <row r="105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</row>
    <row r="106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</row>
    <row r="107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</row>
    <row r="108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</row>
    <row r="109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</row>
    <row r="110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</row>
    <row r="111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</row>
    <row r="112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</row>
    <row r="113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</row>
    <row r="114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</row>
    <row r="115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</row>
    <row r="116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</row>
    <row r="117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</row>
    <row r="118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</row>
    <row r="119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</row>
    <row r="120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</row>
    <row r="121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</row>
    <row r="122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</row>
    <row r="123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</row>
    <row r="124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</row>
    <row r="125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</row>
    <row r="126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</row>
    <row r="127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</row>
    <row r="128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</row>
    <row r="129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</row>
    <row r="130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</row>
    <row r="131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</row>
    <row r="132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</row>
    <row r="133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</row>
    <row r="134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</row>
    <row r="135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</row>
    <row r="136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</row>
    <row r="137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</row>
    <row r="138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</row>
    <row r="139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</row>
    <row r="140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</row>
    <row r="141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</row>
    <row r="142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</row>
    <row r="143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</row>
    <row r="144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</row>
    <row r="145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</row>
    <row r="146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</row>
    <row r="147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</row>
    <row r="148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</row>
    <row r="149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</row>
    <row r="150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</row>
    <row r="151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</row>
    <row r="152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</row>
    <row r="153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</row>
    <row r="154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</row>
    <row r="155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</row>
    <row r="156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</row>
    <row r="157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</row>
    <row r="158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</row>
    <row r="159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</row>
    <row r="160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</row>
    <row r="16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</row>
    <row r="162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</row>
    <row r="163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</row>
    <row r="164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</row>
    <row r="165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</row>
    <row r="166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</row>
    <row r="167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</row>
    <row r="168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</row>
    <row r="169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</row>
    <row r="170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</row>
    <row r="17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</row>
    <row r="172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</row>
    <row r="173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</row>
    <row r="174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</row>
    <row r="175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</row>
    <row r="176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</row>
    <row r="177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</row>
    <row r="178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</row>
    <row r="179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</row>
    <row r="180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</row>
    <row r="181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</row>
    <row r="182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</row>
    <row r="183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</row>
    <row r="184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</row>
    <row r="185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</row>
    <row r="186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</row>
    <row r="187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</row>
    <row r="188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</row>
    <row r="189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</row>
    <row r="190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</row>
    <row r="191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</row>
    <row r="192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</row>
    <row r="193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</row>
    <row r="194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</row>
    <row r="195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</row>
    <row r="196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</row>
    <row r="197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</row>
    <row r="198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</row>
    <row r="199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</row>
    <row r="200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</row>
    <row r="201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</row>
    <row r="202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</row>
    <row r="203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</row>
    <row r="204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</row>
    <row r="205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</row>
    <row r="206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</row>
    <row r="207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</row>
    <row r="208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</row>
    <row r="209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</row>
    <row r="210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</row>
    <row r="211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</row>
    <row r="212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</row>
    <row r="213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</row>
    <row r="214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</row>
    <row r="215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</row>
    <row r="216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</row>
    <row r="217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</row>
    <row r="218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</row>
    <row r="219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</row>
    <row r="220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</row>
    <row r="221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</row>
    <row r="222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</row>
    <row r="223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</row>
    <row r="224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</row>
    <row r="225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</row>
    <row r="226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</row>
    <row r="227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</row>
    <row r="228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</row>
    <row r="229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</row>
    <row r="230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</row>
    <row r="231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</row>
    <row r="232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</row>
    <row r="233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</row>
    <row r="234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</row>
    <row r="235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</row>
    <row r="236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</row>
    <row r="237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</row>
    <row r="238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</row>
    <row r="239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</row>
    <row r="240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</row>
    <row r="241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</row>
    <row r="242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</row>
    <row r="243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</row>
    <row r="244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</row>
    <row r="245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</row>
    <row r="246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</row>
    <row r="247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</row>
    <row r="248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</row>
    <row r="249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</row>
    <row r="250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</row>
    <row r="251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</row>
    <row r="252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</row>
    <row r="253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</row>
    <row r="254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</row>
    <row r="255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</row>
    <row r="256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</row>
    <row r="257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</row>
    <row r="258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</row>
    <row r="259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</row>
    <row r="260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</row>
    <row r="261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</row>
    <row r="262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</row>
    <row r="263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</row>
    <row r="264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</row>
    <row r="265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</row>
    <row r="266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</row>
    <row r="267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</row>
    <row r="268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</row>
    <row r="269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</row>
    <row r="270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</row>
    <row r="271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</row>
    <row r="272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</row>
    <row r="273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</row>
    <row r="274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</row>
    <row r="275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</row>
    <row r="276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</row>
    <row r="277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</row>
    <row r="278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</row>
    <row r="279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</row>
    <row r="280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</row>
    <row r="281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</row>
    <row r="282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</row>
    <row r="283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</row>
    <row r="284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</row>
    <row r="285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</row>
    <row r="286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</row>
    <row r="287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</row>
    <row r="288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</row>
    <row r="289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</row>
    <row r="290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</row>
    <row r="291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</row>
    <row r="292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</row>
    <row r="293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</row>
    <row r="294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</row>
    <row r="295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</row>
    <row r="296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</row>
    <row r="297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</row>
    <row r="298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</row>
    <row r="299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</row>
    <row r="300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</row>
    <row r="301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</row>
    <row r="302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</row>
    <row r="303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</row>
    <row r="304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</row>
    <row r="305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</row>
    <row r="306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</row>
    <row r="307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</row>
    <row r="308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</row>
    <row r="309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</row>
    <row r="310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</row>
    <row r="311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</row>
    <row r="312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</row>
    <row r="313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</row>
    <row r="314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</row>
    <row r="315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</row>
    <row r="316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</row>
    <row r="317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</row>
    <row r="318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</row>
    <row r="319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</row>
    <row r="320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</row>
    <row r="321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</row>
    <row r="322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</row>
    <row r="323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</row>
    <row r="324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</row>
    <row r="325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</row>
    <row r="326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</row>
    <row r="327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</row>
    <row r="328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</row>
    <row r="329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</row>
    <row r="330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</row>
    <row r="331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</row>
    <row r="332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</row>
    <row r="333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</row>
    <row r="334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</row>
    <row r="335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</row>
    <row r="336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</row>
    <row r="337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</row>
    <row r="338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</row>
    <row r="339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</row>
    <row r="340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</row>
    <row r="341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</row>
    <row r="342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</row>
    <row r="343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</row>
    <row r="344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</row>
    <row r="345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</row>
    <row r="346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</row>
    <row r="347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</row>
    <row r="348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</row>
    <row r="349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</row>
    <row r="350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</row>
    <row r="351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</row>
    <row r="352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</row>
    <row r="353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</row>
    <row r="354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</row>
    <row r="355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</row>
    <row r="356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</row>
    <row r="357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</row>
    <row r="358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</row>
    <row r="359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</row>
    <row r="360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</row>
    <row r="361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</row>
    <row r="362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</row>
    <row r="363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</row>
    <row r="364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</row>
    <row r="365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</row>
    <row r="366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</row>
    <row r="367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</row>
    <row r="368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</row>
    <row r="369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</row>
    <row r="370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</row>
    <row r="371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</row>
    <row r="372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</row>
    <row r="373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</row>
    <row r="374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</row>
    <row r="375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</row>
    <row r="376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</row>
    <row r="377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</row>
    <row r="378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</row>
    <row r="379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</row>
    <row r="380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</row>
    <row r="381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</row>
    <row r="382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</row>
    <row r="383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</row>
    <row r="384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</row>
    <row r="385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</row>
    <row r="386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</row>
    <row r="387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</row>
    <row r="388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</row>
    <row r="389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</row>
    <row r="390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</row>
    <row r="391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</row>
    <row r="392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</row>
    <row r="393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</row>
    <row r="394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</row>
    <row r="395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</row>
    <row r="396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</row>
    <row r="397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</row>
    <row r="398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</row>
    <row r="399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</row>
    <row r="400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</row>
    <row r="401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</row>
    <row r="402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</row>
    <row r="403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</row>
    <row r="404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</row>
    <row r="405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</row>
    <row r="406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</row>
    <row r="407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</row>
    <row r="408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</row>
    <row r="409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</row>
    <row r="410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</row>
    <row r="411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</row>
    <row r="412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</row>
    <row r="413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</row>
    <row r="414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</row>
    <row r="415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</row>
    <row r="416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</row>
    <row r="417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</row>
    <row r="418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</row>
    <row r="419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</row>
    <row r="420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</row>
    <row r="421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</row>
    <row r="422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</row>
    <row r="423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</row>
    <row r="424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</row>
    <row r="425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</row>
    <row r="426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</row>
    <row r="427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</row>
    <row r="428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</row>
    <row r="429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</row>
    <row r="430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</row>
    <row r="431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</row>
    <row r="432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</row>
    <row r="433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</row>
    <row r="434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</row>
    <row r="435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</row>
    <row r="436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</row>
    <row r="437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</row>
    <row r="438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</row>
    <row r="439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</row>
    <row r="440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</row>
    <row r="441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</row>
    <row r="442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</row>
    <row r="443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</row>
    <row r="444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</row>
    <row r="445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</row>
    <row r="446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</row>
    <row r="447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</row>
    <row r="448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</row>
    <row r="449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</row>
    <row r="450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</row>
    <row r="451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</row>
    <row r="452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</row>
    <row r="453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</row>
    <row r="454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</row>
    <row r="455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</row>
    <row r="456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</row>
    <row r="457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</row>
    <row r="458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</row>
    <row r="459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</row>
    <row r="460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</row>
    <row r="461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</row>
    <row r="462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</row>
    <row r="463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</row>
    <row r="464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</row>
    <row r="465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</row>
    <row r="466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</row>
    <row r="467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</row>
    <row r="468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</row>
    <row r="469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</row>
    <row r="470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</row>
    <row r="471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</row>
    <row r="472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</row>
    <row r="473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</row>
    <row r="474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</row>
    <row r="475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</row>
    <row r="476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</row>
    <row r="477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</row>
    <row r="478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</row>
    <row r="479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</row>
    <row r="480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</row>
    <row r="481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</row>
    <row r="482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</row>
    <row r="483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</row>
    <row r="484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</row>
    <row r="485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</row>
    <row r="486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</row>
    <row r="487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</row>
    <row r="488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</row>
    <row r="489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</row>
    <row r="490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</row>
    <row r="491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</row>
    <row r="492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</row>
    <row r="493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</row>
    <row r="494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</row>
    <row r="495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</row>
    <row r="496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</row>
    <row r="497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</row>
    <row r="498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</row>
    <row r="499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</row>
    <row r="500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</row>
    <row r="501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</row>
    <row r="502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</row>
    <row r="503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</row>
    <row r="504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</row>
    <row r="505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</row>
    <row r="506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</row>
    <row r="507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</row>
    <row r="508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</row>
    <row r="509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</row>
    <row r="510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</row>
    <row r="511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</row>
    <row r="512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</row>
    <row r="513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</row>
    <row r="514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</row>
    <row r="515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</row>
    <row r="516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</row>
    <row r="517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</row>
    <row r="518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</row>
    <row r="519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</row>
    <row r="520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</row>
    <row r="521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</row>
    <row r="522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</row>
    <row r="523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</row>
    <row r="524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</row>
    <row r="525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</row>
    <row r="526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</row>
    <row r="527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</row>
    <row r="528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</row>
    <row r="529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</row>
    <row r="530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</row>
    <row r="531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</row>
    <row r="532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</row>
    <row r="533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</row>
    <row r="534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</row>
    <row r="535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</row>
    <row r="536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</row>
    <row r="537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</row>
    <row r="538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</row>
    <row r="539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</row>
    <row r="540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</row>
    <row r="541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</row>
    <row r="542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</row>
    <row r="543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</row>
    <row r="544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</row>
    <row r="545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</row>
    <row r="546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</row>
    <row r="547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</row>
    <row r="548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</row>
    <row r="549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</row>
    <row r="550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</row>
    <row r="551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</row>
    <row r="552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</row>
    <row r="553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</row>
    <row r="554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</row>
    <row r="555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</row>
    <row r="556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</row>
    <row r="557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</row>
    <row r="558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</row>
    <row r="559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</row>
    <row r="560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</row>
    <row r="561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</row>
    <row r="562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</row>
    <row r="563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</row>
    <row r="564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</row>
    <row r="565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</row>
    <row r="566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</row>
    <row r="567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</row>
    <row r="568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</row>
    <row r="569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</row>
    <row r="570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</row>
    <row r="571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</row>
    <row r="572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</row>
    <row r="573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</row>
    <row r="574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</row>
    <row r="575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</row>
    <row r="576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</row>
    <row r="577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</row>
    <row r="578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</row>
    <row r="579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</row>
    <row r="580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</row>
    <row r="581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</row>
    <row r="582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</row>
    <row r="583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</row>
    <row r="584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</row>
    <row r="585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</row>
    <row r="586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</row>
    <row r="587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</row>
    <row r="588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</row>
    <row r="589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</row>
    <row r="590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</row>
    <row r="591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</row>
    <row r="592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</row>
    <row r="593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</row>
    <row r="594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</row>
    <row r="595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</row>
    <row r="596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</row>
    <row r="597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</row>
    <row r="598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</row>
    <row r="599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</row>
    <row r="600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</row>
    <row r="601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</row>
    <row r="602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</row>
    <row r="603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</row>
    <row r="604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</row>
    <row r="605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</row>
    <row r="606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</row>
    <row r="607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</row>
    <row r="608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</row>
    <row r="609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</row>
    <row r="610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</row>
    <row r="611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</row>
    <row r="612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</row>
    <row r="613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</row>
    <row r="614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</row>
    <row r="615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</row>
    <row r="616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</row>
    <row r="617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</row>
    <row r="618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</row>
    <row r="619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</row>
    <row r="620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</row>
    <row r="621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</row>
    <row r="622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</row>
    <row r="623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</row>
    <row r="624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</row>
    <row r="625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</row>
    <row r="626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</row>
    <row r="627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</row>
    <row r="628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</row>
    <row r="629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</row>
    <row r="630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</row>
    <row r="631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</row>
    <row r="632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</row>
    <row r="633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</row>
    <row r="634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</row>
    <row r="635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</row>
    <row r="636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</row>
    <row r="637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</row>
    <row r="638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</row>
    <row r="639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</row>
    <row r="640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</row>
    <row r="64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</row>
    <row r="642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</row>
    <row r="643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</row>
    <row r="644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</row>
    <row r="645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</row>
    <row r="646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</row>
    <row r="647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</row>
    <row r="648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</row>
    <row r="649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</row>
    <row r="650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</row>
    <row r="65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</row>
    <row r="652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</row>
    <row r="653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</row>
    <row r="654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</row>
    <row r="655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</row>
    <row r="656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</row>
    <row r="657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</row>
    <row r="658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</row>
    <row r="659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</row>
    <row r="660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</row>
    <row r="66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</row>
    <row r="662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</row>
    <row r="663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</row>
    <row r="664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</row>
    <row r="665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</row>
    <row r="666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</row>
    <row r="667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</row>
    <row r="668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</row>
    <row r="669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</row>
    <row r="670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</row>
    <row r="671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</row>
    <row r="672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</row>
    <row r="673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</row>
    <row r="674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</row>
    <row r="675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</row>
    <row r="676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</row>
    <row r="677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</row>
    <row r="678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</row>
    <row r="679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</row>
    <row r="680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</row>
    <row r="681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</row>
    <row r="682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</row>
    <row r="683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</row>
    <row r="684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</row>
    <row r="685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</row>
    <row r="686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</row>
    <row r="687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</row>
    <row r="688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</row>
    <row r="689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</row>
    <row r="690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</row>
    <row r="691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</row>
    <row r="692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</row>
    <row r="693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</row>
    <row r="694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</row>
    <row r="695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</row>
    <row r="696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</row>
    <row r="697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</row>
    <row r="698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</row>
    <row r="699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</row>
    <row r="700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</row>
    <row r="70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</row>
    <row r="702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</row>
    <row r="703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</row>
    <row r="704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</row>
    <row r="705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</row>
    <row r="706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</row>
    <row r="707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</row>
    <row r="708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</row>
    <row r="709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</row>
    <row r="710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</row>
    <row r="711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</row>
    <row r="712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</row>
    <row r="713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</row>
    <row r="714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</row>
    <row r="715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</row>
    <row r="716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</row>
    <row r="717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</row>
    <row r="718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</row>
    <row r="719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</row>
    <row r="720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</row>
    <row r="721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</row>
    <row r="722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</row>
    <row r="723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</row>
    <row r="724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</row>
    <row r="725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</row>
    <row r="726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</row>
    <row r="727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</row>
    <row r="728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</row>
    <row r="729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</row>
    <row r="730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</row>
    <row r="731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</row>
    <row r="732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</row>
    <row r="733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</row>
    <row r="734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</row>
    <row r="735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</row>
    <row r="736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</row>
    <row r="737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</row>
    <row r="738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</row>
    <row r="739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</row>
    <row r="740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</row>
    <row r="741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</row>
    <row r="742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</row>
    <row r="743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</row>
    <row r="744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</row>
    <row r="745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</row>
    <row r="746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</row>
    <row r="747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</row>
    <row r="748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</row>
    <row r="749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</row>
    <row r="750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</row>
    <row r="751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</row>
    <row r="752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</row>
    <row r="753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</row>
    <row r="754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</row>
    <row r="755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</row>
    <row r="756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</row>
    <row r="757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</row>
    <row r="758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</row>
    <row r="759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</row>
    <row r="760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</row>
    <row r="761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</row>
    <row r="762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</row>
    <row r="763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</row>
    <row r="764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</row>
    <row r="765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</row>
    <row r="766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</row>
    <row r="767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</row>
    <row r="768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</row>
    <row r="769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</row>
    <row r="770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</row>
    <row r="771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</row>
    <row r="772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</row>
    <row r="773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</row>
    <row r="774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</row>
    <row r="775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</row>
    <row r="776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</row>
    <row r="777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</row>
    <row r="778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</row>
    <row r="779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</row>
    <row r="780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</row>
    <row r="781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</row>
    <row r="782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</row>
    <row r="783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</row>
    <row r="784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</row>
    <row r="785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</row>
    <row r="786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</row>
    <row r="787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</row>
    <row r="788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</row>
    <row r="789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</row>
    <row r="790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</row>
    <row r="791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</row>
    <row r="792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</row>
    <row r="793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</row>
    <row r="794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</row>
    <row r="795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</row>
    <row r="796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</row>
    <row r="797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</row>
    <row r="798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</row>
    <row r="799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</row>
    <row r="800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</row>
    <row r="801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</row>
    <row r="802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</row>
    <row r="803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</row>
    <row r="804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</row>
    <row r="805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</row>
    <row r="806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</row>
    <row r="807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</row>
    <row r="808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</row>
    <row r="809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</row>
    <row r="810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</row>
    <row r="811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</row>
    <row r="812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</row>
    <row r="813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</row>
    <row r="814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</row>
    <row r="815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</row>
    <row r="816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</row>
    <row r="817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</row>
    <row r="818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</row>
    <row r="819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</row>
    <row r="820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</row>
    <row r="821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</row>
    <row r="822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</row>
    <row r="823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</row>
    <row r="824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</row>
    <row r="825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</row>
    <row r="826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</row>
    <row r="827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</row>
    <row r="828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</row>
    <row r="829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</row>
    <row r="830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</row>
    <row r="831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</row>
    <row r="832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</row>
    <row r="833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</row>
    <row r="834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</row>
    <row r="835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</row>
    <row r="836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</row>
    <row r="837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</row>
    <row r="838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</row>
    <row r="839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</row>
    <row r="840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</row>
    <row r="841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</row>
    <row r="842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</row>
    <row r="843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</row>
    <row r="844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</row>
    <row r="845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</row>
    <row r="846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</row>
    <row r="847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</row>
    <row r="848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</row>
    <row r="849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</row>
    <row r="850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</row>
    <row r="851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</row>
    <row r="852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</row>
    <row r="853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</row>
    <row r="854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</row>
    <row r="855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</row>
    <row r="856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</row>
    <row r="857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</row>
    <row r="858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</row>
    <row r="859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</row>
    <row r="860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</row>
    <row r="861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</row>
    <row r="862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</row>
    <row r="863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</row>
    <row r="864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</row>
    <row r="865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</row>
    <row r="866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</row>
    <row r="867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</row>
    <row r="868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</row>
    <row r="869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</row>
    <row r="870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</row>
    <row r="871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</row>
    <row r="872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</row>
    <row r="873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</row>
    <row r="874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</row>
    <row r="875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</row>
    <row r="876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</row>
    <row r="877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</row>
    <row r="878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</row>
    <row r="879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</row>
    <row r="880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</row>
    <row r="881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</row>
    <row r="882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</row>
    <row r="883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</row>
    <row r="884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</row>
    <row r="885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</row>
    <row r="886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</row>
    <row r="887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</row>
    <row r="888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</row>
    <row r="889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</row>
    <row r="890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</row>
    <row r="891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</row>
    <row r="892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</row>
    <row r="893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</row>
    <row r="894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</row>
    <row r="895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</row>
    <row r="896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</row>
    <row r="897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</row>
    <row r="898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</row>
    <row r="899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</row>
    <row r="900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</row>
    <row r="901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</row>
    <row r="902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</row>
    <row r="903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</row>
    <row r="904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</row>
    <row r="905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</row>
    <row r="906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</row>
    <row r="907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</row>
    <row r="908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</row>
    <row r="909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</row>
    <row r="910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</row>
    <row r="911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</row>
    <row r="912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</row>
    <row r="913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</row>
    <row r="914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</row>
    <row r="915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</row>
    <row r="916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</row>
    <row r="917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</row>
    <row r="918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</row>
    <row r="919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</row>
    <row r="920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</row>
    <row r="921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</row>
    <row r="922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</row>
    <row r="923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</row>
    <row r="924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</row>
    <row r="925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</row>
    <row r="926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</row>
    <row r="927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</row>
    <row r="928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</row>
    <row r="929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</row>
    <row r="930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</row>
    <row r="931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</row>
    <row r="932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</row>
    <row r="933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</row>
    <row r="934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</row>
    <row r="935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</row>
    <row r="936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</row>
    <row r="937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</row>
    <row r="938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</row>
    <row r="939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</row>
    <row r="940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</row>
    <row r="941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</row>
    <row r="942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</row>
    <row r="943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</row>
    <row r="944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</row>
    <row r="945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</row>
    <row r="946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</row>
    <row r="947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</row>
    <row r="948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</row>
    <row r="949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</row>
    <row r="950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</row>
    <row r="951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</row>
    <row r="952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</row>
    <row r="953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</row>
    <row r="954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</row>
    <row r="955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</row>
    <row r="956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</row>
    <row r="957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</row>
    <row r="958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</row>
    <row r="959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</row>
    <row r="960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</row>
    <row r="961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</row>
    <row r="962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</row>
    <row r="963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</row>
    <row r="964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</row>
    <row r="965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</row>
    <row r="966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</row>
    <row r="967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</row>
    <row r="968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</row>
    <row r="969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</row>
    <row r="970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</row>
    <row r="971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</row>
    <row r="972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</row>
    <row r="973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</row>
    <row r="974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</row>
    <row r="975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</row>
    <row r="976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</row>
    <row r="977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</row>
    <row r="978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</row>
    <row r="979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</row>
    <row r="980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</row>
    <row r="981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</row>
    <row r="982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</row>
    <row r="983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</row>
    <row r="984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</row>
    <row r="985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</row>
    <row r="986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</row>
    <row r="987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</row>
    <row r="988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</row>
    <row r="989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</row>
    <row r="990">
      <c r="A990" s="109"/>
      <c r="B990" s="109"/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</row>
    <row r="991">
      <c r="A991" s="109"/>
      <c r="B991" s="109"/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</row>
    <row r="992">
      <c r="A992" s="109"/>
      <c r="B992" s="109"/>
      <c r="C992" s="109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</row>
    <row r="993">
      <c r="A993" s="109"/>
      <c r="B993" s="109"/>
      <c r="C993" s="109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</row>
    <row r="994">
      <c r="A994" s="109"/>
      <c r="B994" s="109"/>
      <c r="C994" s="109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</row>
    <row r="995">
      <c r="A995" s="109"/>
      <c r="B995" s="109"/>
      <c r="C995" s="109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</row>
    <row r="996">
      <c r="A996" s="109"/>
      <c r="B996" s="109"/>
      <c r="C996" s="109"/>
      <c r="D996" s="10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</row>
    <row r="997">
      <c r="A997" s="109"/>
      <c r="B997" s="109"/>
      <c r="C997" s="109"/>
      <c r="D997" s="10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</row>
    <row r="998">
      <c r="A998" s="109"/>
      <c r="B998" s="109"/>
      <c r="C998" s="109"/>
      <c r="D998" s="109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</row>
    <row r="999">
      <c r="A999" s="109"/>
      <c r="B999" s="109"/>
      <c r="C999" s="109"/>
      <c r="D999" s="109"/>
      <c r="E999" s="109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</row>
    <row r="1000">
      <c r="A1000" s="109"/>
      <c r="B1000" s="109"/>
      <c r="C1000" s="109"/>
      <c r="D1000" s="109"/>
      <c r="E1000" s="109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20.86"/>
    <col customWidth="1" min="4" max="4" width="44.57"/>
    <col customWidth="1" min="5" max="5" width="19.43"/>
    <col customWidth="1" min="7" max="7" width="23.0"/>
    <col customWidth="1" min="9" max="9" width="28.86"/>
  </cols>
  <sheetData>
    <row r="1">
      <c r="A1" s="111" t="s">
        <v>0</v>
      </c>
      <c r="B1" s="111" t="s">
        <v>884</v>
      </c>
      <c r="C1" s="111" t="s">
        <v>1</v>
      </c>
      <c r="D1" s="1" t="s">
        <v>885</v>
      </c>
      <c r="E1" s="111" t="s">
        <v>184</v>
      </c>
      <c r="F1" s="111" t="s">
        <v>886</v>
      </c>
      <c r="G1" s="1" t="s">
        <v>887</v>
      </c>
      <c r="H1" s="111" t="s">
        <v>888</v>
      </c>
      <c r="I1" s="112" t="s">
        <v>889</v>
      </c>
    </row>
    <row r="2">
      <c r="A2" s="113">
        <v>2.0</v>
      </c>
      <c r="B2" s="113" t="s">
        <v>890</v>
      </c>
      <c r="C2" t="s">
        <v>891</v>
      </c>
      <c r="D2" s="11" t="s">
        <v>892</v>
      </c>
      <c r="E2" s="11" t="s">
        <v>893</v>
      </c>
      <c r="F2" s="11">
        <v>1.0</v>
      </c>
      <c r="G2" s="11">
        <v>1000.0</v>
      </c>
      <c r="H2" s="11">
        <v>5.0</v>
      </c>
      <c r="I2" s="11" t="s">
        <v>894</v>
      </c>
    </row>
    <row r="3">
      <c r="A3" s="113">
        <v>4.0</v>
      </c>
      <c r="B3" s="113" t="s">
        <v>890</v>
      </c>
      <c r="C3" t="s">
        <v>895</v>
      </c>
      <c r="D3" s="11" t="s">
        <v>896</v>
      </c>
      <c r="E3" s="11" t="s">
        <v>897</v>
      </c>
      <c r="F3" s="11">
        <v>2.0</v>
      </c>
      <c r="G3" s="11">
        <v>1000000.0</v>
      </c>
      <c r="H3" s="11">
        <v>10.0</v>
      </c>
      <c r="I3" s="11" t="s">
        <v>894</v>
      </c>
    </row>
    <row r="4">
      <c r="A4" s="113">
        <v>6.0</v>
      </c>
      <c r="B4" s="113" t="s">
        <v>890</v>
      </c>
      <c r="C4" t="s">
        <v>898</v>
      </c>
      <c r="D4" s="11" t="s">
        <v>899</v>
      </c>
      <c r="E4" s="11" t="s">
        <v>900</v>
      </c>
      <c r="F4" s="11">
        <v>3.0</v>
      </c>
      <c r="G4" s="11">
        <v>1.0E9</v>
      </c>
      <c r="H4" s="11">
        <v>50.0</v>
      </c>
      <c r="I4" s="11" t="s">
        <v>894</v>
      </c>
    </row>
    <row r="5">
      <c r="A5" s="113">
        <v>7.0</v>
      </c>
      <c r="B5" s="113" t="s">
        <v>890</v>
      </c>
      <c r="C5" t="s">
        <v>901</v>
      </c>
      <c r="D5" s="11" t="s">
        <v>902</v>
      </c>
      <c r="E5" s="11" t="s">
        <v>903</v>
      </c>
      <c r="F5" s="11">
        <v>4.0</v>
      </c>
      <c r="G5" s="11">
        <v>1.0E12</v>
      </c>
      <c r="H5" s="11">
        <v>100.0</v>
      </c>
      <c r="I5" s="11" t="s">
        <v>894</v>
      </c>
    </row>
    <row r="6">
      <c r="A6" s="113">
        <v>10.0</v>
      </c>
      <c r="B6" s="113" t="s">
        <v>890</v>
      </c>
      <c r="C6" t="s">
        <v>904</v>
      </c>
      <c r="D6" s="11" t="s">
        <v>905</v>
      </c>
      <c r="E6" s="11" t="s">
        <v>906</v>
      </c>
      <c r="F6" s="11">
        <v>5.0</v>
      </c>
      <c r="G6" s="11">
        <v>1.0E15</v>
      </c>
      <c r="H6" s="11">
        <v>200.0</v>
      </c>
      <c r="I6" s="11" t="s">
        <v>894</v>
      </c>
    </row>
    <row r="7">
      <c r="A7" s="113">
        <v>12.0</v>
      </c>
      <c r="B7" s="113" t="s">
        <v>907</v>
      </c>
      <c r="C7" t="s">
        <v>908</v>
      </c>
      <c r="D7" t="s">
        <v>909</v>
      </c>
      <c r="E7" s="11" t="s">
        <v>191</v>
      </c>
      <c r="F7" s="113">
        <v>2.0</v>
      </c>
      <c r="G7" s="11">
        <v>1000.0</v>
      </c>
      <c r="H7">
        <v>10.0</v>
      </c>
      <c r="I7" s="11" t="s">
        <v>910</v>
      </c>
    </row>
    <row r="8">
      <c r="A8" s="113">
        <v>13.0</v>
      </c>
      <c r="B8" s="113" t="s">
        <v>907</v>
      </c>
      <c r="C8" t="s">
        <v>911</v>
      </c>
      <c r="D8" t="s">
        <v>912</v>
      </c>
      <c r="E8" s="11" t="s">
        <v>191</v>
      </c>
      <c r="F8" s="113">
        <v>3.0</v>
      </c>
      <c r="G8" s="11">
        <v>1000000.0</v>
      </c>
      <c r="H8">
        <v>10.0</v>
      </c>
      <c r="I8" s="11" t="s">
        <v>910</v>
      </c>
    </row>
    <row r="9">
      <c r="A9" s="113">
        <v>14.0</v>
      </c>
      <c r="B9" s="113" t="s">
        <v>907</v>
      </c>
      <c r="C9" t="s">
        <v>913</v>
      </c>
      <c r="D9" t="s">
        <v>914</v>
      </c>
      <c r="E9" s="11" t="s">
        <v>191</v>
      </c>
      <c r="F9" s="113">
        <v>4.0</v>
      </c>
      <c r="G9" s="11">
        <v>1.0E9</v>
      </c>
      <c r="H9">
        <v>10.0</v>
      </c>
      <c r="I9" s="11" t="s">
        <v>910</v>
      </c>
    </row>
    <row r="10">
      <c r="A10" s="113">
        <v>15.0</v>
      </c>
      <c r="B10" s="113" t="s">
        <v>907</v>
      </c>
      <c r="C10" t="s">
        <v>915</v>
      </c>
      <c r="D10" t="s">
        <v>916</v>
      </c>
      <c r="E10" s="11" t="s">
        <v>191</v>
      </c>
      <c r="F10" s="113">
        <v>5.0</v>
      </c>
      <c r="G10" s="11">
        <v>1.0E12</v>
      </c>
      <c r="H10">
        <v>10.0</v>
      </c>
      <c r="I10" s="11" t="s">
        <v>910</v>
      </c>
    </row>
    <row r="11">
      <c r="A11" s="113">
        <v>16.0</v>
      </c>
      <c r="B11" s="113" t="s">
        <v>907</v>
      </c>
      <c r="C11" t="s">
        <v>917</v>
      </c>
      <c r="D11" t="s">
        <v>918</v>
      </c>
      <c r="E11" s="11" t="s">
        <v>191</v>
      </c>
      <c r="F11" s="113">
        <v>6.0</v>
      </c>
      <c r="G11" s="11">
        <v>1.0E15</v>
      </c>
      <c r="H11">
        <v>20.0</v>
      </c>
      <c r="I11" s="11" t="s">
        <v>910</v>
      </c>
    </row>
    <row r="12">
      <c r="A12" s="113">
        <v>17.0</v>
      </c>
      <c r="B12" s="113" t="s">
        <v>907</v>
      </c>
      <c r="C12" t="s">
        <v>919</v>
      </c>
      <c r="D12" t="s">
        <v>920</v>
      </c>
      <c r="E12" s="11" t="s">
        <v>191</v>
      </c>
      <c r="F12" s="113">
        <v>7.0</v>
      </c>
      <c r="G12" s="11">
        <v>1000.0</v>
      </c>
      <c r="H12">
        <v>20.0</v>
      </c>
      <c r="I12" s="11" t="s">
        <v>910</v>
      </c>
    </row>
    <row r="13">
      <c r="A13" s="113">
        <v>18.0</v>
      </c>
      <c r="B13" s="113" t="s">
        <v>907</v>
      </c>
      <c r="C13" t="s">
        <v>921</v>
      </c>
      <c r="D13" t="s">
        <v>922</v>
      </c>
      <c r="E13" s="11" t="s">
        <v>191</v>
      </c>
      <c r="F13" s="113">
        <v>8.0</v>
      </c>
      <c r="G13" s="11">
        <v>1000000.0</v>
      </c>
      <c r="H13">
        <v>50.0</v>
      </c>
      <c r="I13" s="11" t="s">
        <v>910</v>
      </c>
    </row>
    <row r="14">
      <c r="A14" s="113">
        <v>19.0</v>
      </c>
      <c r="B14" s="113" t="s">
        <v>907</v>
      </c>
      <c r="C14" t="s">
        <v>923</v>
      </c>
      <c r="D14" t="s">
        <v>924</v>
      </c>
      <c r="E14" s="11" t="s">
        <v>191</v>
      </c>
      <c r="F14" s="113">
        <v>9.0</v>
      </c>
      <c r="G14" s="11">
        <v>1.0E9</v>
      </c>
      <c r="H14">
        <v>50.0</v>
      </c>
      <c r="I14" s="11" t="s">
        <v>910</v>
      </c>
    </row>
    <row r="15">
      <c r="A15" s="113">
        <v>20.0</v>
      </c>
      <c r="B15" s="113" t="s">
        <v>907</v>
      </c>
      <c r="C15" t="s">
        <v>925</v>
      </c>
      <c r="D15" t="s">
        <v>926</v>
      </c>
      <c r="E15" s="11" t="s">
        <v>191</v>
      </c>
      <c r="F15" s="113">
        <v>10.0</v>
      </c>
      <c r="G15" s="11">
        <v>1.0E12</v>
      </c>
      <c r="H15">
        <v>100.0</v>
      </c>
      <c r="I15" s="11" t="s">
        <v>910</v>
      </c>
    </row>
    <row r="16">
      <c r="A16" s="113">
        <v>21.0</v>
      </c>
      <c r="B16" s="113" t="s">
        <v>907</v>
      </c>
      <c r="C16" t="s">
        <v>927</v>
      </c>
      <c r="D16" t="s">
        <v>928</v>
      </c>
      <c r="E16" s="11" t="s">
        <v>191</v>
      </c>
      <c r="F16" s="113">
        <v>11.0</v>
      </c>
      <c r="G16" s="11">
        <v>1.0E15</v>
      </c>
      <c r="H16">
        <v>200.0</v>
      </c>
      <c r="I16" s="11" t="s">
        <v>910</v>
      </c>
    </row>
    <row r="17">
      <c r="A17" s="113">
        <v>22.0</v>
      </c>
      <c r="B17" s="113" t="s">
        <v>929</v>
      </c>
      <c r="C17" s="113" t="s">
        <v>930</v>
      </c>
      <c r="D17" s="113" t="s">
        <v>931</v>
      </c>
      <c r="E17" s="11" t="s">
        <v>191</v>
      </c>
      <c r="F17" s="113">
        <v>1.0</v>
      </c>
      <c r="G17" s="11">
        <v>1000.0</v>
      </c>
      <c r="H17" s="11">
        <v>50.0</v>
      </c>
      <c r="I17" s="11" t="s">
        <v>910</v>
      </c>
    </row>
    <row r="18">
      <c r="A18" s="113">
        <v>23.0</v>
      </c>
      <c r="B18" s="113" t="s">
        <v>932</v>
      </c>
      <c r="C18" t="s">
        <v>933</v>
      </c>
      <c r="D18" t="s">
        <v>934</v>
      </c>
      <c r="E18" s="11" t="s">
        <v>191</v>
      </c>
      <c r="F18" s="113">
        <v>1.0</v>
      </c>
      <c r="G18" s="11">
        <v>1000000.0</v>
      </c>
      <c r="H18" s="11">
        <v>10.0</v>
      </c>
      <c r="I18" s="11" t="s">
        <v>910</v>
      </c>
    </row>
    <row r="19">
      <c r="A19" s="113">
        <v>24.0</v>
      </c>
      <c r="B19" s="113" t="s">
        <v>932</v>
      </c>
      <c r="C19" t="s">
        <v>935</v>
      </c>
      <c r="D19" t="s">
        <v>936</v>
      </c>
      <c r="E19" s="11" t="s">
        <v>191</v>
      </c>
      <c r="F19" s="113">
        <v>2.0</v>
      </c>
      <c r="G19" s="11">
        <v>1.0E9</v>
      </c>
      <c r="H19" s="11">
        <v>20.0</v>
      </c>
      <c r="I19" s="11" t="s">
        <v>910</v>
      </c>
    </row>
    <row r="20">
      <c r="A20" s="113">
        <v>25.0</v>
      </c>
      <c r="B20" s="113" t="s">
        <v>932</v>
      </c>
      <c r="C20" t="s">
        <v>937</v>
      </c>
      <c r="D20" t="s">
        <v>938</v>
      </c>
      <c r="E20" s="11" t="s">
        <v>191</v>
      </c>
      <c r="F20" s="113">
        <v>3.0</v>
      </c>
      <c r="G20" s="11">
        <v>1.0E12</v>
      </c>
      <c r="H20" s="11">
        <v>50.0</v>
      </c>
      <c r="I20" s="11" t="s">
        <v>910</v>
      </c>
    </row>
    <row r="21">
      <c r="A21" s="113">
        <v>26.0</v>
      </c>
      <c r="B21" s="113" t="s">
        <v>932</v>
      </c>
      <c r="C21" t="s">
        <v>939</v>
      </c>
      <c r="D21" t="s">
        <v>940</v>
      </c>
      <c r="E21" s="11" t="s">
        <v>191</v>
      </c>
      <c r="F21" s="113">
        <v>4.0</v>
      </c>
      <c r="G21" s="11">
        <v>1.0E15</v>
      </c>
      <c r="H21" s="11">
        <v>100.0</v>
      </c>
      <c r="I21" s="11" t="s">
        <v>910</v>
      </c>
    </row>
    <row r="22">
      <c r="A22" s="113">
        <v>27.0</v>
      </c>
      <c r="B22" s="113" t="s">
        <v>941</v>
      </c>
      <c r="C22" t="s">
        <v>942</v>
      </c>
      <c r="D22" t="s">
        <v>943</v>
      </c>
      <c r="E22" s="11" t="s">
        <v>191</v>
      </c>
      <c r="F22" s="113">
        <v>1.0</v>
      </c>
      <c r="G22" s="11">
        <v>1000.0</v>
      </c>
      <c r="H22">
        <v>50.0</v>
      </c>
      <c r="I22" s="11" t="s">
        <v>910</v>
      </c>
    </row>
    <row r="23">
      <c r="A23" s="113">
        <v>28.0</v>
      </c>
      <c r="B23" s="113" t="s">
        <v>941</v>
      </c>
      <c r="C23" t="s">
        <v>942</v>
      </c>
      <c r="D23" t="s">
        <v>944</v>
      </c>
      <c r="E23" s="11" t="s">
        <v>191</v>
      </c>
      <c r="F23" s="113">
        <v>2.0</v>
      </c>
      <c r="G23" s="11">
        <v>1000000.0</v>
      </c>
      <c r="H23">
        <v>50.0</v>
      </c>
      <c r="I23" s="11" t="s">
        <v>910</v>
      </c>
    </row>
    <row r="24">
      <c r="A24" s="113">
        <v>29.0</v>
      </c>
      <c r="B24" s="113" t="s">
        <v>941</v>
      </c>
      <c r="C24" t="s">
        <v>942</v>
      </c>
      <c r="D24" t="s">
        <v>945</v>
      </c>
      <c r="E24" s="11" t="s">
        <v>191</v>
      </c>
      <c r="F24" s="113">
        <v>3.0</v>
      </c>
      <c r="G24" s="11">
        <v>1.0E9</v>
      </c>
      <c r="H24">
        <v>50.0</v>
      </c>
      <c r="I24" s="11" t="s">
        <v>910</v>
      </c>
    </row>
    <row r="25">
      <c r="A25" s="113">
        <v>30.0</v>
      </c>
      <c r="B25" s="113" t="s">
        <v>941</v>
      </c>
      <c r="C25" t="s">
        <v>942</v>
      </c>
      <c r="D25" t="s">
        <v>946</v>
      </c>
      <c r="E25" s="11" t="s">
        <v>191</v>
      </c>
      <c r="F25" s="113">
        <v>4.0</v>
      </c>
      <c r="G25" s="11">
        <v>1.0E12</v>
      </c>
      <c r="H25">
        <v>50.0</v>
      </c>
      <c r="I25" s="11" t="s">
        <v>910</v>
      </c>
    </row>
    <row r="26">
      <c r="A26" s="113">
        <v>31.0</v>
      </c>
      <c r="B26" s="113" t="s">
        <v>941</v>
      </c>
      <c r="C26" t="s">
        <v>947</v>
      </c>
      <c r="D26" t="s">
        <v>948</v>
      </c>
      <c r="E26" s="11" t="s">
        <v>191</v>
      </c>
      <c r="F26" s="113">
        <v>1.0</v>
      </c>
      <c r="G26" s="11">
        <v>1.0E15</v>
      </c>
      <c r="H26" s="11">
        <v>10.0</v>
      </c>
      <c r="I26" s="11" t="s">
        <v>910</v>
      </c>
    </row>
    <row r="27">
      <c r="A27" s="113">
        <v>32.0</v>
      </c>
      <c r="B27" s="113" t="s">
        <v>941</v>
      </c>
      <c r="C27" t="s">
        <v>949</v>
      </c>
      <c r="D27" s="11" t="s">
        <v>950</v>
      </c>
      <c r="E27" s="11" t="s">
        <v>191</v>
      </c>
      <c r="F27" s="113">
        <v>2.0</v>
      </c>
      <c r="G27" s="11">
        <v>1000.0</v>
      </c>
      <c r="H27" s="11">
        <v>50.0</v>
      </c>
      <c r="I27" s="11" t="s">
        <v>910</v>
      </c>
    </row>
    <row r="28">
      <c r="A28" s="113">
        <v>33.0</v>
      </c>
      <c r="B28" s="113" t="s">
        <v>941</v>
      </c>
      <c r="C28" t="s">
        <v>951</v>
      </c>
      <c r="D28" t="s">
        <v>952</v>
      </c>
      <c r="E28" s="11" t="s">
        <v>191</v>
      </c>
      <c r="F28" s="113">
        <v>1.0</v>
      </c>
      <c r="G28" s="11">
        <v>1000000.0</v>
      </c>
      <c r="H28" s="11">
        <v>50.0</v>
      </c>
      <c r="I28" s="11" t="s">
        <v>910</v>
      </c>
    </row>
    <row r="29">
      <c r="A29" s="113">
        <v>34.0</v>
      </c>
      <c r="B29" s="113" t="s">
        <v>941</v>
      </c>
      <c r="C29" t="s">
        <v>953</v>
      </c>
      <c r="D29" s="11" t="s">
        <v>954</v>
      </c>
      <c r="E29" s="11" t="s">
        <v>191</v>
      </c>
      <c r="F29" s="113">
        <v>2.0</v>
      </c>
      <c r="G29" s="11">
        <v>1.0E9</v>
      </c>
      <c r="H29" s="11">
        <v>200.0</v>
      </c>
      <c r="I29" s="11" t="s">
        <v>910</v>
      </c>
    </row>
    <row r="30">
      <c r="A30" s="113">
        <v>35.0</v>
      </c>
      <c r="B30" s="113" t="s">
        <v>941</v>
      </c>
      <c r="C30" t="s">
        <v>955</v>
      </c>
      <c r="D30" t="s">
        <v>956</v>
      </c>
      <c r="E30" s="11" t="s">
        <v>191</v>
      </c>
      <c r="F30" s="113">
        <v>1.0</v>
      </c>
      <c r="G30" s="11">
        <v>1.0E12</v>
      </c>
      <c r="H30">
        <v>5.0</v>
      </c>
      <c r="I30" s="11" t="s">
        <v>910</v>
      </c>
    </row>
    <row r="31">
      <c r="A31" s="113">
        <v>36.0</v>
      </c>
      <c r="B31" s="113" t="s">
        <v>941</v>
      </c>
      <c r="C31" t="s">
        <v>957</v>
      </c>
      <c r="D31" t="s">
        <v>958</v>
      </c>
      <c r="E31" s="11" t="s">
        <v>191</v>
      </c>
      <c r="F31" s="113">
        <v>2.0</v>
      </c>
      <c r="G31" s="11">
        <v>1.0E15</v>
      </c>
      <c r="H31" s="11">
        <v>20.0</v>
      </c>
      <c r="I31" s="11" t="s">
        <v>910</v>
      </c>
    </row>
    <row r="32">
      <c r="A32" s="113">
        <v>37.0</v>
      </c>
      <c r="B32" s="113" t="s">
        <v>941</v>
      </c>
      <c r="C32" t="s">
        <v>959</v>
      </c>
      <c r="D32" t="s">
        <v>960</v>
      </c>
      <c r="E32" s="11" t="s">
        <v>191</v>
      </c>
      <c r="F32" s="113">
        <v>3.0</v>
      </c>
      <c r="G32" s="11">
        <v>1000.0</v>
      </c>
      <c r="H32" s="11">
        <v>50.0</v>
      </c>
      <c r="I32" s="11" t="s">
        <v>910</v>
      </c>
    </row>
    <row r="33">
      <c r="A33" s="113">
        <v>38.0</v>
      </c>
      <c r="B33" s="113" t="s">
        <v>941</v>
      </c>
      <c r="C33" t="s">
        <v>961</v>
      </c>
      <c r="D33" t="s">
        <v>962</v>
      </c>
      <c r="E33" s="11" t="s">
        <v>191</v>
      </c>
      <c r="F33" s="113">
        <v>1.0</v>
      </c>
      <c r="G33" s="11">
        <v>1000000.0</v>
      </c>
      <c r="H33">
        <v>5.0</v>
      </c>
      <c r="I33" s="11" t="s">
        <v>910</v>
      </c>
    </row>
    <row r="34">
      <c r="A34" s="113">
        <v>39.0</v>
      </c>
      <c r="B34" s="113" t="s">
        <v>941</v>
      </c>
      <c r="C34" t="s">
        <v>963</v>
      </c>
      <c r="D34" t="s">
        <v>964</v>
      </c>
      <c r="E34" s="11" t="s">
        <v>191</v>
      </c>
      <c r="F34" s="113">
        <v>2.0</v>
      </c>
      <c r="G34" s="11">
        <v>1.0E9</v>
      </c>
      <c r="H34" s="11">
        <v>20.0</v>
      </c>
      <c r="I34" s="11" t="s">
        <v>910</v>
      </c>
    </row>
    <row r="35">
      <c r="A35" s="113">
        <v>40.0</v>
      </c>
      <c r="B35" s="113" t="s">
        <v>941</v>
      </c>
      <c r="C35" t="s">
        <v>965</v>
      </c>
      <c r="D35" t="s">
        <v>966</v>
      </c>
      <c r="E35" s="11" t="s">
        <v>191</v>
      </c>
      <c r="F35" s="113">
        <v>3.0</v>
      </c>
      <c r="G35" s="11">
        <v>1.0E12</v>
      </c>
      <c r="H35" s="11">
        <v>50.0</v>
      </c>
      <c r="I35" s="11" t="s">
        <v>910</v>
      </c>
    </row>
    <row r="36">
      <c r="A36" s="113">
        <v>41.0</v>
      </c>
      <c r="B36" s="113" t="s">
        <v>941</v>
      </c>
      <c r="C36" t="s">
        <v>967</v>
      </c>
      <c r="D36" t="s">
        <v>968</v>
      </c>
      <c r="E36" s="11" t="s">
        <v>191</v>
      </c>
      <c r="F36" s="113">
        <v>1.0</v>
      </c>
      <c r="G36" s="11">
        <v>1.0E15</v>
      </c>
      <c r="H36" s="11">
        <v>10.0</v>
      </c>
      <c r="I36" s="11" t="s">
        <v>910</v>
      </c>
    </row>
    <row r="37">
      <c r="A37" s="113">
        <v>42.0</v>
      </c>
      <c r="B37" s="113" t="s">
        <v>941</v>
      </c>
      <c r="C37" t="s">
        <v>969</v>
      </c>
      <c r="D37" t="s">
        <v>970</v>
      </c>
      <c r="E37" s="11" t="s">
        <v>191</v>
      </c>
      <c r="F37" s="113">
        <v>2.0</v>
      </c>
      <c r="G37" s="11">
        <v>1000.0</v>
      </c>
      <c r="H37" s="11">
        <v>25.0</v>
      </c>
      <c r="I37" s="11" t="s">
        <v>910</v>
      </c>
    </row>
    <row r="38">
      <c r="A38" s="113">
        <v>43.0</v>
      </c>
      <c r="B38" s="113" t="s">
        <v>941</v>
      </c>
      <c r="C38" t="s">
        <v>971</v>
      </c>
      <c r="D38" t="s">
        <v>972</v>
      </c>
      <c r="E38" s="11" t="s">
        <v>191</v>
      </c>
      <c r="F38" s="113">
        <v>3.0</v>
      </c>
      <c r="G38" s="11">
        <v>1000000.0</v>
      </c>
      <c r="H38" s="11">
        <v>50.0</v>
      </c>
      <c r="I38" s="11" t="s">
        <v>910</v>
      </c>
    </row>
    <row r="39">
      <c r="A39" s="113">
        <v>44.0</v>
      </c>
      <c r="B39" s="113" t="s">
        <v>941</v>
      </c>
      <c r="C39" t="s">
        <v>973</v>
      </c>
      <c r="D39" t="s">
        <v>974</v>
      </c>
      <c r="E39" s="11" t="s">
        <v>191</v>
      </c>
      <c r="F39" s="113">
        <v>4.0</v>
      </c>
      <c r="G39" s="11">
        <v>1.0E9</v>
      </c>
      <c r="H39" s="11">
        <v>200.0</v>
      </c>
      <c r="I39" s="11" t="s">
        <v>910</v>
      </c>
    </row>
    <row r="40">
      <c r="A40" s="113">
        <v>45.0</v>
      </c>
      <c r="B40" s="113" t="s">
        <v>941</v>
      </c>
      <c r="C40" t="s">
        <v>975</v>
      </c>
      <c r="D40" t="s">
        <v>976</v>
      </c>
      <c r="E40" s="11" t="s">
        <v>191</v>
      </c>
      <c r="F40" s="113">
        <v>1.0</v>
      </c>
      <c r="G40" s="11">
        <v>1.0E12</v>
      </c>
      <c r="H40" s="11">
        <v>10.0</v>
      </c>
      <c r="I40" s="11" t="s">
        <v>910</v>
      </c>
    </row>
    <row r="41">
      <c r="A41" s="113">
        <v>46.0</v>
      </c>
      <c r="B41" s="113" t="s">
        <v>941</v>
      </c>
      <c r="C41" t="s">
        <v>977</v>
      </c>
      <c r="D41" t="s">
        <v>978</v>
      </c>
      <c r="E41" s="11" t="s">
        <v>191</v>
      </c>
      <c r="F41" s="113">
        <v>2.0</v>
      </c>
      <c r="G41" s="11">
        <v>1.0E15</v>
      </c>
      <c r="H41" s="11">
        <v>25.0</v>
      </c>
      <c r="I41" s="11" t="s">
        <v>910</v>
      </c>
    </row>
    <row r="42">
      <c r="A42" s="113">
        <v>47.0</v>
      </c>
      <c r="B42" s="113" t="s">
        <v>941</v>
      </c>
      <c r="C42" t="s">
        <v>979</v>
      </c>
      <c r="D42" t="s">
        <v>980</v>
      </c>
      <c r="E42" s="11" t="s">
        <v>191</v>
      </c>
      <c r="F42" s="113">
        <v>3.0</v>
      </c>
      <c r="G42" s="11">
        <v>1000.0</v>
      </c>
      <c r="H42" s="11">
        <v>50.0</v>
      </c>
      <c r="I42" s="11" t="s">
        <v>910</v>
      </c>
    </row>
    <row r="43">
      <c r="A43" s="113">
        <v>48.0</v>
      </c>
      <c r="B43" s="113" t="s">
        <v>941</v>
      </c>
      <c r="C43" t="s">
        <v>981</v>
      </c>
      <c r="D43" t="s">
        <v>982</v>
      </c>
      <c r="E43" s="11" t="s">
        <v>191</v>
      </c>
      <c r="F43" s="113">
        <v>4.0</v>
      </c>
      <c r="G43" s="11">
        <v>1000000.0</v>
      </c>
      <c r="H43" s="11">
        <v>200.0</v>
      </c>
      <c r="I43" s="11" t="s">
        <v>910</v>
      </c>
    </row>
    <row r="44">
      <c r="A44" s="113">
        <v>49.0</v>
      </c>
      <c r="B44" s="113" t="s">
        <v>941</v>
      </c>
      <c r="C44" t="s">
        <v>983</v>
      </c>
      <c r="D44" t="s">
        <v>984</v>
      </c>
      <c r="E44" s="11" t="s">
        <v>191</v>
      </c>
      <c r="F44" s="113">
        <v>1.0</v>
      </c>
      <c r="G44" s="11">
        <v>1.0E9</v>
      </c>
      <c r="H44" s="11">
        <v>10.0</v>
      </c>
      <c r="I44" s="11" t="s">
        <v>910</v>
      </c>
    </row>
    <row r="45">
      <c r="A45" s="113">
        <v>50.0</v>
      </c>
      <c r="B45" s="113" t="s">
        <v>941</v>
      </c>
      <c r="C45" t="s">
        <v>985</v>
      </c>
      <c r="D45" t="s">
        <v>986</v>
      </c>
      <c r="E45" s="11" t="s">
        <v>191</v>
      </c>
      <c r="F45" s="113">
        <v>2.0</v>
      </c>
      <c r="G45" s="11">
        <v>1.0E12</v>
      </c>
      <c r="H45" s="11">
        <v>25.0</v>
      </c>
      <c r="I45" s="11" t="s">
        <v>910</v>
      </c>
    </row>
    <row r="46">
      <c r="A46" s="113">
        <v>51.0</v>
      </c>
      <c r="B46" s="113" t="s">
        <v>941</v>
      </c>
      <c r="C46" t="s">
        <v>987</v>
      </c>
      <c r="D46" t="s">
        <v>988</v>
      </c>
      <c r="E46" s="11" t="s">
        <v>191</v>
      </c>
      <c r="F46" s="113">
        <v>3.0</v>
      </c>
      <c r="G46" s="11">
        <v>1.0E15</v>
      </c>
      <c r="H46" s="11">
        <v>50.0</v>
      </c>
      <c r="I46" s="11" t="s">
        <v>910</v>
      </c>
    </row>
    <row r="47">
      <c r="A47" s="113">
        <v>52.0</v>
      </c>
      <c r="B47" s="113" t="s">
        <v>941</v>
      </c>
      <c r="C47" t="s">
        <v>989</v>
      </c>
      <c r="D47" t="s">
        <v>990</v>
      </c>
      <c r="E47" s="11" t="s">
        <v>191</v>
      </c>
      <c r="F47" s="113">
        <v>4.0</v>
      </c>
      <c r="G47" s="11">
        <v>1000.0</v>
      </c>
      <c r="H47" s="11">
        <v>200.0</v>
      </c>
      <c r="I47" s="11" t="s">
        <v>910</v>
      </c>
    </row>
    <row r="48">
      <c r="A48" s="113">
        <v>53.0</v>
      </c>
      <c r="B48" s="113" t="s">
        <v>941</v>
      </c>
      <c r="C48" t="s">
        <v>991</v>
      </c>
      <c r="D48" s="11" t="s">
        <v>992</v>
      </c>
      <c r="E48" s="11" t="s">
        <v>191</v>
      </c>
      <c r="F48" s="113">
        <v>1.0</v>
      </c>
      <c r="G48" s="11">
        <v>1000000.0</v>
      </c>
      <c r="H48" s="11">
        <v>20.0</v>
      </c>
      <c r="I48" s="11" t="s">
        <v>910</v>
      </c>
    </row>
    <row r="49">
      <c r="A49" s="113">
        <v>54.0</v>
      </c>
      <c r="B49" s="113" t="s">
        <v>941</v>
      </c>
      <c r="C49" t="s">
        <v>993</v>
      </c>
      <c r="D49" s="11" t="s">
        <v>994</v>
      </c>
      <c r="E49" s="11" t="s">
        <v>191</v>
      </c>
      <c r="F49" s="113">
        <v>2.0</v>
      </c>
      <c r="G49" s="11">
        <v>1.0E9</v>
      </c>
      <c r="H49" s="11">
        <v>50.0</v>
      </c>
      <c r="I49" s="11" t="s">
        <v>910</v>
      </c>
    </row>
    <row r="50">
      <c r="A50" s="113">
        <v>55.0</v>
      </c>
      <c r="B50" s="113" t="s">
        <v>941</v>
      </c>
      <c r="C50" t="s">
        <v>995</v>
      </c>
      <c r="D50" s="11" t="s">
        <v>996</v>
      </c>
      <c r="E50" s="11" t="s">
        <v>191</v>
      </c>
      <c r="F50" s="113">
        <v>1.0</v>
      </c>
      <c r="G50" s="11">
        <v>1.0E12</v>
      </c>
      <c r="H50" s="11">
        <v>10.0</v>
      </c>
      <c r="I50" s="11" t="s">
        <v>910</v>
      </c>
    </row>
    <row r="51">
      <c r="A51" s="113">
        <v>56.0</v>
      </c>
      <c r="B51" s="113" t="s">
        <v>941</v>
      </c>
      <c r="C51" t="s">
        <v>997</v>
      </c>
      <c r="D51" s="11" t="s">
        <v>998</v>
      </c>
      <c r="E51" s="11" t="s">
        <v>191</v>
      </c>
      <c r="F51" s="113">
        <v>2.0</v>
      </c>
      <c r="G51" s="11">
        <v>1.0E15</v>
      </c>
      <c r="H51" s="11">
        <v>25.0</v>
      </c>
      <c r="I51" s="11" t="s">
        <v>910</v>
      </c>
    </row>
    <row r="52">
      <c r="A52" s="113">
        <v>57.0</v>
      </c>
      <c r="B52" s="113" t="s">
        <v>941</v>
      </c>
      <c r="C52" t="s">
        <v>999</v>
      </c>
      <c r="D52" s="11" t="s">
        <v>1000</v>
      </c>
      <c r="E52" s="11" t="s">
        <v>191</v>
      </c>
      <c r="F52" s="113">
        <v>3.0</v>
      </c>
      <c r="G52" s="11">
        <v>1000.0</v>
      </c>
      <c r="H52" s="11">
        <v>50.0</v>
      </c>
      <c r="I52" s="11" t="s">
        <v>910</v>
      </c>
    </row>
    <row r="53">
      <c r="A53" s="113">
        <v>58.0</v>
      </c>
      <c r="B53" s="113" t="s">
        <v>941</v>
      </c>
      <c r="C53" t="s">
        <v>1001</v>
      </c>
      <c r="D53" t="s">
        <v>1002</v>
      </c>
      <c r="E53" s="11" t="s">
        <v>191</v>
      </c>
      <c r="F53" s="113">
        <v>1.0</v>
      </c>
      <c r="G53" s="11">
        <v>1000000.0</v>
      </c>
      <c r="H53" s="11">
        <v>10.0</v>
      </c>
      <c r="I53" s="11" t="s">
        <v>910</v>
      </c>
    </row>
    <row r="54">
      <c r="A54" s="11">
        <v>59.0</v>
      </c>
      <c r="B54" s="11" t="s">
        <v>941</v>
      </c>
      <c r="C54" s="11" t="s">
        <v>1003</v>
      </c>
      <c r="D54" s="11" t="s">
        <v>1004</v>
      </c>
      <c r="E54" s="11" t="s">
        <v>191</v>
      </c>
      <c r="F54" s="11">
        <v>1.0</v>
      </c>
      <c r="G54" s="11">
        <v>1.0E9</v>
      </c>
      <c r="H54" s="11">
        <v>20.0</v>
      </c>
      <c r="I54" s="11" t="s">
        <v>910</v>
      </c>
    </row>
    <row r="55">
      <c r="A55" s="11">
        <v>60.0</v>
      </c>
      <c r="B55" s="11" t="s">
        <v>941</v>
      </c>
      <c r="C55" s="11" t="s">
        <v>1005</v>
      </c>
      <c r="D55" s="11" t="s">
        <v>1006</v>
      </c>
      <c r="E55" s="11" t="s">
        <v>191</v>
      </c>
      <c r="F55" s="11">
        <v>2.0</v>
      </c>
      <c r="G55" s="11">
        <v>1.0E12</v>
      </c>
      <c r="H55" s="11">
        <v>50.0</v>
      </c>
      <c r="I55" s="11" t="s">
        <v>910</v>
      </c>
    </row>
    <row r="56">
      <c r="A56" s="11">
        <v>61.0</v>
      </c>
      <c r="B56" s="113" t="s">
        <v>941</v>
      </c>
      <c r="C56" t="s">
        <v>1007</v>
      </c>
      <c r="D56" t="s">
        <v>1008</v>
      </c>
      <c r="E56" s="11" t="s">
        <v>191</v>
      </c>
      <c r="F56" s="113">
        <v>3.0</v>
      </c>
      <c r="G56" s="11">
        <v>1.0E15</v>
      </c>
      <c r="H56" s="11">
        <v>10.0</v>
      </c>
      <c r="I56" s="11" t="s">
        <v>910</v>
      </c>
    </row>
    <row r="57">
      <c r="A57" s="11">
        <v>62.0</v>
      </c>
      <c r="B57" s="113" t="s">
        <v>941</v>
      </c>
      <c r="C57" t="s">
        <v>1009</v>
      </c>
      <c r="D57" t="s">
        <v>1010</v>
      </c>
      <c r="E57" s="11" t="s">
        <v>191</v>
      </c>
      <c r="F57" s="113">
        <v>4.0</v>
      </c>
      <c r="G57" s="11">
        <v>1000.0</v>
      </c>
      <c r="H57" s="11">
        <v>10.0</v>
      </c>
      <c r="I57" s="11" t="s">
        <v>910</v>
      </c>
    </row>
    <row r="58">
      <c r="A58" s="11">
        <v>63.0</v>
      </c>
      <c r="B58" s="113" t="s">
        <v>941</v>
      </c>
      <c r="C58" t="s">
        <v>1011</v>
      </c>
      <c r="D58" t="s">
        <v>1012</v>
      </c>
      <c r="E58" s="11" t="s">
        <v>191</v>
      </c>
      <c r="F58" s="113">
        <v>5.0</v>
      </c>
      <c r="G58" s="11">
        <v>1000000.0</v>
      </c>
      <c r="H58" s="11">
        <v>200.0</v>
      </c>
      <c r="I58" s="11" t="s">
        <v>910</v>
      </c>
    </row>
    <row r="59">
      <c r="A59" s="113"/>
      <c r="E59" s="11"/>
      <c r="F59" s="113"/>
      <c r="G59" s="11"/>
    </row>
    <row r="60">
      <c r="E60" s="11"/>
      <c r="F60" s="113"/>
      <c r="G60" s="11"/>
    </row>
    <row r="61">
      <c r="E61" s="11"/>
      <c r="F61" s="113"/>
      <c r="G61" s="11"/>
    </row>
    <row r="62">
      <c r="E62" s="11"/>
      <c r="F62" s="113"/>
      <c r="G62" s="11"/>
    </row>
    <row r="63">
      <c r="E63" s="11"/>
      <c r="G63" s="11"/>
    </row>
    <row r="64">
      <c r="E64" s="11"/>
      <c r="G64" s="11"/>
    </row>
    <row r="65">
      <c r="E65" s="11"/>
      <c r="G65" s="11"/>
    </row>
    <row r="66">
      <c r="E66" s="11"/>
      <c r="G66" s="11"/>
    </row>
    <row r="67">
      <c r="E67" s="11"/>
      <c r="G67" s="113"/>
    </row>
    <row r="68">
      <c r="E68" s="11"/>
      <c r="G68" s="113"/>
    </row>
    <row r="69">
      <c r="E69" s="11"/>
      <c r="G69" s="113"/>
    </row>
    <row r="70">
      <c r="E70" s="11"/>
      <c r="G70" s="113"/>
    </row>
    <row r="71">
      <c r="G71" s="113"/>
    </row>
    <row r="72">
      <c r="G72" s="113"/>
    </row>
    <row r="73">
      <c r="G73" s="113"/>
    </row>
    <row r="74">
      <c r="G74" s="113"/>
    </row>
    <row r="75">
      <c r="G75" s="113"/>
    </row>
    <row r="76">
      <c r="G76" s="113"/>
    </row>
    <row r="77">
      <c r="G77" s="113"/>
    </row>
    <row r="78">
      <c r="G78" s="113"/>
    </row>
    <row r="79">
      <c r="G79" s="113"/>
    </row>
    <row r="80">
      <c r="G80" s="113"/>
    </row>
    <row r="81">
      <c r="G81" s="113"/>
    </row>
    <row r="82">
      <c r="G82" s="113"/>
    </row>
    <row r="83">
      <c r="G83" s="113"/>
    </row>
    <row r="84">
      <c r="G84" s="113"/>
    </row>
    <row r="85">
      <c r="G85" s="113"/>
    </row>
    <row r="86">
      <c r="G86" s="113"/>
    </row>
    <row r="87">
      <c r="G87" s="113"/>
    </row>
    <row r="88">
      <c r="G88" s="113"/>
    </row>
    <row r="89">
      <c r="G89" s="113"/>
    </row>
    <row r="90">
      <c r="G90" s="113"/>
    </row>
    <row r="91">
      <c r="G91" s="113"/>
    </row>
    <row r="92">
      <c r="G92" s="113"/>
    </row>
    <row r="93">
      <c r="G93" s="113"/>
    </row>
    <row r="94">
      <c r="G94" s="113"/>
    </row>
    <row r="95">
      <c r="G95" s="113"/>
    </row>
    <row r="96">
      <c r="G96" s="113"/>
    </row>
    <row r="97">
      <c r="G97" s="113"/>
    </row>
    <row r="98">
      <c r="G98" s="113"/>
    </row>
    <row r="99">
      <c r="G99" s="113"/>
    </row>
    <row r="100">
      <c r="G100" s="113"/>
    </row>
    <row r="101">
      <c r="G101" s="113"/>
    </row>
    <row r="102">
      <c r="G102" s="113"/>
    </row>
    <row r="103">
      <c r="G103" s="113"/>
    </row>
    <row r="104">
      <c r="G104" s="113"/>
    </row>
    <row r="105">
      <c r="G105" s="113"/>
    </row>
    <row r="106">
      <c r="G106" s="113"/>
    </row>
    <row r="107">
      <c r="G107" s="113"/>
    </row>
    <row r="108">
      <c r="G108" s="113"/>
    </row>
    <row r="109">
      <c r="G109" s="113"/>
    </row>
    <row r="110">
      <c r="G110" s="113"/>
    </row>
    <row r="111">
      <c r="G111" s="113"/>
    </row>
    <row r="112">
      <c r="G112" s="113"/>
    </row>
    <row r="113">
      <c r="G113" s="113"/>
    </row>
    <row r="114">
      <c r="G114" s="113"/>
    </row>
    <row r="115">
      <c r="G115" s="113"/>
    </row>
    <row r="116">
      <c r="G116" s="113"/>
    </row>
    <row r="117">
      <c r="G117" s="113"/>
    </row>
    <row r="118">
      <c r="G118" s="113"/>
    </row>
    <row r="119">
      <c r="G119" s="113"/>
    </row>
    <row r="120">
      <c r="G120" s="113"/>
    </row>
    <row r="121">
      <c r="G121" s="113"/>
    </row>
    <row r="122">
      <c r="G122" s="113"/>
    </row>
    <row r="123">
      <c r="G123" s="113"/>
    </row>
    <row r="124">
      <c r="G124" s="113"/>
    </row>
    <row r="125">
      <c r="G125" s="113"/>
    </row>
    <row r="126">
      <c r="G126" s="113"/>
    </row>
    <row r="127">
      <c r="G127" s="113"/>
    </row>
    <row r="128">
      <c r="G128" s="113"/>
    </row>
    <row r="129">
      <c r="G129" s="113"/>
    </row>
    <row r="130">
      <c r="G130" s="113"/>
    </row>
    <row r="131">
      <c r="G131" s="113"/>
    </row>
    <row r="132">
      <c r="G132" s="113"/>
    </row>
    <row r="133">
      <c r="G133" s="113"/>
    </row>
    <row r="134">
      <c r="G134" s="113"/>
    </row>
    <row r="135">
      <c r="G135" s="113"/>
    </row>
    <row r="136">
      <c r="G136" s="113"/>
    </row>
    <row r="137">
      <c r="G137" s="113"/>
    </row>
    <row r="138">
      <c r="G138" s="113"/>
    </row>
    <row r="139">
      <c r="G139" s="113"/>
    </row>
    <row r="140">
      <c r="G140" s="113"/>
    </row>
    <row r="141">
      <c r="G141" s="113"/>
    </row>
    <row r="142">
      <c r="G142" s="113"/>
    </row>
    <row r="143">
      <c r="G143" s="113"/>
    </row>
    <row r="144">
      <c r="G144" s="113"/>
    </row>
    <row r="145">
      <c r="G145" s="113"/>
    </row>
    <row r="146">
      <c r="G146" s="113"/>
    </row>
    <row r="147">
      <c r="G147" s="113"/>
    </row>
    <row r="148">
      <c r="G148" s="113"/>
    </row>
    <row r="149">
      <c r="G149" s="113"/>
    </row>
    <row r="150">
      <c r="G150" s="113"/>
    </row>
    <row r="151">
      <c r="G151" s="113"/>
    </row>
    <row r="152">
      <c r="G152" s="113"/>
    </row>
    <row r="153">
      <c r="G153" s="113"/>
    </row>
    <row r="154">
      <c r="G154" s="113"/>
    </row>
    <row r="155">
      <c r="G155" s="113"/>
    </row>
    <row r="156">
      <c r="G156" s="113"/>
    </row>
    <row r="157">
      <c r="G157" s="113"/>
    </row>
    <row r="158">
      <c r="G158" s="113"/>
    </row>
    <row r="159">
      <c r="G159" s="113"/>
    </row>
    <row r="160">
      <c r="G160" s="113"/>
    </row>
    <row r="161">
      <c r="G161" s="113"/>
    </row>
    <row r="162">
      <c r="G162" s="113"/>
    </row>
    <row r="163">
      <c r="G163" s="113"/>
    </row>
    <row r="164">
      <c r="G164" s="113"/>
    </row>
    <row r="165">
      <c r="G165" s="113"/>
    </row>
    <row r="166">
      <c r="G166" s="113"/>
    </row>
    <row r="167">
      <c r="G167" s="113"/>
    </row>
    <row r="168">
      <c r="G168" s="113"/>
    </row>
    <row r="169">
      <c r="G169" s="113"/>
    </row>
    <row r="170">
      <c r="G170" s="113"/>
    </row>
    <row r="171">
      <c r="G171" s="113"/>
    </row>
    <row r="172">
      <c r="G172" s="113"/>
    </row>
    <row r="173">
      <c r="G173" s="113"/>
    </row>
    <row r="174">
      <c r="G174" s="113"/>
    </row>
    <row r="175">
      <c r="G175" s="113"/>
    </row>
    <row r="176">
      <c r="G176" s="113"/>
    </row>
    <row r="177">
      <c r="G177" s="113"/>
    </row>
    <row r="178">
      <c r="G178" s="113"/>
    </row>
    <row r="179">
      <c r="G179" s="113"/>
    </row>
    <row r="180">
      <c r="G180" s="113"/>
    </row>
    <row r="181">
      <c r="G181" s="113"/>
    </row>
    <row r="182">
      <c r="G182" s="113"/>
    </row>
    <row r="183">
      <c r="G183" s="113"/>
    </row>
    <row r="184">
      <c r="G184" s="113"/>
    </row>
    <row r="185">
      <c r="G185" s="113"/>
    </row>
    <row r="186">
      <c r="G186" s="113"/>
    </row>
    <row r="187">
      <c r="G187" s="113"/>
    </row>
    <row r="188">
      <c r="G188" s="113"/>
    </row>
    <row r="189">
      <c r="G189" s="113"/>
    </row>
    <row r="190">
      <c r="G190" s="113"/>
    </row>
    <row r="191">
      <c r="G191" s="113"/>
    </row>
    <row r="192">
      <c r="G192" s="113"/>
    </row>
    <row r="193">
      <c r="G193" s="113"/>
    </row>
    <row r="194">
      <c r="G194" s="113"/>
    </row>
    <row r="195">
      <c r="G195" s="113"/>
    </row>
    <row r="196">
      <c r="G196" s="113"/>
    </row>
    <row r="197">
      <c r="G197" s="113"/>
    </row>
    <row r="198">
      <c r="G198" s="113"/>
    </row>
    <row r="199">
      <c r="G199" s="113"/>
    </row>
    <row r="200">
      <c r="G200" s="113"/>
    </row>
    <row r="201">
      <c r="G201" s="113"/>
    </row>
    <row r="202">
      <c r="G202" s="113"/>
    </row>
    <row r="203">
      <c r="G203" s="113"/>
    </row>
    <row r="204">
      <c r="G204" s="113"/>
    </row>
    <row r="205">
      <c r="G205" s="113"/>
    </row>
    <row r="206">
      <c r="G206" s="113"/>
    </row>
    <row r="207">
      <c r="G207" s="113"/>
    </row>
    <row r="208">
      <c r="G208" s="113"/>
    </row>
    <row r="209">
      <c r="G209" s="113"/>
    </row>
    <row r="210">
      <c r="G210" s="113"/>
    </row>
    <row r="211">
      <c r="G211" s="113"/>
    </row>
    <row r="212">
      <c r="G212" s="113"/>
    </row>
    <row r="213">
      <c r="G213" s="113"/>
    </row>
    <row r="214">
      <c r="G214" s="113"/>
    </row>
    <row r="215">
      <c r="G215" s="113"/>
    </row>
    <row r="216">
      <c r="G216" s="113"/>
    </row>
    <row r="217">
      <c r="G217" s="113"/>
    </row>
    <row r="218">
      <c r="G218" s="113"/>
    </row>
    <row r="219">
      <c r="G219" s="113"/>
    </row>
    <row r="220">
      <c r="G220" s="113"/>
    </row>
    <row r="221">
      <c r="G221" s="113"/>
    </row>
    <row r="222">
      <c r="G222" s="113"/>
    </row>
    <row r="223">
      <c r="G223" s="113"/>
    </row>
    <row r="224">
      <c r="G224" s="113"/>
    </row>
    <row r="225">
      <c r="G225" s="113"/>
    </row>
    <row r="226">
      <c r="G226" s="113"/>
    </row>
    <row r="227">
      <c r="G227" s="113"/>
    </row>
    <row r="228">
      <c r="G228" s="113"/>
    </row>
    <row r="229">
      <c r="G229" s="113"/>
    </row>
    <row r="230">
      <c r="G230" s="113"/>
    </row>
    <row r="231">
      <c r="G231" s="113"/>
    </row>
    <row r="232">
      <c r="G232" s="113"/>
    </row>
    <row r="233">
      <c r="G233" s="113"/>
    </row>
    <row r="234">
      <c r="G234" s="113"/>
    </row>
    <row r="235">
      <c r="G235" s="113"/>
    </row>
    <row r="236">
      <c r="G236" s="113"/>
    </row>
    <row r="237">
      <c r="G237" s="113"/>
    </row>
    <row r="238">
      <c r="G238" s="113"/>
    </row>
    <row r="239">
      <c r="G239" s="113"/>
    </row>
    <row r="240">
      <c r="G240" s="113"/>
    </row>
    <row r="241">
      <c r="G241" s="113"/>
    </row>
    <row r="242">
      <c r="G242" s="113"/>
    </row>
    <row r="243">
      <c r="G243" s="113"/>
    </row>
    <row r="244">
      <c r="G244" s="113"/>
    </row>
    <row r="245">
      <c r="G245" s="113"/>
    </row>
    <row r="246">
      <c r="G246" s="113"/>
    </row>
    <row r="247">
      <c r="G247" s="113"/>
    </row>
    <row r="248">
      <c r="G248" s="113"/>
    </row>
    <row r="249">
      <c r="G249" s="113"/>
    </row>
    <row r="250">
      <c r="G250" s="113"/>
    </row>
    <row r="251">
      <c r="G251" s="113"/>
    </row>
    <row r="252">
      <c r="G252" s="113"/>
    </row>
    <row r="253">
      <c r="G253" s="113"/>
    </row>
    <row r="254">
      <c r="G254" s="113"/>
    </row>
    <row r="255">
      <c r="G255" s="113"/>
    </row>
    <row r="256">
      <c r="G256" s="113"/>
    </row>
    <row r="257">
      <c r="G257" s="113"/>
    </row>
    <row r="258">
      <c r="G258" s="113"/>
    </row>
    <row r="259">
      <c r="G259" s="113"/>
    </row>
    <row r="260">
      <c r="G260" s="113"/>
    </row>
    <row r="261">
      <c r="G261" s="113"/>
    </row>
    <row r="262">
      <c r="G262" s="113"/>
    </row>
    <row r="263">
      <c r="G263" s="113"/>
    </row>
    <row r="264">
      <c r="G264" s="113"/>
    </row>
    <row r="265">
      <c r="G265" s="113"/>
    </row>
    <row r="266">
      <c r="G266" s="113"/>
    </row>
    <row r="267">
      <c r="G267" s="113"/>
    </row>
    <row r="268">
      <c r="G268" s="113"/>
    </row>
    <row r="269">
      <c r="G269" s="113"/>
    </row>
    <row r="270">
      <c r="G270" s="113"/>
    </row>
    <row r="271">
      <c r="G271" s="113"/>
    </row>
    <row r="272">
      <c r="G272" s="113"/>
    </row>
    <row r="273">
      <c r="G273" s="113"/>
    </row>
    <row r="274">
      <c r="G274" s="113"/>
    </row>
    <row r="275">
      <c r="G275" s="113"/>
    </row>
    <row r="276">
      <c r="G276" s="113"/>
    </row>
    <row r="277">
      <c r="G277" s="113"/>
    </row>
    <row r="278">
      <c r="G278" s="113"/>
    </row>
    <row r="279">
      <c r="G279" s="113"/>
    </row>
    <row r="280">
      <c r="G280" s="113"/>
    </row>
    <row r="281">
      <c r="G281" s="113"/>
    </row>
    <row r="282">
      <c r="G282" s="113"/>
    </row>
    <row r="283">
      <c r="G283" s="113"/>
    </row>
    <row r="284">
      <c r="G284" s="113"/>
    </row>
    <row r="285">
      <c r="G285" s="113"/>
    </row>
    <row r="286">
      <c r="G286" s="113"/>
    </row>
    <row r="287">
      <c r="G287" s="113"/>
    </row>
    <row r="288">
      <c r="G288" s="113"/>
    </row>
    <row r="289">
      <c r="G289" s="113"/>
    </row>
    <row r="290">
      <c r="G290" s="113"/>
    </row>
    <row r="291">
      <c r="G291" s="113"/>
    </row>
    <row r="292">
      <c r="G292" s="113"/>
    </row>
    <row r="293">
      <c r="G293" s="113"/>
    </row>
    <row r="294">
      <c r="G294" s="113"/>
    </row>
    <row r="295">
      <c r="G295" s="113"/>
    </row>
    <row r="296">
      <c r="G296" s="113"/>
    </row>
    <row r="297">
      <c r="G297" s="113"/>
    </row>
    <row r="298">
      <c r="G298" s="113"/>
    </row>
    <row r="299">
      <c r="G299" s="113"/>
    </row>
    <row r="300">
      <c r="G300" s="113"/>
    </row>
    <row r="301">
      <c r="G301" s="113"/>
    </row>
    <row r="302">
      <c r="G302" s="113"/>
    </row>
    <row r="303">
      <c r="G303" s="113"/>
    </row>
    <row r="304">
      <c r="G304" s="113"/>
    </row>
    <row r="305">
      <c r="G305" s="113"/>
    </row>
    <row r="306">
      <c r="G306" s="113"/>
    </row>
    <row r="307">
      <c r="G307" s="113"/>
    </row>
    <row r="308">
      <c r="G308" s="113"/>
    </row>
    <row r="309">
      <c r="G309" s="113"/>
    </row>
    <row r="310">
      <c r="G310" s="113"/>
    </row>
    <row r="311">
      <c r="G311" s="113"/>
    </row>
    <row r="312">
      <c r="G312" s="113"/>
    </row>
    <row r="313">
      <c r="G313" s="113"/>
    </row>
    <row r="314">
      <c r="G314" s="113"/>
    </row>
    <row r="315">
      <c r="G315" s="113"/>
    </row>
    <row r="316">
      <c r="G316" s="113"/>
    </row>
    <row r="317">
      <c r="G317" s="113"/>
    </row>
    <row r="318">
      <c r="G318" s="113"/>
    </row>
    <row r="319">
      <c r="G319" s="113"/>
    </row>
    <row r="320">
      <c r="G320" s="113"/>
    </row>
    <row r="321">
      <c r="G321" s="113"/>
    </row>
    <row r="322">
      <c r="G322" s="113"/>
    </row>
    <row r="323">
      <c r="G323" s="113"/>
    </row>
    <row r="324">
      <c r="G324" s="113"/>
    </row>
    <row r="325">
      <c r="G325" s="113"/>
    </row>
    <row r="326">
      <c r="G326" s="113"/>
    </row>
    <row r="327">
      <c r="G327" s="113"/>
    </row>
    <row r="328">
      <c r="G328" s="113"/>
    </row>
    <row r="329">
      <c r="G329" s="113"/>
    </row>
    <row r="330">
      <c r="G330" s="113"/>
    </row>
    <row r="331">
      <c r="G331" s="113"/>
    </row>
    <row r="332">
      <c r="G332" s="113"/>
    </row>
    <row r="333">
      <c r="G333" s="113"/>
    </row>
    <row r="334">
      <c r="G334" s="113"/>
    </row>
    <row r="335">
      <c r="G335" s="113"/>
    </row>
    <row r="336">
      <c r="G336" s="113"/>
    </row>
    <row r="337">
      <c r="G337" s="113"/>
    </row>
    <row r="338">
      <c r="G338" s="113"/>
    </row>
    <row r="339">
      <c r="G339" s="113"/>
    </row>
    <row r="340">
      <c r="G340" s="113"/>
    </row>
    <row r="341">
      <c r="G341" s="113"/>
    </row>
    <row r="342">
      <c r="G342" s="113"/>
    </row>
    <row r="343">
      <c r="G343" s="113"/>
    </row>
    <row r="344">
      <c r="G344" s="113"/>
    </row>
    <row r="345">
      <c r="G345" s="113"/>
    </row>
    <row r="346">
      <c r="G346" s="113"/>
    </row>
    <row r="347">
      <c r="G347" s="113"/>
    </row>
    <row r="348">
      <c r="G348" s="113"/>
    </row>
    <row r="349">
      <c r="G349" s="113"/>
    </row>
    <row r="350">
      <c r="G350" s="113"/>
    </row>
    <row r="351">
      <c r="G351" s="113"/>
    </row>
    <row r="352">
      <c r="G352" s="113"/>
    </row>
    <row r="353">
      <c r="G353" s="113"/>
    </row>
    <row r="354">
      <c r="G354" s="113"/>
    </row>
    <row r="355">
      <c r="G355" s="113"/>
    </row>
    <row r="356">
      <c r="G356" s="113"/>
    </row>
    <row r="357">
      <c r="G357" s="113"/>
    </row>
    <row r="358">
      <c r="G358" s="113"/>
    </row>
    <row r="359">
      <c r="G359" s="113"/>
    </row>
    <row r="360">
      <c r="G360" s="113"/>
    </row>
    <row r="361">
      <c r="G361" s="113"/>
    </row>
    <row r="362">
      <c r="G362" s="113"/>
    </row>
    <row r="363">
      <c r="G363" s="113"/>
    </row>
    <row r="364">
      <c r="G364" s="113"/>
    </row>
    <row r="365">
      <c r="G365" s="113"/>
    </row>
    <row r="366">
      <c r="G366" s="113"/>
    </row>
    <row r="367">
      <c r="G367" s="113"/>
    </row>
    <row r="368">
      <c r="G368" s="113"/>
    </row>
    <row r="369">
      <c r="G369" s="113"/>
    </row>
    <row r="370">
      <c r="G370" s="113"/>
    </row>
    <row r="371">
      <c r="G371" s="113"/>
    </row>
    <row r="372">
      <c r="G372" s="113"/>
    </row>
    <row r="373">
      <c r="G373" s="113"/>
    </row>
    <row r="374">
      <c r="G374" s="113"/>
    </row>
    <row r="375">
      <c r="G375" s="113"/>
    </row>
    <row r="376">
      <c r="G376" s="113"/>
    </row>
    <row r="377">
      <c r="G377" s="113"/>
    </row>
    <row r="378">
      <c r="G378" s="113"/>
    </row>
    <row r="379">
      <c r="G379" s="113"/>
    </row>
    <row r="380">
      <c r="G380" s="113"/>
    </row>
    <row r="381">
      <c r="G381" s="113"/>
    </row>
    <row r="382">
      <c r="G382" s="113"/>
    </row>
    <row r="383">
      <c r="G383" s="113"/>
    </row>
    <row r="384">
      <c r="G384" s="113"/>
    </row>
    <row r="385">
      <c r="G385" s="113"/>
    </row>
    <row r="386">
      <c r="G386" s="113"/>
    </row>
    <row r="387">
      <c r="G387" s="113"/>
    </row>
    <row r="388">
      <c r="G388" s="113"/>
    </row>
    <row r="389">
      <c r="G389" s="113"/>
    </row>
    <row r="390">
      <c r="G390" s="113"/>
    </row>
    <row r="391">
      <c r="G391" s="113"/>
    </row>
    <row r="392">
      <c r="G392" s="113"/>
    </row>
    <row r="393">
      <c r="G393" s="113"/>
    </row>
    <row r="394">
      <c r="G394" s="113"/>
    </row>
    <row r="395">
      <c r="G395" s="113"/>
    </row>
    <row r="396">
      <c r="G396" s="113"/>
    </row>
    <row r="397">
      <c r="G397" s="113"/>
    </row>
    <row r="398">
      <c r="G398" s="113"/>
    </row>
    <row r="399">
      <c r="G399" s="113"/>
    </row>
    <row r="400">
      <c r="G400" s="113"/>
    </row>
    <row r="401">
      <c r="G401" s="113"/>
    </row>
    <row r="402">
      <c r="G402" s="113"/>
    </row>
    <row r="403">
      <c r="G403" s="113"/>
    </row>
    <row r="404">
      <c r="G404" s="113"/>
    </row>
    <row r="405">
      <c r="G405" s="113"/>
    </row>
    <row r="406">
      <c r="G406" s="113"/>
    </row>
    <row r="407">
      <c r="G407" s="113"/>
    </row>
    <row r="408">
      <c r="G408" s="113"/>
    </row>
    <row r="409">
      <c r="G409" s="113"/>
    </row>
    <row r="410">
      <c r="G410" s="113"/>
    </row>
    <row r="411">
      <c r="G411" s="113"/>
    </row>
    <row r="412">
      <c r="G412" s="113"/>
    </row>
    <row r="413">
      <c r="G413" s="113"/>
    </row>
    <row r="414">
      <c r="G414" s="113"/>
    </row>
    <row r="415">
      <c r="G415" s="113"/>
    </row>
    <row r="416">
      <c r="G416" s="113"/>
    </row>
    <row r="417">
      <c r="G417" s="113"/>
    </row>
    <row r="418">
      <c r="G418" s="113"/>
    </row>
    <row r="419">
      <c r="G419" s="113"/>
    </row>
    <row r="420">
      <c r="G420" s="113"/>
    </row>
    <row r="421">
      <c r="G421" s="113"/>
    </row>
    <row r="422">
      <c r="G422" s="113"/>
    </row>
    <row r="423">
      <c r="G423" s="113"/>
    </row>
    <row r="424">
      <c r="G424" s="113"/>
    </row>
    <row r="425">
      <c r="G425" s="113"/>
    </row>
    <row r="426">
      <c r="G426" s="113"/>
    </row>
    <row r="427">
      <c r="G427" s="113"/>
    </row>
    <row r="428">
      <c r="G428" s="113"/>
    </row>
    <row r="429">
      <c r="G429" s="113"/>
    </row>
    <row r="430">
      <c r="G430" s="113"/>
    </row>
    <row r="431">
      <c r="G431" s="113"/>
    </row>
    <row r="432">
      <c r="G432" s="113"/>
    </row>
    <row r="433">
      <c r="G433" s="113"/>
    </row>
    <row r="434">
      <c r="G434" s="113"/>
    </row>
    <row r="435">
      <c r="G435" s="113"/>
    </row>
    <row r="436">
      <c r="G436" s="113"/>
    </row>
    <row r="437">
      <c r="G437" s="113"/>
    </row>
    <row r="438">
      <c r="G438" s="113"/>
    </row>
    <row r="439">
      <c r="G439" s="113"/>
    </row>
    <row r="440">
      <c r="G440" s="113"/>
    </row>
    <row r="441">
      <c r="G441" s="113"/>
    </row>
    <row r="442">
      <c r="G442" s="113"/>
    </row>
    <row r="443">
      <c r="G443" s="113"/>
    </row>
    <row r="444">
      <c r="G444" s="113"/>
    </row>
    <row r="445">
      <c r="G445" s="113"/>
    </row>
    <row r="446">
      <c r="G446" s="113"/>
    </row>
    <row r="447">
      <c r="G447" s="113"/>
    </row>
    <row r="448">
      <c r="G448" s="113"/>
    </row>
    <row r="449">
      <c r="G449" s="113"/>
    </row>
    <row r="450">
      <c r="G450" s="113"/>
    </row>
    <row r="451">
      <c r="G451" s="113"/>
    </row>
    <row r="452">
      <c r="G452" s="113"/>
    </row>
    <row r="453">
      <c r="G453" s="113"/>
    </row>
    <row r="454">
      <c r="G454" s="113"/>
    </row>
    <row r="455">
      <c r="G455" s="113"/>
    </row>
    <row r="456">
      <c r="G456" s="113"/>
    </row>
    <row r="457">
      <c r="G457" s="113"/>
    </row>
    <row r="458">
      <c r="G458" s="113"/>
    </row>
    <row r="459">
      <c r="G459" s="113"/>
    </row>
    <row r="460">
      <c r="G460" s="113"/>
    </row>
    <row r="461">
      <c r="G461" s="113"/>
    </row>
    <row r="462">
      <c r="G462" s="113"/>
    </row>
    <row r="463">
      <c r="G463" s="113"/>
    </row>
    <row r="464">
      <c r="G464" s="113"/>
    </row>
    <row r="465">
      <c r="G465" s="113"/>
    </row>
    <row r="466">
      <c r="G466" s="113"/>
    </row>
    <row r="467">
      <c r="G467" s="113"/>
    </row>
    <row r="468">
      <c r="G468" s="113"/>
    </row>
    <row r="469">
      <c r="G469" s="113"/>
    </row>
    <row r="470">
      <c r="G470" s="113"/>
    </row>
    <row r="471">
      <c r="G471" s="113"/>
    </row>
    <row r="472">
      <c r="G472" s="113"/>
    </row>
    <row r="473">
      <c r="G473" s="113"/>
    </row>
    <row r="474">
      <c r="G474" s="113"/>
    </row>
    <row r="475">
      <c r="G475" s="113"/>
    </row>
    <row r="476">
      <c r="G476" s="113"/>
    </row>
    <row r="477">
      <c r="G477" s="113"/>
    </row>
    <row r="478">
      <c r="G478" s="113"/>
    </row>
    <row r="479">
      <c r="G479" s="113"/>
    </row>
    <row r="480">
      <c r="G480" s="113"/>
    </row>
    <row r="481">
      <c r="G481" s="113"/>
    </row>
    <row r="482">
      <c r="G482" s="113"/>
    </row>
    <row r="483">
      <c r="G483" s="113"/>
    </row>
    <row r="484">
      <c r="G484" s="113"/>
    </row>
    <row r="485">
      <c r="G485" s="113"/>
    </row>
    <row r="486">
      <c r="G486" s="113"/>
    </row>
    <row r="487">
      <c r="G487" s="113"/>
    </row>
    <row r="488">
      <c r="G488" s="113"/>
    </row>
    <row r="489">
      <c r="G489" s="113"/>
    </row>
    <row r="490">
      <c r="G490" s="113"/>
    </row>
    <row r="491">
      <c r="G491" s="113"/>
    </row>
    <row r="492">
      <c r="G492" s="113"/>
    </row>
    <row r="493">
      <c r="G493" s="113"/>
    </row>
    <row r="494">
      <c r="G494" s="113"/>
    </row>
    <row r="495">
      <c r="G495" s="113"/>
    </row>
    <row r="496">
      <c r="G496" s="113"/>
    </row>
    <row r="497">
      <c r="G497" s="113"/>
    </row>
    <row r="498">
      <c r="G498" s="113"/>
    </row>
    <row r="499">
      <c r="G499" s="113"/>
    </row>
    <row r="500">
      <c r="G500" s="113"/>
    </row>
    <row r="501">
      <c r="G501" s="113"/>
    </row>
    <row r="502">
      <c r="G502" s="113"/>
    </row>
    <row r="503">
      <c r="G503" s="113"/>
    </row>
    <row r="504">
      <c r="G504" s="113"/>
    </row>
    <row r="505">
      <c r="G505" s="113"/>
    </row>
    <row r="506">
      <c r="G506" s="113"/>
    </row>
    <row r="507">
      <c r="G507" s="113"/>
    </row>
    <row r="508">
      <c r="G508" s="113"/>
    </row>
    <row r="509">
      <c r="G509" s="113"/>
    </row>
    <row r="510">
      <c r="G510" s="113"/>
    </row>
    <row r="511">
      <c r="G511" s="113"/>
    </row>
    <row r="512">
      <c r="G512" s="113"/>
    </row>
    <row r="513">
      <c r="G513" s="113"/>
    </row>
    <row r="514">
      <c r="G514" s="113"/>
    </row>
    <row r="515">
      <c r="G515" s="113"/>
    </row>
    <row r="516">
      <c r="G516" s="113"/>
    </row>
    <row r="517">
      <c r="G517" s="113"/>
    </row>
    <row r="518">
      <c r="G518" s="113"/>
    </row>
    <row r="519">
      <c r="G519" s="113"/>
    </row>
    <row r="520">
      <c r="G520" s="113"/>
    </row>
    <row r="521">
      <c r="G521" s="113"/>
    </row>
    <row r="522">
      <c r="G522" s="113"/>
    </row>
    <row r="523">
      <c r="G523" s="113"/>
    </row>
    <row r="524">
      <c r="G524" s="113"/>
    </row>
    <row r="525">
      <c r="G525" s="113"/>
    </row>
    <row r="526">
      <c r="G526" s="113"/>
    </row>
    <row r="527">
      <c r="G527" s="113"/>
    </row>
    <row r="528">
      <c r="G528" s="113"/>
    </row>
    <row r="529">
      <c r="G529" s="113"/>
    </row>
    <row r="530">
      <c r="G530" s="113"/>
    </row>
    <row r="531">
      <c r="G531" s="113"/>
    </row>
    <row r="532">
      <c r="G532" s="113"/>
    </row>
    <row r="533">
      <c r="G533" s="113"/>
    </row>
    <row r="534">
      <c r="G534" s="113"/>
    </row>
    <row r="535">
      <c r="G535" s="113"/>
    </row>
    <row r="536">
      <c r="G536" s="113"/>
    </row>
    <row r="537">
      <c r="G537" s="113"/>
    </row>
    <row r="538">
      <c r="G538" s="113"/>
    </row>
    <row r="539">
      <c r="G539" s="113"/>
    </row>
    <row r="540">
      <c r="G540" s="113"/>
    </row>
    <row r="541">
      <c r="G541" s="113"/>
    </row>
    <row r="542">
      <c r="G542" s="113"/>
    </row>
    <row r="543">
      <c r="G543" s="113"/>
    </row>
    <row r="544">
      <c r="G544" s="113"/>
    </row>
    <row r="545">
      <c r="G545" s="113"/>
    </row>
    <row r="546">
      <c r="G546" s="113"/>
    </row>
    <row r="547">
      <c r="G547" s="113"/>
    </row>
    <row r="548">
      <c r="G548" s="113"/>
    </row>
    <row r="549">
      <c r="G549" s="113"/>
    </row>
    <row r="550">
      <c r="G550" s="113"/>
    </row>
    <row r="551">
      <c r="G551" s="113"/>
    </row>
    <row r="552">
      <c r="G552" s="113"/>
    </row>
    <row r="553">
      <c r="G553" s="113"/>
    </row>
    <row r="554">
      <c r="G554" s="113"/>
    </row>
    <row r="555">
      <c r="G555" s="113"/>
    </row>
    <row r="556">
      <c r="G556" s="113"/>
    </row>
    <row r="557">
      <c r="G557" s="113"/>
    </row>
    <row r="558">
      <c r="G558" s="113"/>
    </row>
    <row r="559">
      <c r="G559" s="113"/>
    </row>
    <row r="560">
      <c r="G560" s="113"/>
    </row>
    <row r="561">
      <c r="G561" s="113"/>
    </row>
    <row r="562">
      <c r="G562" s="113"/>
    </row>
    <row r="563">
      <c r="G563" s="113"/>
    </row>
    <row r="564">
      <c r="G564" s="113"/>
    </row>
    <row r="565">
      <c r="G565" s="113"/>
    </row>
    <row r="566">
      <c r="G566" s="113"/>
    </row>
    <row r="567">
      <c r="G567" s="113"/>
    </row>
    <row r="568">
      <c r="G568" s="113"/>
    </row>
    <row r="569">
      <c r="G569" s="113"/>
    </row>
    <row r="570">
      <c r="G570" s="113"/>
    </row>
    <row r="571">
      <c r="G571" s="113"/>
    </row>
    <row r="572">
      <c r="G572" s="113"/>
    </row>
    <row r="573">
      <c r="G573" s="113"/>
    </row>
    <row r="574">
      <c r="G574" s="113"/>
    </row>
    <row r="575">
      <c r="G575" s="113"/>
    </row>
    <row r="576">
      <c r="G576" s="113"/>
    </row>
    <row r="577">
      <c r="G577" s="113"/>
    </row>
    <row r="578">
      <c r="G578" s="113"/>
    </row>
    <row r="579">
      <c r="G579" s="113"/>
    </row>
    <row r="580">
      <c r="G580" s="113"/>
    </row>
    <row r="581">
      <c r="G581" s="113"/>
    </row>
    <row r="582">
      <c r="G582" s="113"/>
    </row>
    <row r="583">
      <c r="G583" s="113"/>
    </row>
    <row r="584">
      <c r="G584" s="113"/>
    </row>
    <row r="585">
      <c r="G585" s="113"/>
    </row>
    <row r="586">
      <c r="G586" s="113"/>
    </row>
    <row r="587">
      <c r="G587" s="113"/>
    </row>
    <row r="588">
      <c r="G588" s="113"/>
    </row>
    <row r="589">
      <c r="G589" s="113"/>
    </row>
    <row r="590">
      <c r="G590" s="113"/>
    </row>
    <row r="591">
      <c r="G591" s="113"/>
    </row>
    <row r="592">
      <c r="G592" s="113"/>
    </row>
    <row r="593">
      <c r="G593" s="113"/>
    </row>
    <row r="594">
      <c r="G594" s="113"/>
    </row>
    <row r="595">
      <c r="G595" s="113"/>
    </row>
    <row r="596">
      <c r="G596" s="113"/>
    </row>
    <row r="597">
      <c r="G597" s="113"/>
    </row>
    <row r="598">
      <c r="G598" s="113"/>
    </row>
    <row r="599">
      <c r="G599" s="113"/>
    </row>
    <row r="600">
      <c r="G600" s="113"/>
    </row>
    <row r="601">
      <c r="G601" s="113"/>
    </row>
    <row r="602">
      <c r="G602" s="113"/>
    </row>
    <row r="603">
      <c r="G603" s="113"/>
    </row>
    <row r="604">
      <c r="G604" s="113"/>
    </row>
    <row r="605">
      <c r="G605" s="113"/>
    </row>
    <row r="606">
      <c r="G606" s="113"/>
    </row>
    <row r="607">
      <c r="G607" s="113"/>
    </row>
    <row r="608">
      <c r="G608" s="113"/>
    </row>
    <row r="609">
      <c r="G609" s="113"/>
    </row>
    <row r="610">
      <c r="G610" s="113"/>
    </row>
    <row r="611">
      <c r="G611" s="113"/>
    </row>
    <row r="612">
      <c r="G612" s="113"/>
    </row>
    <row r="613">
      <c r="G613" s="113"/>
    </row>
    <row r="614">
      <c r="G614" s="113"/>
    </row>
    <row r="615">
      <c r="G615" s="113"/>
    </row>
    <row r="616">
      <c r="G616" s="113"/>
    </row>
    <row r="617">
      <c r="G617" s="113"/>
    </row>
    <row r="618">
      <c r="G618" s="113"/>
    </row>
    <row r="619">
      <c r="G619" s="113"/>
    </row>
    <row r="620">
      <c r="G620" s="113"/>
    </row>
    <row r="621">
      <c r="G621" s="113"/>
    </row>
    <row r="622">
      <c r="G622" s="113"/>
    </row>
    <row r="623">
      <c r="G623" s="113"/>
    </row>
    <row r="624">
      <c r="G624" s="113"/>
    </row>
    <row r="625">
      <c r="G625" s="113"/>
    </row>
    <row r="626">
      <c r="G626" s="113"/>
    </row>
    <row r="627">
      <c r="G627" s="113"/>
    </row>
    <row r="628">
      <c r="G628" s="113"/>
    </row>
    <row r="629">
      <c r="G629" s="113"/>
    </row>
    <row r="630">
      <c r="G630" s="113"/>
    </row>
    <row r="631">
      <c r="G631" s="113"/>
    </row>
    <row r="632">
      <c r="G632" s="113"/>
    </row>
    <row r="633">
      <c r="G633" s="113"/>
    </row>
    <row r="634">
      <c r="G634" s="113"/>
    </row>
    <row r="635">
      <c r="G635" s="113"/>
    </row>
    <row r="636">
      <c r="G636" s="113"/>
    </row>
    <row r="637">
      <c r="G637" s="113"/>
    </row>
    <row r="638">
      <c r="G638" s="113"/>
    </row>
    <row r="639">
      <c r="G639" s="113"/>
    </row>
    <row r="640">
      <c r="G640" s="113"/>
    </row>
    <row r="641">
      <c r="G641" s="113"/>
    </row>
    <row r="642">
      <c r="G642" s="113"/>
    </row>
    <row r="643">
      <c r="G643" s="113"/>
    </row>
    <row r="644">
      <c r="G644" s="113"/>
    </row>
    <row r="645">
      <c r="G645" s="113"/>
    </row>
    <row r="646">
      <c r="G646" s="113"/>
    </row>
    <row r="647">
      <c r="G647" s="113"/>
    </row>
    <row r="648">
      <c r="G648" s="113"/>
    </row>
    <row r="649">
      <c r="G649" s="113"/>
    </row>
    <row r="650">
      <c r="G650" s="113"/>
    </row>
    <row r="651">
      <c r="G651" s="113"/>
    </row>
    <row r="652">
      <c r="G652" s="113"/>
    </row>
    <row r="653">
      <c r="G653" s="113"/>
    </row>
    <row r="654">
      <c r="G654" s="113"/>
    </row>
    <row r="655">
      <c r="G655" s="113"/>
    </row>
    <row r="656">
      <c r="G656" s="113"/>
    </row>
    <row r="657">
      <c r="G657" s="113"/>
    </row>
    <row r="658">
      <c r="G658" s="113"/>
    </row>
    <row r="659">
      <c r="G659" s="113"/>
    </row>
    <row r="660">
      <c r="G660" s="113"/>
    </row>
    <row r="661">
      <c r="G661" s="113"/>
    </row>
    <row r="662">
      <c r="G662" s="113"/>
    </row>
    <row r="663">
      <c r="G663" s="113"/>
    </row>
    <row r="664">
      <c r="G664" s="113"/>
    </row>
    <row r="665">
      <c r="G665" s="113"/>
    </row>
    <row r="666">
      <c r="G666" s="113"/>
    </row>
    <row r="667">
      <c r="G667" s="113"/>
    </row>
    <row r="668">
      <c r="G668" s="113"/>
    </row>
    <row r="669">
      <c r="G669" s="113"/>
    </row>
    <row r="670">
      <c r="G670" s="113"/>
    </row>
    <row r="671">
      <c r="G671" s="113"/>
    </row>
    <row r="672">
      <c r="G672" s="113"/>
    </row>
    <row r="673">
      <c r="G673" s="113"/>
    </row>
    <row r="674">
      <c r="G674" s="113"/>
    </row>
    <row r="675">
      <c r="G675" s="113"/>
    </row>
    <row r="676">
      <c r="G676" s="113"/>
    </row>
    <row r="677">
      <c r="G677" s="113"/>
    </row>
    <row r="678">
      <c r="G678" s="113"/>
    </row>
    <row r="679">
      <c r="G679" s="113"/>
    </row>
    <row r="680">
      <c r="G680" s="113"/>
    </row>
    <row r="681">
      <c r="G681" s="113"/>
    </row>
    <row r="682">
      <c r="G682" s="113"/>
    </row>
    <row r="683">
      <c r="G683" s="113"/>
    </row>
    <row r="684">
      <c r="G684" s="113"/>
    </row>
    <row r="685">
      <c r="G685" s="113"/>
    </row>
    <row r="686">
      <c r="G686" s="113"/>
    </row>
    <row r="687">
      <c r="G687" s="113"/>
    </row>
    <row r="688">
      <c r="G688" s="113"/>
    </row>
    <row r="689">
      <c r="G689" s="113"/>
    </row>
    <row r="690">
      <c r="G690" s="113"/>
    </row>
    <row r="691">
      <c r="G691" s="113"/>
    </row>
    <row r="692">
      <c r="G692" s="113"/>
    </row>
    <row r="693">
      <c r="G693" s="113"/>
    </row>
    <row r="694">
      <c r="G694" s="113"/>
    </row>
    <row r="695">
      <c r="G695" s="113"/>
    </row>
    <row r="696">
      <c r="G696" s="113"/>
    </row>
    <row r="697">
      <c r="G697" s="113"/>
    </row>
    <row r="698">
      <c r="G698" s="113"/>
    </row>
    <row r="699">
      <c r="G699" s="113"/>
    </row>
    <row r="700">
      <c r="G700" s="113"/>
    </row>
    <row r="701">
      <c r="G701" s="113"/>
    </row>
    <row r="702">
      <c r="G702" s="113"/>
    </row>
    <row r="703">
      <c r="G703" s="113"/>
    </row>
    <row r="704">
      <c r="G704" s="113"/>
    </row>
    <row r="705">
      <c r="G705" s="113"/>
    </row>
    <row r="706">
      <c r="G706" s="113"/>
    </row>
    <row r="707">
      <c r="G707" s="113"/>
    </row>
    <row r="708">
      <c r="G708" s="113"/>
    </row>
    <row r="709">
      <c r="G709" s="113"/>
    </row>
    <row r="710">
      <c r="G710" s="113"/>
    </row>
    <row r="711">
      <c r="G711" s="113"/>
    </row>
    <row r="712">
      <c r="G712" s="113"/>
    </row>
    <row r="713">
      <c r="G713" s="113"/>
    </row>
    <row r="714">
      <c r="G714" s="113"/>
    </row>
    <row r="715">
      <c r="G715" s="113"/>
    </row>
    <row r="716">
      <c r="G716" s="113"/>
    </row>
    <row r="717">
      <c r="G717" s="113"/>
    </row>
    <row r="718">
      <c r="G718" s="113"/>
    </row>
    <row r="719">
      <c r="G719" s="113"/>
    </row>
    <row r="720">
      <c r="G720" s="113"/>
    </row>
    <row r="721">
      <c r="G721" s="113"/>
    </row>
    <row r="722">
      <c r="G722" s="113"/>
    </row>
    <row r="723">
      <c r="G723" s="113"/>
    </row>
    <row r="724">
      <c r="G724" s="113"/>
    </row>
    <row r="725">
      <c r="G725" s="113"/>
    </row>
    <row r="726">
      <c r="G726" s="113"/>
    </row>
    <row r="727">
      <c r="G727" s="113"/>
    </row>
    <row r="728">
      <c r="G728" s="113"/>
    </row>
    <row r="729">
      <c r="G729" s="113"/>
    </row>
    <row r="730">
      <c r="G730" s="113"/>
    </row>
    <row r="731">
      <c r="G731" s="113"/>
    </row>
    <row r="732">
      <c r="G732" s="113"/>
    </row>
    <row r="733">
      <c r="G733" s="113"/>
    </row>
    <row r="734">
      <c r="G734" s="113"/>
    </row>
    <row r="735">
      <c r="G735" s="113"/>
    </row>
    <row r="736">
      <c r="G736" s="113"/>
    </row>
    <row r="737">
      <c r="G737" s="113"/>
    </row>
    <row r="738">
      <c r="G738" s="113"/>
    </row>
    <row r="739">
      <c r="G739" s="113"/>
    </row>
    <row r="740">
      <c r="G740" s="113"/>
    </row>
    <row r="741">
      <c r="G741" s="113"/>
    </row>
    <row r="742">
      <c r="G742" s="113"/>
    </row>
    <row r="743">
      <c r="G743" s="113"/>
    </row>
    <row r="744">
      <c r="G744" s="113"/>
    </row>
    <row r="745">
      <c r="G745" s="113"/>
    </row>
    <row r="746">
      <c r="G746" s="113"/>
    </row>
    <row r="747">
      <c r="G747" s="113"/>
    </row>
    <row r="748">
      <c r="G748" s="113"/>
    </row>
    <row r="749">
      <c r="G749" s="113"/>
    </row>
    <row r="750">
      <c r="G750" s="113"/>
    </row>
    <row r="751">
      <c r="G751" s="113"/>
    </row>
    <row r="752">
      <c r="G752" s="113"/>
    </row>
    <row r="753">
      <c r="G753" s="113"/>
    </row>
    <row r="754">
      <c r="G754" s="113"/>
    </row>
    <row r="755">
      <c r="G755" s="113"/>
    </row>
    <row r="756">
      <c r="G756" s="113"/>
    </row>
    <row r="757">
      <c r="G757" s="113"/>
    </row>
    <row r="758">
      <c r="G758" s="113"/>
    </row>
    <row r="759">
      <c r="G759" s="113"/>
    </row>
    <row r="760">
      <c r="G760" s="113"/>
    </row>
    <row r="761">
      <c r="G761" s="113"/>
    </row>
    <row r="762">
      <c r="G762" s="113"/>
    </row>
    <row r="763">
      <c r="G763" s="113"/>
    </row>
    <row r="764">
      <c r="G764" s="113"/>
    </row>
    <row r="765">
      <c r="G765" s="113"/>
    </row>
    <row r="766">
      <c r="G766" s="113"/>
    </row>
    <row r="767">
      <c r="G767" s="113"/>
    </row>
    <row r="768">
      <c r="G768" s="113"/>
    </row>
    <row r="769">
      <c r="G769" s="113"/>
    </row>
    <row r="770">
      <c r="G770" s="113"/>
    </row>
    <row r="771">
      <c r="G771" s="113"/>
    </row>
    <row r="772">
      <c r="G772" s="113"/>
    </row>
    <row r="773">
      <c r="G773" s="113"/>
    </row>
    <row r="774">
      <c r="G774" s="113"/>
    </row>
    <row r="775">
      <c r="G775" s="113"/>
    </row>
    <row r="776">
      <c r="G776" s="113"/>
    </row>
    <row r="777">
      <c r="G777" s="113"/>
    </row>
    <row r="778">
      <c r="G778" s="113"/>
    </row>
    <row r="779">
      <c r="G779" s="113"/>
    </row>
    <row r="780">
      <c r="G780" s="113"/>
    </row>
    <row r="781">
      <c r="G781" s="113"/>
    </row>
    <row r="782">
      <c r="G782" s="113"/>
    </row>
    <row r="783">
      <c r="G783" s="113"/>
    </row>
    <row r="784">
      <c r="G784" s="113"/>
    </row>
    <row r="785">
      <c r="G785" s="113"/>
    </row>
    <row r="786">
      <c r="G786" s="113"/>
    </row>
    <row r="787">
      <c r="G787" s="113"/>
    </row>
    <row r="788">
      <c r="G788" s="113"/>
    </row>
    <row r="789">
      <c r="G789" s="113"/>
    </row>
    <row r="790">
      <c r="G790" s="113"/>
    </row>
    <row r="791">
      <c r="G791" s="113"/>
    </row>
    <row r="792">
      <c r="G792" s="113"/>
    </row>
    <row r="793">
      <c r="G793" s="113"/>
    </row>
    <row r="794">
      <c r="G794" s="113"/>
    </row>
    <row r="795">
      <c r="G795" s="113"/>
    </row>
    <row r="796">
      <c r="G796" s="113"/>
    </row>
    <row r="797">
      <c r="G797" s="113"/>
    </row>
    <row r="798">
      <c r="G798" s="113"/>
    </row>
    <row r="799">
      <c r="G799" s="113"/>
    </row>
    <row r="800">
      <c r="G800" s="113"/>
    </row>
    <row r="801">
      <c r="G801" s="113"/>
    </row>
    <row r="802">
      <c r="G802" s="113"/>
    </row>
    <row r="803">
      <c r="G803" s="113"/>
    </row>
    <row r="804">
      <c r="G804" s="113"/>
    </row>
    <row r="805">
      <c r="G805" s="113"/>
    </row>
    <row r="806">
      <c r="G806" s="113"/>
    </row>
    <row r="807">
      <c r="G807" s="113"/>
    </row>
    <row r="808">
      <c r="G808" s="113"/>
    </row>
    <row r="809">
      <c r="G809" s="113"/>
    </row>
    <row r="810">
      <c r="G810" s="113"/>
    </row>
    <row r="811">
      <c r="G811" s="113"/>
    </row>
    <row r="812">
      <c r="G812" s="113"/>
    </row>
    <row r="813">
      <c r="G813" s="113"/>
    </row>
    <row r="814">
      <c r="G814" s="113"/>
    </row>
    <row r="815">
      <c r="G815" s="113"/>
    </row>
    <row r="816">
      <c r="G816" s="113"/>
    </row>
    <row r="817">
      <c r="G817" s="113"/>
    </row>
    <row r="818">
      <c r="G818" s="113"/>
    </row>
    <row r="819">
      <c r="G819" s="113"/>
    </row>
    <row r="820">
      <c r="G820" s="113"/>
    </row>
    <row r="821">
      <c r="G821" s="113"/>
    </row>
    <row r="822">
      <c r="G822" s="113"/>
    </row>
    <row r="823">
      <c r="G823" s="113"/>
    </row>
    <row r="824">
      <c r="G824" s="113"/>
    </row>
    <row r="825">
      <c r="G825" s="113"/>
    </row>
    <row r="826">
      <c r="G826" s="113"/>
    </row>
    <row r="827">
      <c r="G827" s="113"/>
    </row>
    <row r="828">
      <c r="G828" s="113"/>
    </row>
    <row r="829">
      <c r="G829" s="113"/>
    </row>
    <row r="830">
      <c r="G830" s="113"/>
    </row>
    <row r="831">
      <c r="G831" s="113"/>
    </row>
    <row r="832">
      <c r="G832" s="113"/>
    </row>
    <row r="833">
      <c r="G833" s="113"/>
    </row>
    <row r="834">
      <c r="G834" s="113"/>
    </row>
    <row r="835">
      <c r="G835" s="113"/>
    </row>
    <row r="836">
      <c r="G836" s="113"/>
    </row>
    <row r="837">
      <c r="G837" s="113"/>
    </row>
    <row r="838">
      <c r="G838" s="113"/>
    </row>
    <row r="839">
      <c r="G839" s="113"/>
    </row>
    <row r="840">
      <c r="G840" s="113"/>
    </row>
    <row r="841">
      <c r="G841" s="113"/>
    </row>
    <row r="842">
      <c r="G842" s="113"/>
    </row>
    <row r="843">
      <c r="G843" s="113"/>
    </row>
    <row r="844">
      <c r="G844" s="113"/>
    </row>
    <row r="845">
      <c r="G845" s="113"/>
    </row>
    <row r="846">
      <c r="G846" s="113"/>
    </row>
    <row r="847">
      <c r="G847" s="113"/>
    </row>
    <row r="848">
      <c r="G848" s="113"/>
    </row>
    <row r="849">
      <c r="G849" s="113"/>
    </row>
    <row r="850">
      <c r="G850" s="113"/>
    </row>
    <row r="851">
      <c r="G851" s="113"/>
    </row>
    <row r="852">
      <c r="G852" s="113"/>
    </row>
    <row r="853">
      <c r="G853" s="113"/>
    </row>
    <row r="854">
      <c r="G854" s="113"/>
    </row>
    <row r="855">
      <c r="G855" s="113"/>
    </row>
    <row r="856">
      <c r="G856" s="113"/>
    </row>
    <row r="857">
      <c r="G857" s="113"/>
    </row>
    <row r="858">
      <c r="G858" s="113"/>
    </row>
    <row r="859">
      <c r="G859" s="113"/>
    </row>
    <row r="860">
      <c r="G860" s="113"/>
    </row>
    <row r="861">
      <c r="G861" s="113"/>
    </row>
    <row r="862">
      <c r="G862" s="113"/>
    </row>
    <row r="863">
      <c r="G863" s="113"/>
    </row>
    <row r="864">
      <c r="G864" s="113"/>
    </row>
    <row r="865">
      <c r="G865" s="113"/>
    </row>
    <row r="866">
      <c r="G866" s="113"/>
    </row>
    <row r="867">
      <c r="G867" s="113"/>
    </row>
    <row r="868">
      <c r="G868" s="113"/>
    </row>
    <row r="869">
      <c r="G869" s="113"/>
    </row>
    <row r="870">
      <c r="G870" s="113"/>
    </row>
    <row r="871">
      <c r="G871" s="113"/>
    </row>
    <row r="872">
      <c r="G872" s="113"/>
    </row>
    <row r="873">
      <c r="G873" s="113"/>
    </row>
    <row r="874">
      <c r="G874" s="113"/>
    </row>
    <row r="875">
      <c r="G875" s="113"/>
    </row>
    <row r="876">
      <c r="G876" s="113"/>
    </row>
    <row r="877">
      <c r="G877" s="113"/>
    </row>
    <row r="878">
      <c r="G878" s="113"/>
    </row>
    <row r="879">
      <c r="G879" s="113"/>
    </row>
    <row r="880">
      <c r="G880" s="113"/>
    </row>
    <row r="881">
      <c r="G881" s="113"/>
    </row>
    <row r="882">
      <c r="G882" s="113"/>
    </row>
    <row r="883">
      <c r="G883" s="113"/>
    </row>
    <row r="884">
      <c r="G884" s="113"/>
    </row>
    <row r="885">
      <c r="G885" s="113"/>
    </row>
    <row r="886">
      <c r="G886" s="113"/>
    </row>
    <row r="887">
      <c r="G887" s="113"/>
    </row>
    <row r="888">
      <c r="G888" s="113"/>
    </row>
    <row r="889">
      <c r="G889" s="113"/>
    </row>
    <row r="890">
      <c r="G890" s="113"/>
    </row>
    <row r="891">
      <c r="G891" s="113"/>
    </row>
    <row r="892">
      <c r="G892" s="113"/>
    </row>
    <row r="893">
      <c r="G893" s="113"/>
    </row>
    <row r="894">
      <c r="G894" s="113"/>
    </row>
    <row r="895">
      <c r="G895" s="113"/>
    </row>
    <row r="896">
      <c r="G896" s="113"/>
    </row>
    <row r="897">
      <c r="G897" s="113"/>
    </row>
    <row r="898">
      <c r="G898" s="113"/>
    </row>
    <row r="899">
      <c r="G899" s="113"/>
    </row>
    <row r="900">
      <c r="G900" s="113"/>
    </row>
    <row r="901">
      <c r="G901" s="113"/>
    </row>
    <row r="902">
      <c r="G902" s="113"/>
    </row>
    <row r="903">
      <c r="G903" s="113"/>
    </row>
    <row r="904">
      <c r="G904" s="113"/>
    </row>
    <row r="905">
      <c r="G905" s="113"/>
    </row>
    <row r="906">
      <c r="G906" s="113"/>
    </row>
    <row r="907">
      <c r="G907" s="113"/>
    </row>
    <row r="908">
      <c r="G908" s="113"/>
    </row>
    <row r="909">
      <c r="G909" s="113"/>
    </row>
    <row r="910">
      <c r="G910" s="113"/>
    </row>
    <row r="911">
      <c r="G911" s="113"/>
    </row>
    <row r="912">
      <c r="G912" s="113"/>
    </row>
    <row r="913">
      <c r="G913" s="113"/>
    </row>
    <row r="914">
      <c r="G914" s="113"/>
    </row>
    <row r="915">
      <c r="G915" s="113"/>
    </row>
    <row r="916">
      <c r="G916" s="113"/>
    </row>
    <row r="917">
      <c r="G917" s="113"/>
    </row>
    <row r="918">
      <c r="G918" s="113"/>
    </row>
    <row r="919">
      <c r="G919" s="113"/>
    </row>
    <row r="920">
      <c r="G920" s="113"/>
    </row>
    <row r="921">
      <c r="G921" s="113"/>
    </row>
    <row r="922">
      <c r="G922" s="113"/>
    </row>
    <row r="923">
      <c r="G923" s="113"/>
    </row>
    <row r="924">
      <c r="G924" s="113"/>
    </row>
    <row r="925">
      <c r="G925" s="113"/>
    </row>
    <row r="926">
      <c r="G926" s="113"/>
    </row>
    <row r="927">
      <c r="G927" s="113"/>
    </row>
    <row r="928">
      <c r="G928" s="113"/>
    </row>
    <row r="929">
      <c r="G929" s="113"/>
    </row>
    <row r="930">
      <c r="G930" s="113"/>
    </row>
    <row r="931">
      <c r="G931" s="113"/>
    </row>
    <row r="932">
      <c r="G932" s="113"/>
    </row>
    <row r="933">
      <c r="G933" s="113"/>
    </row>
    <row r="934">
      <c r="G934" s="113"/>
    </row>
    <row r="935">
      <c r="G935" s="113"/>
    </row>
    <row r="936">
      <c r="G936" s="113"/>
    </row>
    <row r="937">
      <c r="G937" s="113"/>
    </row>
    <row r="938">
      <c r="G938" s="113"/>
    </row>
    <row r="939">
      <c r="G939" s="113"/>
    </row>
    <row r="940">
      <c r="G940" s="113"/>
    </row>
    <row r="941">
      <c r="G941" s="113"/>
    </row>
    <row r="942">
      <c r="G942" s="113"/>
    </row>
    <row r="943">
      <c r="G943" s="113"/>
    </row>
    <row r="944">
      <c r="G944" s="113"/>
    </row>
    <row r="945">
      <c r="G945" s="113"/>
    </row>
    <row r="946">
      <c r="G946" s="113"/>
    </row>
    <row r="947">
      <c r="G947" s="113"/>
    </row>
    <row r="948">
      <c r="G948" s="113"/>
    </row>
    <row r="949">
      <c r="G949" s="113"/>
    </row>
    <row r="950">
      <c r="G950" s="113"/>
    </row>
    <row r="951">
      <c r="G951" s="113"/>
    </row>
    <row r="952">
      <c r="G952" s="113"/>
    </row>
    <row r="953">
      <c r="G953" s="113"/>
    </row>
    <row r="954">
      <c r="G954" s="113"/>
    </row>
    <row r="955">
      <c r="G955" s="113"/>
    </row>
    <row r="956">
      <c r="G956" s="113"/>
    </row>
    <row r="957">
      <c r="G957" s="113"/>
    </row>
    <row r="958">
      <c r="G958" s="113"/>
    </row>
    <row r="959">
      <c r="G959" s="113"/>
    </row>
    <row r="960">
      <c r="G960" s="113"/>
    </row>
    <row r="961">
      <c r="G961" s="113"/>
    </row>
    <row r="962">
      <c r="G962" s="113"/>
    </row>
    <row r="963">
      <c r="G963" s="113"/>
    </row>
    <row r="964">
      <c r="G964" s="113"/>
    </row>
    <row r="965">
      <c r="G965" s="113"/>
    </row>
    <row r="966">
      <c r="G966" s="113"/>
    </row>
    <row r="967">
      <c r="G967" s="113"/>
    </row>
    <row r="968">
      <c r="G968" s="113"/>
    </row>
    <row r="969">
      <c r="G969" s="113"/>
    </row>
    <row r="970">
      <c r="G970" s="113"/>
    </row>
    <row r="971">
      <c r="G971" s="113"/>
    </row>
    <row r="972">
      <c r="G972" s="113"/>
    </row>
    <row r="973">
      <c r="G973" s="113"/>
    </row>
    <row r="974">
      <c r="G974" s="113"/>
    </row>
    <row r="975">
      <c r="G975" s="113"/>
    </row>
    <row r="976">
      <c r="G976" s="113"/>
    </row>
    <row r="977">
      <c r="G977" s="113"/>
    </row>
    <row r="978">
      <c r="G978" s="113"/>
    </row>
    <row r="979">
      <c r="G979" s="113"/>
    </row>
    <row r="980">
      <c r="G980" s="113"/>
    </row>
    <row r="981">
      <c r="G981" s="113"/>
    </row>
    <row r="982">
      <c r="G982" s="113"/>
    </row>
    <row r="983">
      <c r="G983" s="113"/>
    </row>
    <row r="984">
      <c r="G984" s="113"/>
    </row>
    <row r="985">
      <c r="G985" s="113"/>
    </row>
    <row r="986">
      <c r="G986" s="113"/>
    </row>
    <row r="987">
      <c r="G987" s="113"/>
    </row>
    <row r="988">
      <c r="G988" s="113"/>
    </row>
    <row r="989">
      <c r="G989" s="113"/>
    </row>
    <row r="990">
      <c r="G990" s="113"/>
    </row>
    <row r="991">
      <c r="G991" s="113"/>
    </row>
    <row r="992">
      <c r="G992" s="113"/>
    </row>
    <row r="993">
      <c r="G993" s="113"/>
    </row>
    <row r="994">
      <c r="G994" s="113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2.14"/>
    <col customWidth="1" min="6" max="6" width="12.43"/>
    <col customWidth="1" min="7" max="7" width="23.29"/>
    <col customWidth="1" min="8" max="8" width="17.0"/>
    <col customWidth="1" min="9" max="9" width="12.71"/>
  </cols>
  <sheetData>
    <row r="1">
      <c r="A1" s="1" t="s">
        <v>0</v>
      </c>
      <c r="B1" s="1" t="s">
        <v>19</v>
      </c>
      <c r="C1" s="1" t="s">
        <v>185</v>
      </c>
      <c r="D1" s="1" t="s">
        <v>1013</v>
      </c>
      <c r="E1" s="1" t="s">
        <v>1014</v>
      </c>
      <c r="F1" s="1" t="s">
        <v>1015</v>
      </c>
      <c r="G1" s="1" t="s">
        <v>1016</v>
      </c>
      <c r="H1" s="1" t="s">
        <v>1017</v>
      </c>
      <c r="I1" s="1" t="s">
        <v>1018</v>
      </c>
      <c r="J1" s="1" t="s">
        <v>1019</v>
      </c>
    </row>
    <row r="2">
      <c r="A2" s="11">
        <v>1.0</v>
      </c>
      <c r="B2" s="11" t="s">
        <v>1020</v>
      </c>
      <c r="C2" s="11" t="s">
        <v>1021</v>
      </c>
      <c r="D2" s="11" t="str">
        <f t="shared" ref="D2:D5" si="1">0.4*0.25</f>
        <v>0.1</v>
      </c>
      <c r="E2" s="11">
        <v>0.2</v>
      </c>
      <c r="F2" s="11">
        <v>0.0</v>
      </c>
      <c r="G2" s="11">
        <v>0.0</v>
      </c>
      <c r="H2" s="11">
        <v>0.0</v>
      </c>
      <c r="I2" s="11">
        <v>0.0</v>
      </c>
      <c r="J2" s="11" t="b">
        <v>0</v>
      </c>
    </row>
    <row r="3">
      <c r="A3" s="11">
        <v>2.0</v>
      </c>
      <c r="B3" s="11" t="s">
        <v>1022</v>
      </c>
      <c r="C3" s="11" t="s">
        <v>1021</v>
      </c>
      <c r="D3" s="11" t="str">
        <f t="shared" si="1"/>
        <v>0.1</v>
      </c>
      <c r="E3" s="11">
        <v>0.0</v>
      </c>
      <c r="F3" s="11">
        <v>1.0</v>
      </c>
      <c r="G3" s="11">
        <v>0.0</v>
      </c>
      <c r="H3" s="11">
        <v>0.0</v>
      </c>
      <c r="I3" s="11">
        <v>0.0</v>
      </c>
      <c r="J3" s="11" t="b">
        <v>0</v>
      </c>
    </row>
    <row r="4">
      <c r="A4" s="11">
        <v>3.0</v>
      </c>
      <c r="B4" s="11" t="s">
        <v>1023</v>
      </c>
      <c r="C4" s="11" t="s">
        <v>1021</v>
      </c>
      <c r="D4" s="11" t="str">
        <f t="shared" si="1"/>
        <v>0.1</v>
      </c>
      <c r="E4" s="11">
        <v>0.0</v>
      </c>
      <c r="F4" s="11">
        <v>0.0</v>
      </c>
      <c r="G4" s="11">
        <v>2.0</v>
      </c>
      <c r="H4" s="11">
        <v>0.0</v>
      </c>
      <c r="I4" s="11">
        <v>10.0</v>
      </c>
      <c r="J4" s="11" t="b">
        <v>0</v>
      </c>
    </row>
    <row r="5">
      <c r="A5" s="11">
        <v>4.0</v>
      </c>
      <c r="B5" s="11" t="s">
        <v>1024</v>
      </c>
      <c r="C5" s="11" t="s">
        <v>1021</v>
      </c>
      <c r="D5" s="11" t="str">
        <f t="shared" si="1"/>
        <v>0.1</v>
      </c>
      <c r="E5" s="11">
        <v>0.0</v>
      </c>
      <c r="F5" s="11">
        <v>0.0</v>
      </c>
      <c r="G5" s="11">
        <v>0.0</v>
      </c>
      <c r="H5" s="11">
        <v>5.0</v>
      </c>
      <c r="I5" s="11">
        <v>10.0</v>
      </c>
      <c r="J5" s="11" t="b">
        <v>0</v>
      </c>
    </row>
    <row r="6">
      <c r="A6" s="11">
        <v>5.0</v>
      </c>
      <c r="B6" s="11" t="s">
        <v>1025</v>
      </c>
      <c r="C6" s="11" t="s">
        <v>1021</v>
      </c>
      <c r="D6" s="11" t="str">
        <f t="shared" ref="D6:D9" si="2">0.3*0.25</f>
        <v>0.075</v>
      </c>
      <c r="E6" s="11">
        <v>0.3</v>
      </c>
      <c r="F6" s="11">
        <v>0.0</v>
      </c>
      <c r="G6" s="11">
        <v>0.0</v>
      </c>
      <c r="H6" s="11">
        <v>0.0</v>
      </c>
      <c r="I6" s="11">
        <v>0.0</v>
      </c>
      <c r="J6" s="11" t="b">
        <v>0</v>
      </c>
    </row>
    <row r="7">
      <c r="A7" s="11">
        <v>6.0</v>
      </c>
      <c r="B7" s="11" t="s">
        <v>1026</v>
      </c>
      <c r="C7" s="11" t="s">
        <v>1021</v>
      </c>
      <c r="D7" s="11" t="str">
        <f t="shared" si="2"/>
        <v>0.075</v>
      </c>
      <c r="E7" s="11">
        <v>0.0</v>
      </c>
      <c r="F7" s="11">
        <v>2.0</v>
      </c>
      <c r="G7" s="11">
        <v>0.0</v>
      </c>
      <c r="H7" s="11">
        <v>0.0</v>
      </c>
      <c r="I7" s="11">
        <v>0.0</v>
      </c>
      <c r="J7" s="11" t="b">
        <v>0</v>
      </c>
    </row>
    <row r="8">
      <c r="A8" s="11">
        <v>7.0</v>
      </c>
      <c r="B8" s="11" t="s">
        <v>1027</v>
      </c>
      <c r="C8" s="11" t="s">
        <v>1021</v>
      </c>
      <c r="D8" s="11" t="str">
        <f t="shared" si="2"/>
        <v>0.075</v>
      </c>
      <c r="E8" s="11">
        <v>0.0</v>
      </c>
      <c r="F8" s="11">
        <v>0.0</v>
      </c>
      <c r="G8" s="11">
        <v>3.0</v>
      </c>
      <c r="H8" s="11">
        <v>0.0</v>
      </c>
      <c r="I8" s="11">
        <v>10.0</v>
      </c>
      <c r="J8" s="11" t="b">
        <v>0</v>
      </c>
    </row>
    <row r="9">
      <c r="A9" s="11">
        <v>8.0</v>
      </c>
      <c r="B9" s="11" t="s">
        <v>1028</v>
      </c>
      <c r="C9" s="11" t="s">
        <v>1021</v>
      </c>
      <c r="D9" s="11" t="str">
        <f t="shared" si="2"/>
        <v>0.075</v>
      </c>
      <c r="E9" s="11">
        <v>0.0</v>
      </c>
      <c r="F9" s="11">
        <v>0.0</v>
      </c>
      <c r="G9" s="11">
        <v>0.0</v>
      </c>
      <c r="H9" s="11">
        <v>10.0</v>
      </c>
      <c r="I9" s="11">
        <v>10.0</v>
      </c>
      <c r="J9" s="11" t="b">
        <v>0</v>
      </c>
    </row>
    <row r="10">
      <c r="A10" s="11">
        <v>9.0</v>
      </c>
      <c r="B10" s="11" t="s">
        <v>1029</v>
      </c>
      <c r="C10" s="11" t="s">
        <v>1021</v>
      </c>
      <c r="D10" s="11" t="str">
        <f t="shared" ref="D10:D13" si="3">0.15*0.25</f>
        <v>0.0375</v>
      </c>
      <c r="E10" s="11">
        <v>0.5</v>
      </c>
      <c r="F10" s="11">
        <v>0.0</v>
      </c>
      <c r="G10" s="11">
        <v>0.0</v>
      </c>
      <c r="H10" s="11">
        <v>0.0</v>
      </c>
      <c r="I10" s="11">
        <v>0.0</v>
      </c>
      <c r="J10" s="11" t="b">
        <v>0</v>
      </c>
    </row>
    <row r="11">
      <c r="A11" s="11">
        <v>10.0</v>
      </c>
      <c r="B11" s="11" t="s">
        <v>1030</v>
      </c>
      <c r="C11" s="11" t="s">
        <v>1021</v>
      </c>
      <c r="D11" s="11" t="str">
        <f t="shared" si="3"/>
        <v>0.0375</v>
      </c>
      <c r="E11" s="11">
        <v>0.0</v>
      </c>
      <c r="F11" s="11">
        <v>3.0</v>
      </c>
      <c r="G11" s="11">
        <v>0.0</v>
      </c>
      <c r="H11" s="11">
        <v>0.0</v>
      </c>
      <c r="I11" s="11">
        <v>0.0</v>
      </c>
      <c r="J11" s="11" t="b">
        <v>0</v>
      </c>
    </row>
    <row r="12">
      <c r="A12" s="11">
        <v>11.0</v>
      </c>
      <c r="B12" s="11" t="s">
        <v>1031</v>
      </c>
      <c r="C12" s="11" t="s">
        <v>1021</v>
      </c>
      <c r="D12" s="11" t="str">
        <f t="shared" si="3"/>
        <v>0.0375</v>
      </c>
      <c r="E12" s="11">
        <v>0.0</v>
      </c>
      <c r="F12" s="11">
        <v>0.0</v>
      </c>
      <c r="G12" s="11">
        <v>5.0</v>
      </c>
      <c r="H12" s="11">
        <v>0.0</v>
      </c>
      <c r="I12" s="11">
        <v>10.0</v>
      </c>
      <c r="J12" s="11" t="b">
        <v>0</v>
      </c>
    </row>
    <row r="13">
      <c r="A13" s="11">
        <v>12.0</v>
      </c>
      <c r="B13" s="11" t="s">
        <v>1032</v>
      </c>
      <c r="C13" s="11" t="s">
        <v>1021</v>
      </c>
      <c r="D13" s="11" t="str">
        <f t="shared" si="3"/>
        <v>0.0375</v>
      </c>
      <c r="E13" s="11">
        <v>0.0</v>
      </c>
      <c r="F13" s="11">
        <v>0.0</v>
      </c>
      <c r="G13" s="11">
        <v>0.0</v>
      </c>
      <c r="H13" s="11">
        <v>15.0</v>
      </c>
      <c r="I13" s="11">
        <v>10.0</v>
      </c>
      <c r="J13" s="11" t="b">
        <v>0</v>
      </c>
    </row>
    <row r="14">
      <c r="A14" s="11">
        <v>13.0</v>
      </c>
      <c r="B14" s="11" t="s">
        <v>1033</v>
      </c>
      <c r="C14" s="11" t="s">
        <v>1021</v>
      </c>
      <c r="D14" s="11" t="str">
        <f t="shared" ref="D14:D17" si="4">0.1*0.25</f>
        <v>0.025</v>
      </c>
      <c r="E14" s="11">
        <v>0.75</v>
      </c>
      <c r="F14" s="11">
        <v>0.0</v>
      </c>
      <c r="G14" s="11">
        <v>0.0</v>
      </c>
      <c r="H14" s="11">
        <v>0.0</v>
      </c>
      <c r="I14" s="11">
        <v>0.0</v>
      </c>
      <c r="J14" s="11" t="b">
        <v>0</v>
      </c>
    </row>
    <row r="15">
      <c r="A15" s="11">
        <v>14.0</v>
      </c>
      <c r="B15" s="11" t="s">
        <v>1034</v>
      </c>
      <c r="C15" s="11" t="s">
        <v>1021</v>
      </c>
      <c r="D15" s="11" t="str">
        <f t="shared" si="4"/>
        <v>0.025</v>
      </c>
      <c r="E15" s="11">
        <v>0.0</v>
      </c>
      <c r="F15" s="11">
        <v>4.0</v>
      </c>
      <c r="G15" s="11">
        <v>0.0</v>
      </c>
      <c r="H15" s="11">
        <v>0.0</v>
      </c>
      <c r="I15" s="11">
        <v>0.0</v>
      </c>
      <c r="J15" s="11" t="b">
        <v>0</v>
      </c>
    </row>
    <row r="16">
      <c r="A16" s="11">
        <v>15.0</v>
      </c>
      <c r="B16" s="11" t="s">
        <v>1035</v>
      </c>
      <c r="C16" s="11" t="s">
        <v>1021</v>
      </c>
      <c r="D16" s="11" t="str">
        <f t="shared" si="4"/>
        <v>0.025</v>
      </c>
      <c r="E16" s="11">
        <v>0.0</v>
      </c>
      <c r="F16" s="11">
        <v>0.0</v>
      </c>
      <c r="G16" s="11">
        <v>10.0</v>
      </c>
      <c r="H16" s="11">
        <v>0.0</v>
      </c>
      <c r="I16" s="11">
        <v>10.0</v>
      </c>
      <c r="J16" s="11" t="b">
        <v>0</v>
      </c>
    </row>
    <row r="17">
      <c r="A17" s="11">
        <v>16.0</v>
      </c>
      <c r="B17" s="11" t="s">
        <v>1036</v>
      </c>
      <c r="C17" s="11" t="s">
        <v>1021</v>
      </c>
      <c r="D17" s="11" t="str">
        <f t="shared" si="4"/>
        <v>0.025</v>
      </c>
      <c r="E17" s="11">
        <v>0.0</v>
      </c>
      <c r="F17" s="11">
        <v>0.0</v>
      </c>
      <c r="G17" s="11">
        <v>0.0</v>
      </c>
      <c r="H17" s="11">
        <v>20.0</v>
      </c>
      <c r="I17" s="11">
        <v>10.0</v>
      </c>
      <c r="J17" s="11" t="b">
        <v>0</v>
      </c>
    </row>
    <row r="18">
      <c r="A18" s="11">
        <v>17.0</v>
      </c>
      <c r="B18" s="11" t="s">
        <v>1037</v>
      </c>
      <c r="C18" s="11" t="s">
        <v>1021</v>
      </c>
      <c r="D18" s="11" t="str">
        <f t="shared" ref="D18:D21" si="5">0.05*0.25</f>
        <v>0.0125</v>
      </c>
      <c r="E18" s="11">
        <v>1.0</v>
      </c>
      <c r="F18" s="11">
        <v>0.0</v>
      </c>
      <c r="G18" s="11">
        <v>0.0</v>
      </c>
      <c r="H18" s="11">
        <v>0.0</v>
      </c>
      <c r="I18" s="11">
        <v>0.0</v>
      </c>
      <c r="J18" s="11" t="b">
        <v>0</v>
      </c>
    </row>
    <row r="19">
      <c r="A19" s="11">
        <v>18.0</v>
      </c>
      <c r="B19" s="11" t="s">
        <v>1038</v>
      </c>
      <c r="C19" s="11" t="s">
        <v>1021</v>
      </c>
      <c r="D19" s="11" t="str">
        <f t="shared" si="5"/>
        <v>0.0125</v>
      </c>
      <c r="E19" s="11">
        <v>0.0</v>
      </c>
      <c r="F19" s="11">
        <v>5.0</v>
      </c>
      <c r="G19" s="11">
        <v>0.0</v>
      </c>
      <c r="H19" s="11">
        <v>0.0</v>
      </c>
      <c r="I19" s="11">
        <v>0.0</v>
      </c>
      <c r="J19" s="11" t="b">
        <v>0</v>
      </c>
    </row>
    <row r="20">
      <c r="A20" s="11">
        <v>19.0</v>
      </c>
      <c r="B20" s="11" t="s">
        <v>1039</v>
      </c>
      <c r="C20" s="11" t="s">
        <v>1021</v>
      </c>
      <c r="D20" s="11" t="str">
        <f t="shared" si="5"/>
        <v>0.0125</v>
      </c>
      <c r="E20" s="11">
        <v>0.0</v>
      </c>
      <c r="F20" s="11">
        <v>0.0</v>
      </c>
      <c r="G20" s="11">
        <v>100.0</v>
      </c>
      <c r="H20" s="11">
        <v>0.0</v>
      </c>
      <c r="I20" s="11">
        <v>10.0</v>
      </c>
      <c r="J20" s="11" t="b">
        <v>0</v>
      </c>
    </row>
    <row r="21">
      <c r="A21" s="11">
        <v>20.0</v>
      </c>
      <c r="B21" s="11" t="s">
        <v>1040</v>
      </c>
      <c r="C21" s="11" t="s">
        <v>1021</v>
      </c>
      <c r="D21" s="11" t="str">
        <f t="shared" si="5"/>
        <v>0.0125</v>
      </c>
      <c r="E21" s="11">
        <v>0.0</v>
      </c>
      <c r="F21" s="11">
        <v>0.0</v>
      </c>
      <c r="G21" s="11">
        <v>0.0</v>
      </c>
      <c r="H21" s="11">
        <v>30.0</v>
      </c>
      <c r="I21" s="11">
        <v>10.0</v>
      </c>
      <c r="J21" s="11" t="b">
        <v>0</v>
      </c>
    </row>
    <row r="22">
      <c r="B22" s="11"/>
      <c r="C22" s="11"/>
      <c r="D22" s="11"/>
      <c r="E22" s="11"/>
    </row>
    <row r="23">
      <c r="B23" s="11"/>
      <c r="C23" s="11"/>
      <c r="D23" s="11"/>
      <c r="F23" s="11"/>
    </row>
    <row r="24">
      <c r="B24" s="11"/>
      <c r="C24" s="11"/>
      <c r="D24" s="11"/>
      <c r="I24" s="11"/>
    </row>
    <row r="25">
      <c r="B25" s="11"/>
      <c r="C25" s="11"/>
      <c r="D25" s="11"/>
      <c r="G25" s="11"/>
    </row>
    <row r="26">
      <c r="B26" s="11"/>
      <c r="C26" s="11"/>
      <c r="D26" s="11"/>
      <c r="H26" s="1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9.57"/>
    <col customWidth="1" min="5" max="5" width="12.14"/>
    <col customWidth="1" min="6" max="6" width="12.43"/>
    <col customWidth="1" min="7" max="7" width="24.71"/>
    <col customWidth="1" min="9" max="9" width="23.29"/>
    <col customWidth="1" min="10" max="10" width="10.71"/>
  </cols>
  <sheetData>
    <row r="1">
      <c r="A1" s="1" t="s">
        <v>0</v>
      </c>
      <c r="B1" s="1" t="s">
        <v>19</v>
      </c>
      <c r="C1" s="1" t="s">
        <v>185</v>
      </c>
      <c r="D1" s="1" t="s">
        <v>1013</v>
      </c>
      <c r="E1" s="1" t="s">
        <v>1014</v>
      </c>
      <c r="F1" s="1" t="s">
        <v>1015</v>
      </c>
      <c r="G1" s="1" t="s">
        <v>1041</v>
      </c>
      <c r="H1" s="1" t="s">
        <v>1042</v>
      </c>
      <c r="I1" s="1" t="s">
        <v>1043</v>
      </c>
      <c r="J1" s="1" t="s">
        <v>1044</v>
      </c>
    </row>
    <row r="2">
      <c r="A2" s="11">
        <v>1.0</v>
      </c>
      <c r="B2" s="11" t="s">
        <v>1045</v>
      </c>
      <c r="C2" s="11" t="s">
        <v>1021</v>
      </c>
      <c r="D2" s="114" t="str">
        <f t="shared" ref="D2:D4" si="1">0.7*9/36</f>
        <v>0.175</v>
      </c>
      <c r="E2" s="11">
        <v>0.3</v>
      </c>
      <c r="F2" s="11">
        <v>0.0</v>
      </c>
      <c r="G2" s="11">
        <v>0.0</v>
      </c>
      <c r="H2" s="11">
        <v>0.0</v>
      </c>
      <c r="I2" s="11">
        <v>0.0</v>
      </c>
      <c r="J2" s="11">
        <v>2.0</v>
      </c>
    </row>
    <row r="3">
      <c r="A3" s="11">
        <v>2.0</v>
      </c>
      <c r="B3" s="11" t="s">
        <v>1046</v>
      </c>
      <c r="C3" s="11" t="s">
        <v>1021</v>
      </c>
      <c r="D3" s="114" t="str">
        <f t="shared" si="1"/>
        <v>0.175</v>
      </c>
      <c r="E3" s="11">
        <v>0.5</v>
      </c>
      <c r="F3" s="11">
        <v>0.0</v>
      </c>
      <c r="G3" s="11">
        <v>0.0</v>
      </c>
      <c r="H3" s="11">
        <v>0.0</v>
      </c>
      <c r="I3" s="11">
        <v>0.0</v>
      </c>
      <c r="J3" s="11">
        <v>2.0</v>
      </c>
    </row>
    <row r="4">
      <c r="A4" s="11">
        <v>3.0</v>
      </c>
      <c r="B4" s="11" t="s">
        <v>1047</v>
      </c>
      <c r="C4" s="11" t="s">
        <v>1021</v>
      </c>
      <c r="D4" s="114" t="str">
        <f t="shared" si="1"/>
        <v>0.175</v>
      </c>
      <c r="E4" s="11">
        <v>0.75</v>
      </c>
      <c r="F4" s="11">
        <v>0.0</v>
      </c>
      <c r="G4" s="11">
        <v>0.0</v>
      </c>
      <c r="H4" s="11">
        <v>0.0</v>
      </c>
      <c r="I4" s="11">
        <v>0.0</v>
      </c>
      <c r="J4" s="11">
        <v>2.0</v>
      </c>
    </row>
    <row r="5">
      <c r="A5" s="11">
        <v>4.0</v>
      </c>
      <c r="B5" s="11" t="s">
        <v>1048</v>
      </c>
      <c r="C5" s="11" t="s">
        <v>1021</v>
      </c>
      <c r="D5" s="114" t="str">
        <f>0.7*5/36</f>
        <v>0.097</v>
      </c>
      <c r="E5" s="11">
        <v>1.0</v>
      </c>
      <c r="F5" s="11">
        <v>0.0</v>
      </c>
      <c r="G5" s="11">
        <v>0.0</v>
      </c>
      <c r="H5" s="11">
        <v>0.0</v>
      </c>
      <c r="I5" s="11">
        <v>0.0</v>
      </c>
      <c r="J5" s="11">
        <v>2.0</v>
      </c>
    </row>
    <row r="6">
      <c r="A6" s="11">
        <v>5.0</v>
      </c>
      <c r="B6" s="11" t="s">
        <v>1049</v>
      </c>
      <c r="C6" s="11" t="s">
        <v>1021</v>
      </c>
      <c r="D6" s="114" t="str">
        <f>0.7*3/36</f>
        <v>0.058</v>
      </c>
      <c r="E6" s="11">
        <v>1.5</v>
      </c>
      <c r="F6" s="11">
        <v>0.0</v>
      </c>
      <c r="G6" s="11">
        <v>0.0</v>
      </c>
      <c r="H6" s="11">
        <v>0.0</v>
      </c>
      <c r="I6" s="11">
        <v>0.0</v>
      </c>
      <c r="J6" s="11">
        <v>2.0</v>
      </c>
    </row>
    <row r="7">
      <c r="A7" s="11">
        <v>6.0</v>
      </c>
      <c r="B7" s="11" t="s">
        <v>1050</v>
      </c>
      <c r="C7" s="11" t="s">
        <v>1021</v>
      </c>
      <c r="D7" s="114" t="str">
        <f>0.7*1/36</f>
        <v>0.019</v>
      </c>
      <c r="E7" s="11">
        <v>3.0</v>
      </c>
      <c r="F7" s="11">
        <v>0.0</v>
      </c>
      <c r="G7" s="11">
        <v>0.0</v>
      </c>
      <c r="H7" s="11">
        <v>0.0</v>
      </c>
      <c r="I7" s="11">
        <v>0.0</v>
      </c>
      <c r="J7" s="11">
        <v>2.0</v>
      </c>
    </row>
    <row r="8">
      <c r="A8" s="11">
        <v>7.0</v>
      </c>
      <c r="B8" s="11" t="s">
        <v>1051</v>
      </c>
      <c r="C8" s="11" t="s">
        <v>1021</v>
      </c>
      <c r="D8" s="114" t="str">
        <f>0.1*3/6</f>
        <v>0.050</v>
      </c>
      <c r="E8" s="11">
        <v>0.0</v>
      </c>
      <c r="F8" s="11">
        <v>50.0</v>
      </c>
      <c r="G8" s="11">
        <v>0.0</v>
      </c>
      <c r="H8" s="11">
        <v>0.0</v>
      </c>
      <c r="I8" s="11">
        <v>0.0</v>
      </c>
      <c r="J8" s="11">
        <v>2.0</v>
      </c>
    </row>
    <row r="9">
      <c r="A9" s="11">
        <v>8.0</v>
      </c>
      <c r="B9" s="11" t="s">
        <v>1052</v>
      </c>
      <c r="C9" s="11" t="s">
        <v>1021</v>
      </c>
      <c r="D9" s="114" t="str">
        <f>0.1*2/6</f>
        <v>0.033</v>
      </c>
      <c r="E9" s="11">
        <v>0.0</v>
      </c>
      <c r="F9" s="11">
        <v>100.0</v>
      </c>
      <c r="G9" s="11">
        <v>0.0</v>
      </c>
      <c r="H9" s="11">
        <v>0.0</v>
      </c>
      <c r="I9" s="11">
        <v>0.0</v>
      </c>
      <c r="J9" s="11">
        <v>2.0</v>
      </c>
    </row>
    <row r="10">
      <c r="A10" s="11">
        <v>9.0</v>
      </c>
      <c r="B10" s="11" t="s">
        <v>1053</v>
      </c>
      <c r="C10" s="11" t="s">
        <v>1021</v>
      </c>
      <c r="D10" s="114" t="str">
        <f>0.1/6</f>
        <v>0.017</v>
      </c>
      <c r="E10" s="11">
        <v>0.0</v>
      </c>
      <c r="F10" s="11">
        <v>200.0</v>
      </c>
      <c r="G10" s="11">
        <v>0.0</v>
      </c>
      <c r="H10" s="11">
        <v>0.0</v>
      </c>
      <c r="I10" s="11">
        <v>0.0</v>
      </c>
      <c r="J10" s="11">
        <v>2.0</v>
      </c>
    </row>
    <row r="11">
      <c r="A11" s="11">
        <v>10.0</v>
      </c>
      <c r="B11" s="11" t="s">
        <v>1054</v>
      </c>
      <c r="C11" s="11" t="s">
        <v>1021</v>
      </c>
      <c r="D11" s="114" t="str">
        <f>0.2*2/3</f>
        <v>0.133</v>
      </c>
      <c r="E11" s="11">
        <v>0.0</v>
      </c>
      <c r="F11" s="11">
        <v>0.0</v>
      </c>
      <c r="G11" s="115">
        <v>0.75</v>
      </c>
      <c r="H11" s="115">
        <v>0.0</v>
      </c>
      <c r="I11" s="11">
        <v>0.0</v>
      </c>
      <c r="J11" s="115" t="str">
        <f>0.5/0.75</f>
        <v>0.67</v>
      </c>
    </row>
    <row r="12">
      <c r="A12" s="11">
        <v>11.0</v>
      </c>
      <c r="B12" s="11" t="s">
        <v>1055</v>
      </c>
      <c r="C12" s="11" t="s">
        <v>1021</v>
      </c>
      <c r="D12" s="114" t="str">
        <f>0.2*2/9</f>
        <v>0.044</v>
      </c>
      <c r="E12" s="11">
        <v>0.0</v>
      </c>
      <c r="F12" s="11">
        <v>0.0</v>
      </c>
      <c r="G12" s="115">
        <v>0.5</v>
      </c>
      <c r="H12" s="115">
        <v>0.0</v>
      </c>
      <c r="I12" s="11">
        <v>0.0</v>
      </c>
      <c r="J12" s="11" t="str">
        <f>0.25/G12</f>
        <v>0.5</v>
      </c>
    </row>
    <row r="13">
      <c r="A13" s="11">
        <v>12.0</v>
      </c>
      <c r="B13" s="11" t="s">
        <v>1056</v>
      </c>
      <c r="C13" s="11" t="s">
        <v>1021</v>
      </c>
      <c r="D13" s="114" t="str">
        <f>0.2/9</f>
        <v>0.022</v>
      </c>
      <c r="E13" s="11">
        <v>0.0</v>
      </c>
      <c r="F13" s="11">
        <v>0.0</v>
      </c>
      <c r="G13" s="115">
        <v>0.25</v>
      </c>
      <c r="H13" s="115">
        <v>0.0</v>
      </c>
      <c r="I13" s="11">
        <v>0.0</v>
      </c>
      <c r="J13" s="11" t="str">
        <f>0.1/0.25</f>
        <v>0.4</v>
      </c>
      <c r="K13" s="11"/>
    </row>
    <row r="14">
      <c r="A14" s="11">
        <v>10.0</v>
      </c>
      <c r="B14" s="11" t="s">
        <v>1057</v>
      </c>
      <c r="C14" s="11" t="s">
        <v>1021</v>
      </c>
      <c r="D14" s="114" t="str">
        <f>0.2*2/3</f>
        <v>0.133</v>
      </c>
      <c r="E14" s="11">
        <v>0.0</v>
      </c>
      <c r="F14" s="11">
        <v>0.0</v>
      </c>
      <c r="G14" s="115">
        <v>0.0</v>
      </c>
      <c r="H14" s="115">
        <v>0.75</v>
      </c>
      <c r="I14" s="11">
        <v>0.0</v>
      </c>
      <c r="J14" s="115" t="str">
        <f>0.5/0.75</f>
        <v>0.67</v>
      </c>
    </row>
    <row r="15">
      <c r="A15" s="11">
        <v>11.0</v>
      </c>
      <c r="B15" s="11" t="s">
        <v>1058</v>
      </c>
      <c r="C15" s="11" t="s">
        <v>1021</v>
      </c>
      <c r="D15" s="114" t="str">
        <f>0.2*2/9</f>
        <v>0.044</v>
      </c>
      <c r="E15" s="11">
        <v>0.0</v>
      </c>
      <c r="F15" s="11">
        <v>0.0</v>
      </c>
      <c r="G15" s="115">
        <v>0.0</v>
      </c>
      <c r="H15" s="115">
        <v>0.5</v>
      </c>
      <c r="I15" s="11">
        <v>0.0</v>
      </c>
      <c r="J15" s="11" t="str">
        <f>0.25/H15</f>
        <v>0.5</v>
      </c>
    </row>
    <row r="16">
      <c r="A16" s="11">
        <v>12.0</v>
      </c>
      <c r="B16" s="11" t="s">
        <v>1059</v>
      </c>
      <c r="C16" s="11" t="s">
        <v>1021</v>
      </c>
      <c r="D16" s="114" t="str">
        <f>0.2/9</f>
        <v>0.022</v>
      </c>
      <c r="E16" s="11">
        <v>0.0</v>
      </c>
      <c r="F16" s="11">
        <v>0.0</v>
      </c>
      <c r="G16" s="115">
        <v>0.0</v>
      </c>
      <c r="H16" s="115">
        <v>0.25</v>
      </c>
      <c r="I16" s="11">
        <v>0.0</v>
      </c>
      <c r="J16" s="11" t="str">
        <f>0.1/0.25</f>
        <v>0.4</v>
      </c>
      <c r="K16" s="11"/>
    </row>
    <row r="17">
      <c r="A17" s="11">
        <v>10.0</v>
      </c>
      <c r="B17" s="11" t="s">
        <v>1060</v>
      </c>
      <c r="C17" s="11" t="s">
        <v>1021</v>
      </c>
      <c r="D17" s="114" t="str">
        <f>0.2*2/3</f>
        <v>0.133</v>
      </c>
      <c r="E17" s="11">
        <v>0.0</v>
      </c>
      <c r="F17" s="11">
        <v>0.0</v>
      </c>
      <c r="G17" s="115">
        <v>0.0</v>
      </c>
      <c r="H17" s="115">
        <v>0.0</v>
      </c>
      <c r="I17" s="115">
        <v>0.75</v>
      </c>
      <c r="J17" s="115" t="str">
        <f>0.5/0.75</f>
        <v>0.67</v>
      </c>
    </row>
    <row r="18">
      <c r="A18" s="11">
        <v>11.0</v>
      </c>
      <c r="B18" s="11" t="s">
        <v>1061</v>
      </c>
      <c r="C18" s="11" t="s">
        <v>1021</v>
      </c>
      <c r="D18" s="114" t="str">
        <f>0.2*2/9</f>
        <v>0.044</v>
      </c>
      <c r="E18" s="11">
        <v>0.0</v>
      </c>
      <c r="F18" s="11">
        <v>0.0</v>
      </c>
      <c r="G18" s="115">
        <v>0.0</v>
      </c>
      <c r="H18" s="115">
        <v>0.0</v>
      </c>
      <c r="I18" s="115">
        <v>0.5</v>
      </c>
      <c r="J18" s="11" t="str">
        <f>0.25/I18</f>
        <v>0.5</v>
      </c>
    </row>
    <row r="19">
      <c r="A19" s="11">
        <v>12.0</v>
      </c>
      <c r="B19" s="11" t="s">
        <v>1062</v>
      </c>
      <c r="C19" s="11" t="s">
        <v>1021</v>
      </c>
      <c r="D19" s="114" t="str">
        <f>0.2/9</f>
        <v>0.022</v>
      </c>
      <c r="E19" s="11">
        <v>0.0</v>
      </c>
      <c r="F19" s="11">
        <v>0.0</v>
      </c>
      <c r="G19" s="115">
        <v>0.0</v>
      </c>
      <c r="H19" s="115">
        <v>0.0</v>
      </c>
      <c r="I19" s="115">
        <v>0.25</v>
      </c>
      <c r="J19" s="11" t="str">
        <f>0.1/0.25</f>
        <v>0.4</v>
      </c>
      <c r="K19" s="1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  <col customWidth="1" min="2" max="3" width="11.86"/>
    <col customWidth="1" min="4" max="4" width="13.57"/>
    <col customWidth="1" min="5" max="5" width="13.29"/>
  </cols>
  <sheetData>
    <row r="1">
      <c r="A1" s="1" t="s">
        <v>0</v>
      </c>
      <c r="B1" s="1" t="s">
        <v>19</v>
      </c>
      <c r="C1" s="1" t="s">
        <v>185</v>
      </c>
      <c r="D1" s="1" t="s">
        <v>1014</v>
      </c>
      <c r="E1" s="1" t="s">
        <v>1015</v>
      </c>
    </row>
    <row r="2">
      <c r="A2" s="11">
        <v>1.0</v>
      </c>
      <c r="B2" s="11" t="s">
        <v>1063</v>
      </c>
      <c r="C2" s="11" t="s">
        <v>1063</v>
      </c>
      <c r="D2" s="11">
        <v>0.05</v>
      </c>
      <c r="E2" s="11">
        <v>0.0</v>
      </c>
    </row>
    <row r="3">
      <c r="A3" s="11">
        <v>2.0</v>
      </c>
      <c r="B3" s="11" t="s">
        <v>1063</v>
      </c>
      <c r="C3" s="11" t="s">
        <v>1063</v>
      </c>
      <c r="D3" s="11">
        <v>0.05</v>
      </c>
      <c r="E3" s="11">
        <v>0.0</v>
      </c>
    </row>
    <row r="4">
      <c r="A4" s="11">
        <v>3.0</v>
      </c>
      <c r="B4" s="11" t="s">
        <v>1064</v>
      </c>
      <c r="C4" s="11" t="s">
        <v>1064</v>
      </c>
      <c r="D4" s="11">
        <v>0.1</v>
      </c>
      <c r="E4" s="11">
        <v>0.0</v>
      </c>
    </row>
    <row r="5">
      <c r="A5" s="11">
        <v>4.0</v>
      </c>
      <c r="B5" s="11" t="s">
        <v>1064</v>
      </c>
      <c r="C5" s="11" t="s">
        <v>1064</v>
      </c>
      <c r="D5" s="11">
        <v>0.1</v>
      </c>
      <c r="E5" s="11">
        <v>0.0</v>
      </c>
    </row>
    <row r="6">
      <c r="A6" s="11">
        <v>5.0</v>
      </c>
      <c r="B6" s="11" t="s">
        <v>1065</v>
      </c>
      <c r="C6" s="11" t="s">
        <v>1065</v>
      </c>
      <c r="D6" s="11">
        <v>0.15</v>
      </c>
      <c r="E6" s="11">
        <v>0.0</v>
      </c>
    </row>
    <row r="7">
      <c r="A7" s="11">
        <v>6.0</v>
      </c>
      <c r="B7" s="11" t="s">
        <v>1066</v>
      </c>
      <c r="C7" s="11" t="s">
        <v>1066</v>
      </c>
      <c r="D7" s="11">
        <v>0.0</v>
      </c>
      <c r="E7" s="11">
        <v>5.0</v>
      </c>
    </row>
    <row r="8">
      <c r="A8" s="11">
        <v>7.0</v>
      </c>
      <c r="B8" s="11" t="s">
        <v>1067</v>
      </c>
      <c r="C8" s="11" t="s">
        <v>1067</v>
      </c>
      <c r="D8" s="11">
        <v>0.0</v>
      </c>
      <c r="E8" s="11">
        <v>10.0</v>
      </c>
    </row>
    <row r="9">
      <c r="A9" s="11">
        <v>8.0</v>
      </c>
      <c r="B9" s="11" t="s">
        <v>1063</v>
      </c>
      <c r="C9" s="11" t="s">
        <v>1063</v>
      </c>
      <c r="D9" s="11" t="str">
        <f t="shared" ref="D9:D10" si="1">Offset(D9,-7,0)+0.05</f>
        <v>0.1</v>
      </c>
      <c r="E9" s="11">
        <v>0.0</v>
      </c>
    </row>
    <row r="10">
      <c r="A10" s="11">
        <v>9.0</v>
      </c>
      <c r="B10" s="11" t="s">
        <v>1063</v>
      </c>
      <c r="C10" s="11" t="s">
        <v>1063</v>
      </c>
      <c r="D10" s="11" t="str">
        <f t="shared" si="1"/>
        <v>0.1</v>
      </c>
      <c r="E10" s="11">
        <v>0.0</v>
      </c>
    </row>
    <row r="11">
      <c r="A11" s="11">
        <v>10.0</v>
      </c>
      <c r="B11" s="11" t="s">
        <v>1064</v>
      </c>
      <c r="C11" s="11" t="s">
        <v>1064</v>
      </c>
      <c r="D11" s="11" t="str">
        <f t="shared" ref="D11:D12" si="2">Offset(D11,-7,0)+0.1</f>
        <v>0.2</v>
      </c>
      <c r="E11" s="11">
        <v>0.0</v>
      </c>
    </row>
    <row r="12">
      <c r="A12" s="11">
        <v>11.0</v>
      </c>
      <c r="B12" s="11" t="s">
        <v>1064</v>
      </c>
      <c r="C12" s="11" t="s">
        <v>1064</v>
      </c>
      <c r="D12" s="11" t="str">
        <f t="shared" si="2"/>
        <v>0.2</v>
      </c>
      <c r="E12" s="11">
        <v>0.0</v>
      </c>
    </row>
    <row r="13">
      <c r="A13" s="11">
        <v>12.0</v>
      </c>
      <c r="B13" s="11" t="s">
        <v>1065</v>
      </c>
      <c r="C13" s="11" t="s">
        <v>1065</v>
      </c>
      <c r="D13" s="11" t="str">
        <f>Offset(D13,-7,0)+0.15</f>
        <v>0.3</v>
      </c>
      <c r="E13" s="11">
        <v>0.0</v>
      </c>
    </row>
    <row r="14">
      <c r="A14" s="11">
        <v>13.0</v>
      </c>
      <c r="B14" s="11" t="s">
        <v>1066</v>
      </c>
      <c r="C14" s="11" t="s">
        <v>1066</v>
      </c>
      <c r="D14" s="11">
        <v>0.0</v>
      </c>
      <c r="E14" s="11" t="str">
        <f>offset(E14,-7,0)+5</f>
        <v>10</v>
      </c>
    </row>
    <row r="15">
      <c r="A15" s="11">
        <v>14.0</v>
      </c>
      <c r="B15" s="11" t="s">
        <v>1067</v>
      </c>
      <c r="C15" s="11" t="s">
        <v>1067</v>
      </c>
      <c r="D15" s="11">
        <v>0.0</v>
      </c>
      <c r="E15" s="11" t="str">
        <f>offset(E15,-7,0)+10</f>
        <v>20</v>
      </c>
    </row>
    <row r="16">
      <c r="A16" s="11">
        <v>15.0</v>
      </c>
      <c r="B16" s="11" t="s">
        <v>1063</v>
      </c>
      <c r="C16" s="11" t="s">
        <v>1063</v>
      </c>
      <c r="D16" s="11" t="str">
        <f t="shared" ref="D16:D17" si="3">Offset(D16,-7,0)+0.05</f>
        <v>0.15</v>
      </c>
      <c r="E16" s="11">
        <v>0.0</v>
      </c>
    </row>
    <row r="17">
      <c r="A17" s="11">
        <v>16.0</v>
      </c>
      <c r="B17" s="11" t="s">
        <v>1063</v>
      </c>
      <c r="C17" s="11" t="s">
        <v>1063</v>
      </c>
      <c r="D17" s="11" t="str">
        <f t="shared" si="3"/>
        <v>0.15</v>
      </c>
      <c r="E17" s="11">
        <v>0.0</v>
      </c>
    </row>
    <row r="18">
      <c r="A18" s="11">
        <v>17.0</v>
      </c>
      <c r="B18" s="11" t="s">
        <v>1064</v>
      </c>
      <c r="C18" s="11" t="s">
        <v>1064</v>
      </c>
      <c r="D18" s="11" t="str">
        <f t="shared" ref="D18:D19" si="4">Offset(D18,-7,0)+0.1</f>
        <v>0.3</v>
      </c>
      <c r="E18" s="11">
        <v>0.0</v>
      </c>
    </row>
    <row r="19">
      <c r="A19" s="11">
        <v>18.0</v>
      </c>
      <c r="B19" s="11" t="s">
        <v>1064</v>
      </c>
      <c r="C19" s="11" t="s">
        <v>1064</v>
      </c>
      <c r="D19" s="11" t="str">
        <f t="shared" si="4"/>
        <v>0.3</v>
      </c>
      <c r="E19" s="11">
        <v>0.0</v>
      </c>
    </row>
    <row r="20">
      <c r="A20" s="11">
        <v>19.0</v>
      </c>
      <c r="B20" s="11" t="s">
        <v>1065</v>
      </c>
      <c r="C20" s="11" t="s">
        <v>1065</v>
      </c>
      <c r="D20" s="11" t="str">
        <f>Offset(D20,-7,0)+0.15</f>
        <v>0.45</v>
      </c>
      <c r="E20" s="11">
        <v>0.0</v>
      </c>
    </row>
    <row r="21">
      <c r="A21" s="11">
        <v>20.0</v>
      </c>
      <c r="B21" s="11" t="s">
        <v>1066</v>
      </c>
      <c r="C21" s="11" t="s">
        <v>1066</v>
      </c>
      <c r="D21" s="11">
        <v>0.0</v>
      </c>
      <c r="E21" s="11" t="str">
        <f>offset(E21,-7,0)+5</f>
        <v>15</v>
      </c>
    </row>
    <row r="22">
      <c r="A22" s="11">
        <v>21.0</v>
      </c>
      <c r="B22" s="11" t="s">
        <v>1067</v>
      </c>
      <c r="C22" s="11" t="s">
        <v>1067</v>
      </c>
      <c r="D22" s="11">
        <v>0.0</v>
      </c>
      <c r="E22" s="11" t="str">
        <f>offset(E22,-7,0)+10</f>
        <v>30</v>
      </c>
    </row>
    <row r="23">
      <c r="A23" s="11">
        <v>22.0</v>
      </c>
      <c r="B23" s="11" t="s">
        <v>1063</v>
      </c>
      <c r="C23" s="11" t="s">
        <v>1063</v>
      </c>
      <c r="D23" s="11" t="str">
        <f t="shared" ref="D23:D24" si="5">Offset(D23,-7,0)+0.05</f>
        <v>0.2</v>
      </c>
      <c r="E23" s="11">
        <v>0.0</v>
      </c>
    </row>
    <row r="24">
      <c r="A24" s="11">
        <v>23.0</v>
      </c>
      <c r="B24" s="11" t="s">
        <v>1063</v>
      </c>
      <c r="C24" s="11" t="s">
        <v>1063</v>
      </c>
      <c r="D24" s="11" t="str">
        <f t="shared" si="5"/>
        <v>0.2</v>
      </c>
      <c r="E24" s="11">
        <v>0.0</v>
      </c>
    </row>
    <row r="25">
      <c r="A25" s="11">
        <v>24.0</v>
      </c>
      <c r="B25" s="11" t="s">
        <v>1064</v>
      </c>
      <c r="C25" s="11" t="s">
        <v>1064</v>
      </c>
      <c r="D25" s="11" t="str">
        <f t="shared" ref="D25:D26" si="6">Offset(D25,-7,0)+0.1</f>
        <v>0.4</v>
      </c>
      <c r="E25" s="11">
        <v>0.0</v>
      </c>
    </row>
    <row r="26">
      <c r="A26" s="11">
        <v>25.0</v>
      </c>
      <c r="B26" s="11" t="s">
        <v>1064</v>
      </c>
      <c r="C26" s="11" t="s">
        <v>1064</v>
      </c>
      <c r="D26" s="11" t="str">
        <f t="shared" si="6"/>
        <v>0.4</v>
      </c>
      <c r="E26" s="11">
        <v>0.0</v>
      </c>
    </row>
    <row r="27">
      <c r="A27" s="11">
        <v>26.0</v>
      </c>
      <c r="B27" s="11" t="s">
        <v>1065</v>
      </c>
      <c r="C27" s="11" t="s">
        <v>1065</v>
      </c>
      <c r="D27" s="11" t="str">
        <f>Offset(D27,-7,0)+0.15</f>
        <v>0.6</v>
      </c>
      <c r="E27" s="11">
        <v>0.0</v>
      </c>
    </row>
    <row r="28">
      <c r="A28" s="11">
        <v>27.0</v>
      </c>
      <c r="B28" s="11" t="s">
        <v>1066</v>
      </c>
      <c r="C28" s="11" t="s">
        <v>1066</v>
      </c>
      <c r="D28" s="11">
        <v>0.0</v>
      </c>
      <c r="E28" s="11" t="str">
        <f>offset(E28,-7,0)+5</f>
        <v>20</v>
      </c>
    </row>
    <row r="29">
      <c r="A29" s="11">
        <v>28.0</v>
      </c>
      <c r="B29" s="11" t="s">
        <v>1067</v>
      </c>
      <c r="C29" s="11" t="s">
        <v>1067</v>
      </c>
      <c r="D29" s="11">
        <v>0.0</v>
      </c>
      <c r="E29" s="11" t="str">
        <f>offset(E29,-7,0)+10</f>
        <v>40</v>
      </c>
    </row>
    <row r="30">
      <c r="A30" s="11">
        <v>29.0</v>
      </c>
      <c r="B30" s="11" t="s">
        <v>1063</v>
      </c>
      <c r="C30" s="11" t="s">
        <v>1063</v>
      </c>
      <c r="D30" s="11" t="str">
        <f t="shared" ref="D30:D31" si="7">Offset(D30,-7,0)+0.05</f>
        <v>0.25</v>
      </c>
      <c r="E30" s="11">
        <v>0.0</v>
      </c>
    </row>
    <row r="31">
      <c r="A31" s="11">
        <v>30.0</v>
      </c>
      <c r="B31" s="11" t="s">
        <v>1063</v>
      </c>
      <c r="C31" s="11" t="s">
        <v>1063</v>
      </c>
      <c r="D31" s="11" t="str">
        <f t="shared" si="7"/>
        <v>0.25</v>
      </c>
      <c r="E31" s="11">
        <v>0.0</v>
      </c>
    </row>
    <row r="32">
      <c r="A32" s="11">
        <v>31.0</v>
      </c>
      <c r="B32" s="11" t="s">
        <v>1064</v>
      </c>
      <c r="C32" s="11" t="s">
        <v>1064</v>
      </c>
      <c r="D32" s="11" t="str">
        <f t="shared" ref="D32:D33" si="8">Offset(D32,-7,0)+0.1</f>
        <v>0.5</v>
      </c>
      <c r="E32" s="11">
        <v>0.0</v>
      </c>
    </row>
    <row r="33">
      <c r="A33" s="11">
        <v>32.0</v>
      </c>
      <c r="B33" s="11" t="s">
        <v>1064</v>
      </c>
      <c r="C33" s="11" t="s">
        <v>1064</v>
      </c>
      <c r="D33" s="11" t="str">
        <f t="shared" si="8"/>
        <v>0.5</v>
      </c>
      <c r="E33" s="11">
        <v>0.0</v>
      </c>
    </row>
    <row r="34">
      <c r="A34" s="11">
        <v>33.0</v>
      </c>
      <c r="B34" s="11" t="s">
        <v>1065</v>
      </c>
      <c r="C34" s="11" t="s">
        <v>1065</v>
      </c>
      <c r="D34" s="11" t="str">
        <f>Offset(D34,-7,0)+0.15</f>
        <v>0.75</v>
      </c>
      <c r="E34" s="11">
        <v>0.0</v>
      </c>
    </row>
    <row r="35">
      <c r="A35" s="11">
        <v>34.0</v>
      </c>
      <c r="B35" s="11" t="s">
        <v>1066</v>
      </c>
      <c r="C35" s="11" t="s">
        <v>1066</v>
      </c>
      <c r="D35" s="11">
        <v>0.0</v>
      </c>
      <c r="E35" s="11" t="str">
        <f>offset(E35,-7,0)+5</f>
        <v>25</v>
      </c>
    </row>
    <row r="36">
      <c r="A36" s="11">
        <v>35.0</v>
      </c>
      <c r="B36" s="11" t="s">
        <v>1067</v>
      </c>
      <c r="C36" s="11" t="s">
        <v>1067</v>
      </c>
      <c r="D36" s="11">
        <v>0.0</v>
      </c>
      <c r="E36" s="11" t="str">
        <f>offset(E36,-7,0)+10</f>
        <v>50</v>
      </c>
    </row>
    <row r="37">
      <c r="A37" s="11">
        <v>36.0</v>
      </c>
      <c r="B37" s="11" t="s">
        <v>1063</v>
      </c>
      <c r="C37" s="11" t="s">
        <v>1063</v>
      </c>
      <c r="D37" s="11" t="str">
        <f t="shared" ref="D37:D38" si="9">Offset(D37,-7,0)+0.05</f>
        <v>0.3</v>
      </c>
      <c r="E37" s="11">
        <v>0.0</v>
      </c>
    </row>
    <row r="38">
      <c r="A38" s="11">
        <v>37.0</v>
      </c>
      <c r="B38" s="11" t="s">
        <v>1063</v>
      </c>
      <c r="C38" s="11" t="s">
        <v>1063</v>
      </c>
      <c r="D38" s="11" t="str">
        <f t="shared" si="9"/>
        <v>0.3</v>
      </c>
      <c r="E38" s="11">
        <v>0.0</v>
      </c>
    </row>
    <row r="39">
      <c r="A39" s="11">
        <v>38.0</v>
      </c>
      <c r="B39" s="11" t="s">
        <v>1064</v>
      </c>
      <c r="C39" s="11" t="s">
        <v>1064</v>
      </c>
      <c r="D39" s="11" t="str">
        <f t="shared" ref="D39:D40" si="10">Offset(D39,-7,0)+0.1</f>
        <v>0.6</v>
      </c>
      <c r="E39" s="11">
        <v>0.0</v>
      </c>
    </row>
    <row r="40">
      <c r="A40" s="11">
        <v>39.0</v>
      </c>
      <c r="B40" s="11" t="s">
        <v>1064</v>
      </c>
      <c r="C40" s="11" t="s">
        <v>1064</v>
      </c>
      <c r="D40" s="11" t="str">
        <f t="shared" si="10"/>
        <v>0.6</v>
      </c>
      <c r="E40" s="11">
        <v>0.0</v>
      </c>
    </row>
    <row r="41">
      <c r="A41" s="11">
        <v>40.0</v>
      </c>
      <c r="B41" s="11" t="s">
        <v>1065</v>
      </c>
      <c r="C41" s="11" t="s">
        <v>1065</v>
      </c>
      <c r="D41" s="11" t="str">
        <f>Offset(D41,-7,0)+0.15</f>
        <v>0.9</v>
      </c>
      <c r="E41" s="11">
        <v>0.0</v>
      </c>
    </row>
    <row r="42">
      <c r="A42" s="11">
        <v>41.0</v>
      </c>
      <c r="B42" s="11" t="s">
        <v>1066</v>
      </c>
      <c r="C42" s="11" t="s">
        <v>1066</v>
      </c>
      <c r="D42" s="11">
        <v>0.0</v>
      </c>
      <c r="E42" s="11" t="str">
        <f>offset(E42,-7,0)+5</f>
        <v>30</v>
      </c>
    </row>
    <row r="43">
      <c r="A43" s="11">
        <v>42.0</v>
      </c>
      <c r="B43" s="11" t="s">
        <v>1067</v>
      </c>
      <c r="C43" s="11" t="s">
        <v>1067</v>
      </c>
      <c r="D43" s="11">
        <v>0.0</v>
      </c>
      <c r="E43" s="11" t="str">
        <f>offset(E43,-7,0)+10</f>
        <v>60</v>
      </c>
    </row>
    <row r="44">
      <c r="A44" s="11">
        <v>43.0</v>
      </c>
      <c r="B44" s="11" t="s">
        <v>1063</v>
      </c>
      <c r="C44" s="11" t="s">
        <v>1063</v>
      </c>
      <c r="D44" s="11" t="str">
        <f t="shared" ref="D44:D45" si="11">Offset(D44,-7,0)+0.05</f>
        <v>0.35</v>
      </c>
      <c r="E44" s="11">
        <v>0.0</v>
      </c>
    </row>
    <row r="45">
      <c r="A45" s="11">
        <v>44.0</v>
      </c>
      <c r="B45" s="11" t="s">
        <v>1063</v>
      </c>
      <c r="C45" s="11" t="s">
        <v>1063</v>
      </c>
      <c r="D45" s="11" t="str">
        <f t="shared" si="11"/>
        <v>0.35</v>
      </c>
      <c r="E45" s="11">
        <v>0.0</v>
      </c>
    </row>
    <row r="46">
      <c r="A46" s="11">
        <v>45.0</v>
      </c>
      <c r="B46" s="11" t="s">
        <v>1064</v>
      </c>
      <c r="C46" s="11" t="s">
        <v>1064</v>
      </c>
      <c r="D46" s="11" t="str">
        <f t="shared" ref="D46:D47" si="12">Offset(D46,-7,0)+0.1</f>
        <v>0.7</v>
      </c>
      <c r="E46" s="11">
        <v>0.0</v>
      </c>
    </row>
    <row r="47">
      <c r="A47" s="11">
        <v>46.0</v>
      </c>
      <c r="B47" s="11" t="s">
        <v>1064</v>
      </c>
      <c r="C47" s="11" t="s">
        <v>1064</v>
      </c>
      <c r="D47" s="11" t="str">
        <f t="shared" si="12"/>
        <v>0.7</v>
      </c>
      <c r="E47" s="11">
        <v>0.0</v>
      </c>
    </row>
    <row r="48">
      <c r="A48" s="11">
        <v>47.0</v>
      </c>
      <c r="B48" s="11" t="s">
        <v>1065</v>
      </c>
      <c r="C48" s="11" t="s">
        <v>1065</v>
      </c>
      <c r="D48" s="11" t="str">
        <f>Offset(D48,-7,0)+0.15</f>
        <v>1.05</v>
      </c>
      <c r="E48" s="11">
        <v>0.0</v>
      </c>
    </row>
    <row r="49">
      <c r="A49" s="11">
        <v>48.0</v>
      </c>
      <c r="B49" s="11" t="s">
        <v>1066</v>
      </c>
      <c r="C49" s="11" t="s">
        <v>1066</v>
      </c>
      <c r="D49" s="11">
        <v>0.0</v>
      </c>
      <c r="E49" s="11" t="str">
        <f>offset(E49,-7,0)+5</f>
        <v>35</v>
      </c>
    </row>
    <row r="50">
      <c r="A50" s="11">
        <v>49.0</v>
      </c>
      <c r="B50" s="11" t="s">
        <v>1067</v>
      </c>
      <c r="C50" s="11" t="s">
        <v>1067</v>
      </c>
      <c r="D50" s="11">
        <v>0.0</v>
      </c>
      <c r="E50" s="11" t="str">
        <f>offset(E50,-7,0)+10</f>
        <v>70</v>
      </c>
    </row>
    <row r="51">
      <c r="A51" s="11">
        <v>50.0</v>
      </c>
      <c r="B51" s="11" t="s">
        <v>1063</v>
      </c>
      <c r="C51" s="11" t="s">
        <v>1063</v>
      </c>
      <c r="D51" s="11" t="str">
        <f t="shared" ref="D51:D52" si="13">Offset(D51,-7,0)+0.05</f>
        <v>0.4</v>
      </c>
      <c r="E51" s="11">
        <v>0.0</v>
      </c>
    </row>
    <row r="52">
      <c r="A52" s="11">
        <v>51.0</v>
      </c>
      <c r="B52" s="11" t="s">
        <v>1063</v>
      </c>
      <c r="C52" s="11" t="s">
        <v>1063</v>
      </c>
      <c r="D52" s="11" t="str">
        <f t="shared" si="13"/>
        <v>0.4</v>
      </c>
      <c r="E52" s="11">
        <v>0.0</v>
      </c>
    </row>
    <row r="53">
      <c r="A53" s="11">
        <v>52.0</v>
      </c>
      <c r="B53" s="11" t="s">
        <v>1064</v>
      </c>
      <c r="C53" s="11" t="s">
        <v>1064</v>
      </c>
      <c r="D53" s="11" t="str">
        <f t="shared" ref="D53:D54" si="14">Offset(D53,-7,0)+0.1</f>
        <v>0.8</v>
      </c>
      <c r="E53" s="11">
        <v>0.0</v>
      </c>
    </row>
    <row r="54">
      <c r="A54" s="11">
        <v>53.0</v>
      </c>
      <c r="B54" s="11" t="s">
        <v>1064</v>
      </c>
      <c r="C54" s="11" t="s">
        <v>1064</v>
      </c>
      <c r="D54" s="11" t="str">
        <f t="shared" si="14"/>
        <v>0.8</v>
      </c>
      <c r="E54" s="11">
        <v>0.0</v>
      </c>
    </row>
    <row r="55">
      <c r="A55" s="11">
        <v>54.0</v>
      </c>
      <c r="B55" s="11" t="s">
        <v>1065</v>
      </c>
      <c r="C55" s="11" t="s">
        <v>1065</v>
      </c>
      <c r="D55" s="11" t="str">
        <f>Offset(D55,-7,0)+0.15</f>
        <v>1.2</v>
      </c>
      <c r="E55" s="11">
        <v>0.0</v>
      </c>
    </row>
    <row r="56">
      <c r="A56" s="11">
        <v>55.0</v>
      </c>
      <c r="B56" s="11" t="s">
        <v>1066</v>
      </c>
      <c r="C56" s="11" t="s">
        <v>1066</v>
      </c>
      <c r="D56" s="11">
        <v>0.0</v>
      </c>
      <c r="E56" s="11" t="str">
        <f>offset(E56,-7,0)+5</f>
        <v>40</v>
      </c>
    </row>
    <row r="57">
      <c r="A57" s="11">
        <v>56.0</v>
      </c>
      <c r="B57" s="11" t="s">
        <v>1067</v>
      </c>
      <c r="C57" s="11" t="s">
        <v>1067</v>
      </c>
      <c r="D57" s="11">
        <v>0.0</v>
      </c>
      <c r="E57" s="11" t="str">
        <f>offset(E57,-7,0)+10</f>
        <v>80</v>
      </c>
    </row>
    <row r="58">
      <c r="A58" s="11">
        <v>57.0</v>
      </c>
      <c r="B58" s="11" t="s">
        <v>1063</v>
      </c>
      <c r="C58" s="11" t="s">
        <v>1063</v>
      </c>
      <c r="D58" s="11" t="str">
        <f t="shared" ref="D58:D59" si="15">Offset(D58,-7,0)+0.05</f>
        <v>0.45</v>
      </c>
      <c r="E58" s="11">
        <v>0.0</v>
      </c>
    </row>
    <row r="59">
      <c r="A59" s="11">
        <v>58.0</v>
      </c>
      <c r="B59" s="11" t="s">
        <v>1063</v>
      </c>
      <c r="C59" s="11" t="s">
        <v>1063</v>
      </c>
      <c r="D59" s="11" t="str">
        <f t="shared" si="15"/>
        <v>0.45</v>
      </c>
      <c r="E59" s="11">
        <v>0.0</v>
      </c>
    </row>
    <row r="60">
      <c r="A60" s="11">
        <v>59.0</v>
      </c>
      <c r="B60" s="11" t="s">
        <v>1064</v>
      </c>
      <c r="C60" s="11" t="s">
        <v>1064</v>
      </c>
      <c r="D60" s="11" t="str">
        <f t="shared" ref="D60:D61" si="16">Offset(D60,-7,0)+0.1</f>
        <v>0.9</v>
      </c>
      <c r="E60" s="11">
        <v>0.0</v>
      </c>
    </row>
    <row r="61">
      <c r="A61" s="11">
        <v>60.0</v>
      </c>
      <c r="B61" s="11" t="s">
        <v>1064</v>
      </c>
      <c r="C61" s="11" t="s">
        <v>1064</v>
      </c>
      <c r="D61" s="11" t="str">
        <f t="shared" si="16"/>
        <v>0.9</v>
      </c>
      <c r="E61" s="11">
        <v>0.0</v>
      </c>
    </row>
    <row r="62">
      <c r="A62" s="11">
        <v>61.0</v>
      </c>
      <c r="B62" s="11" t="s">
        <v>1065</v>
      </c>
      <c r="C62" s="11" t="s">
        <v>1065</v>
      </c>
      <c r="D62" s="11" t="str">
        <f>Offset(D62,-7,0)+0.15</f>
        <v>1.35</v>
      </c>
      <c r="E62" s="11">
        <v>0.0</v>
      </c>
    </row>
    <row r="63">
      <c r="A63" s="11">
        <v>62.0</v>
      </c>
      <c r="B63" s="11" t="s">
        <v>1066</v>
      </c>
      <c r="C63" s="11" t="s">
        <v>1066</v>
      </c>
      <c r="D63" s="11">
        <v>0.0</v>
      </c>
      <c r="E63" s="11" t="str">
        <f>offset(E63,-7,0)+5</f>
        <v>45</v>
      </c>
    </row>
    <row r="64">
      <c r="A64" s="11">
        <v>63.0</v>
      </c>
      <c r="B64" s="11" t="s">
        <v>1067</v>
      </c>
      <c r="C64" s="11" t="s">
        <v>1067</v>
      </c>
      <c r="D64" s="11">
        <v>0.0</v>
      </c>
      <c r="E64" s="11" t="str">
        <f>offset(E64,-7,0)+10</f>
        <v>90</v>
      </c>
    </row>
    <row r="65">
      <c r="A65" s="11">
        <v>64.0</v>
      </c>
      <c r="B65" s="11" t="s">
        <v>1063</v>
      </c>
      <c r="C65" s="11" t="s">
        <v>1063</v>
      </c>
      <c r="D65" s="11" t="str">
        <f t="shared" ref="D65:D66" si="17">Offset(D65,-7,0)+0.05</f>
        <v>0.5</v>
      </c>
      <c r="E65" s="11">
        <v>0.0</v>
      </c>
    </row>
    <row r="66">
      <c r="A66" s="11">
        <v>65.0</v>
      </c>
      <c r="B66" s="11" t="s">
        <v>1063</v>
      </c>
      <c r="C66" s="11" t="s">
        <v>1063</v>
      </c>
      <c r="D66" s="11" t="str">
        <f t="shared" si="17"/>
        <v>0.5</v>
      </c>
      <c r="E66" s="11">
        <v>0.0</v>
      </c>
    </row>
    <row r="67">
      <c r="A67" s="11">
        <v>66.0</v>
      </c>
      <c r="B67" s="11" t="s">
        <v>1064</v>
      </c>
      <c r="C67" s="11" t="s">
        <v>1064</v>
      </c>
      <c r="D67" s="11" t="str">
        <f t="shared" ref="D67:D68" si="18">Offset(D67,-7,0)+0.1</f>
        <v>1</v>
      </c>
      <c r="E67" s="11">
        <v>0.0</v>
      </c>
    </row>
    <row r="68">
      <c r="A68" s="11">
        <v>67.0</v>
      </c>
      <c r="B68" s="11" t="s">
        <v>1064</v>
      </c>
      <c r="C68" s="11" t="s">
        <v>1064</v>
      </c>
      <c r="D68" s="11" t="str">
        <f t="shared" si="18"/>
        <v>1</v>
      </c>
      <c r="E68" s="11">
        <v>0.0</v>
      </c>
    </row>
    <row r="69">
      <c r="A69" s="11">
        <v>68.0</v>
      </c>
      <c r="B69" s="11" t="s">
        <v>1065</v>
      </c>
      <c r="C69" s="11" t="s">
        <v>1065</v>
      </c>
      <c r="D69" s="11" t="str">
        <f>Offset(D69,-7,0)+0.15</f>
        <v>1.5</v>
      </c>
      <c r="E69" s="11">
        <v>0.0</v>
      </c>
    </row>
    <row r="70">
      <c r="A70" s="11">
        <v>69.0</v>
      </c>
      <c r="B70" s="11" t="s">
        <v>1066</v>
      </c>
      <c r="C70" s="11" t="s">
        <v>1066</v>
      </c>
      <c r="D70" s="11">
        <v>0.0</v>
      </c>
      <c r="E70" s="11" t="str">
        <f>offset(E70,-7,0)+5</f>
        <v>50</v>
      </c>
    </row>
    <row r="71">
      <c r="A71" s="11">
        <v>70.0</v>
      </c>
      <c r="B71" s="11" t="s">
        <v>1067</v>
      </c>
      <c r="C71" s="11" t="s">
        <v>1067</v>
      </c>
      <c r="D71" s="11">
        <v>0.0</v>
      </c>
      <c r="E71" s="11" t="str">
        <f>offset(E71,-7,0)+10</f>
        <v>100</v>
      </c>
    </row>
    <row r="72">
      <c r="A72" s="11">
        <v>71.0</v>
      </c>
      <c r="B72" s="11" t="s">
        <v>1063</v>
      </c>
      <c r="C72" s="11" t="s">
        <v>1063</v>
      </c>
      <c r="D72" s="11" t="str">
        <f t="shared" ref="D72:D73" si="19">Offset(D72,-7,0)+0.05</f>
        <v>0.55</v>
      </c>
      <c r="E72" s="11">
        <v>0.0</v>
      </c>
    </row>
    <row r="73">
      <c r="A73" s="11">
        <v>72.0</v>
      </c>
      <c r="B73" s="11" t="s">
        <v>1063</v>
      </c>
      <c r="C73" s="11" t="s">
        <v>1063</v>
      </c>
      <c r="D73" s="11" t="str">
        <f t="shared" si="19"/>
        <v>0.55</v>
      </c>
      <c r="E73" s="11">
        <v>0.0</v>
      </c>
    </row>
    <row r="74">
      <c r="A74" s="11">
        <v>73.0</v>
      </c>
      <c r="B74" s="11" t="s">
        <v>1064</v>
      </c>
      <c r="C74" s="11" t="s">
        <v>1064</v>
      </c>
      <c r="D74" s="11" t="str">
        <f t="shared" ref="D74:D75" si="20">Offset(D74,-7,0)+0.1</f>
        <v>1.1</v>
      </c>
      <c r="E74" s="11">
        <v>0.0</v>
      </c>
    </row>
    <row r="75">
      <c r="A75" s="11">
        <v>74.0</v>
      </c>
      <c r="B75" s="11" t="s">
        <v>1064</v>
      </c>
      <c r="C75" s="11" t="s">
        <v>1064</v>
      </c>
      <c r="D75" s="11" t="str">
        <f t="shared" si="20"/>
        <v>1.1</v>
      </c>
      <c r="E75" s="11">
        <v>0.0</v>
      </c>
    </row>
    <row r="76">
      <c r="A76" s="11">
        <v>75.0</v>
      </c>
      <c r="B76" s="11" t="s">
        <v>1065</v>
      </c>
      <c r="C76" s="11" t="s">
        <v>1065</v>
      </c>
      <c r="D76" s="11" t="str">
        <f>Offset(D76,-7,0)+0.15</f>
        <v>1.65</v>
      </c>
      <c r="E76" s="11">
        <v>0.0</v>
      </c>
    </row>
    <row r="77">
      <c r="A77" s="11">
        <v>76.0</v>
      </c>
      <c r="B77" s="11" t="s">
        <v>1066</v>
      </c>
      <c r="C77" s="11" t="s">
        <v>1066</v>
      </c>
      <c r="D77" s="11">
        <v>0.0</v>
      </c>
      <c r="E77" s="11" t="str">
        <f>offset(E77,-7,0)+5</f>
        <v>55</v>
      </c>
    </row>
    <row r="78">
      <c r="A78" s="11">
        <v>77.0</v>
      </c>
      <c r="B78" s="11" t="s">
        <v>1067</v>
      </c>
      <c r="C78" s="11" t="s">
        <v>1067</v>
      </c>
      <c r="D78" s="11">
        <v>0.0</v>
      </c>
      <c r="E78" s="11" t="str">
        <f>offset(E78,-7,0)+10</f>
        <v>110</v>
      </c>
    </row>
    <row r="79">
      <c r="A79" s="11">
        <v>78.0</v>
      </c>
      <c r="B79" s="11" t="s">
        <v>1063</v>
      </c>
      <c r="C79" s="11" t="s">
        <v>1063</v>
      </c>
      <c r="D79" s="11" t="str">
        <f t="shared" ref="D79:D80" si="21">Offset(D79,-7,0)+0.05</f>
        <v>0.6</v>
      </c>
      <c r="E79" s="11">
        <v>0.0</v>
      </c>
    </row>
    <row r="80">
      <c r="A80" s="11">
        <v>79.0</v>
      </c>
      <c r="B80" s="11" t="s">
        <v>1063</v>
      </c>
      <c r="C80" s="11" t="s">
        <v>1063</v>
      </c>
      <c r="D80" s="11" t="str">
        <f t="shared" si="21"/>
        <v>0.6</v>
      </c>
      <c r="E80" s="11">
        <v>0.0</v>
      </c>
    </row>
    <row r="81">
      <c r="A81" s="11">
        <v>80.0</v>
      </c>
      <c r="B81" s="11" t="s">
        <v>1064</v>
      </c>
      <c r="C81" s="11" t="s">
        <v>1064</v>
      </c>
      <c r="D81" s="11" t="str">
        <f t="shared" ref="D81:D82" si="22">Offset(D81,-7,0)+0.1</f>
        <v>1.2</v>
      </c>
      <c r="E81" s="11">
        <v>0.0</v>
      </c>
    </row>
    <row r="82">
      <c r="A82" s="11">
        <v>81.0</v>
      </c>
      <c r="B82" s="11" t="s">
        <v>1064</v>
      </c>
      <c r="C82" s="11" t="s">
        <v>1064</v>
      </c>
      <c r="D82" s="11" t="str">
        <f t="shared" si="22"/>
        <v>1.2</v>
      </c>
      <c r="E82" s="11">
        <v>0.0</v>
      </c>
    </row>
    <row r="83">
      <c r="A83" s="11">
        <v>82.0</v>
      </c>
      <c r="B83" s="11" t="s">
        <v>1065</v>
      </c>
      <c r="C83" s="11" t="s">
        <v>1065</v>
      </c>
      <c r="D83" s="11" t="str">
        <f>Offset(D83,-7,0)+0.15</f>
        <v>1.8</v>
      </c>
      <c r="E83" s="11">
        <v>0.0</v>
      </c>
    </row>
    <row r="84">
      <c r="A84" s="11">
        <v>83.0</v>
      </c>
      <c r="B84" s="11" t="s">
        <v>1066</v>
      </c>
      <c r="C84" s="11" t="s">
        <v>1066</v>
      </c>
      <c r="D84" s="11">
        <v>0.0</v>
      </c>
      <c r="E84" s="11" t="str">
        <f>offset(E84,-7,0)+5</f>
        <v>60</v>
      </c>
    </row>
    <row r="85">
      <c r="A85" s="11">
        <v>84.0</v>
      </c>
      <c r="B85" s="11" t="s">
        <v>1067</v>
      </c>
      <c r="C85" s="11" t="s">
        <v>1067</v>
      </c>
      <c r="D85" s="11">
        <v>0.0</v>
      </c>
      <c r="E85" s="11" t="str">
        <f>offset(E85,-7,0)+10</f>
        <v>120</v>
      </c>
    </row>
    <row r="86">
      <c r="A86" s="11">
        <v>85.0</v>
      </c>
      <c r="B86" s="11" t="s">
        <v>1063</v>
      </c>
      <c r="C86" s="11" t="s">
        <v>1063</v>
      </c>
      <c r="D86" s="11" t="str">
        <f t="shared" ref="D86:D87" si="23">Offset(D86,-7,0)+0.05</f>
        <v>0.65</v>
      </c>
      <c r="E86" s="11">
        <v>0.0</v>
      </c>
    </row>
    <row r="87">
      <c r="A87" s="11">
        <v>86.0</v>
      </c>
      <c r="B87" s="11" t="s">
        <v>1063</v>
      </c>
      <c r="C87" s="11" t="s">
        <v>1063</v>
      </c>
      <c r="D87" s="11" t="str">
        <f t="shared" si="23"/>
        <v>0.65</v>
      </c>
      <c r="E87" s="11">
        <v>0.0</v>
      </c>
    </row>
    <row r="88">
      <c r="A88" s="11">
        <v>87.0</v>
      </c>
      <c r="B88" s="11" t="s">
        <v>1064</v>
      </c>
      <c r="C88" s="11" t="s">
        <v>1064</v>
      </c>
      <c r="D88" s="11" t="str">
        <f t="shared" ref="D88:D89" si="24">Offset(D88,-7,0)+0.1</f>
        <v>1.3</v>
      </c>
      <c r="E88" s="11">
        <v>0.0</v>
      </c>
    </row>
    <row r="89">
      <c r="A89" s="11">
        <v>88.0</v>
      </c>
      <c r="B89" s="11" t="s">
        <v>1064</v>
      </c>
      <c r="C89" s="11" t="s">
        <v>1064</v>
      </c>
      <c r="D89" s="11" t="str">
        <f t="shared" si="24"/>
        <v>1.3</v>
      </c>
      <c r="E89" s="11">
        <v>0.0</v>
      </c>
    </row>
    <row r="90">
      <c r="A90" s="11">
        <v>89.0</v>
      </c>
      <c r="B90" s="11" t="s">
        <v>1065</v>
      </c>
      <c r="C90" s="11" t="s">
        <v>1065</v>
      </c>
      <c r="D90" s="11" t="str">
        <f>Offset(D90,-7,0)+0.15</f>
        <v>1.95</v>
      </c>
      <c r="E90" s="11">
        <v>0.0</v>
      </c>
    </row>
    <row r="91">
      <c r="A91" s="11">
        <v>90.0</v>
      </c>
      <c r="B91" s="11" t="s">
        <v>1066</v>
      </c>
      <c r="C91" s="11" t="s">
        <v>1066</v>
      </c>
      <c r="D91" s="11">
        <v>0.0</v>
      </c>
      <c r="E91" s="11" t="str">
        <f>offset(E91,-7,0)+5</f>
        <v>65</v>
      </c>
    </row>
    <row r="92">
      <c r="A92" s="11">
        <v>91.0</v>
      </c>
      <c r="B92" s="11" t="s">
        <v>1067</v>
      </c>
      <c r="C92" s="11" t="s">
        <v>1067</v>
      </c>
      <c r="D92" s="11">
        <v>0.0</v>
      </c>
      <c r="E92" s="11" t="str">
        <f>offset(E92,-7,0)+10</f>
        <v>130</v>
      </c>
    </row>
    <row r="93">
      <c r="A93" s="11">
        <v>92.0</v>
      </c>
      <c r="B93" s="11" t="s">
        <v>1063</v>
      </c>
      <c r="C93" s="11" t="s">
        <v>1063</v>
      </c>
      <c r="D93" s="11" t="str">
        <f t="shared" ref="D93:D94" si="25">Offset(D93,-7,0)+0.05</f>
        <v>0.7</v>
      </c>
      <c r="E93" s="11">
        <v>0.0</v>
      </c>
    </row>
    <row r="94">
      <c r="A94" s="11">
        <v>93.0</v>
      </c>
      <c r="B94" s="11" t="s">
        <v>1063</v>
      </c>
      <c r="C94" s="11" t="s">
        <v>1063</v>
      </c>
      <c r="D94" s="11" t="str">
        <f t="shared" si="25"/>
        <v>0.7</v>
      </c>
      <c r="E94" s="11">
        <v>0.0</v>
      </c>
    </row>
    <row r="95">
      <c r="A95" s="11">
        <v>94.0</v>
      </c>
      <c r="B95" s="11" t="s">
        <v>1064</v>
      </c>
      <c r="C95" s="11" t="s">
        <v>1064</v>
      </c>
      <c r="D95" s="11" t="str">
        <f t="shared" ref="D95:D96" si="26">Offset(D95,-7,0)+0.1</f>
        <v>1.4</v>
      </c>
      <c r="E95" s="11">
        <v>0.0</v>
      </c>
    </row>
    <row r="96">
      <c r="A96" s="11">
        <v>95.0</v>
      </c>
      <c r="B96" s="11" t="s">
        <v>1064</v>
      </c>
      <c r="C96" s="11" t="s">
        <v>1064</v>
      </c>
      <c r="D96" s="11" t="str">
        <f t="shared" si="26"/>
        <v>1.4</v>
      </c>
      <c r="E96" s="11">
        <v>0.0</v>
      </c>
    </row>
    <row r="97">
      <c r="A97" s="11">
        <v>96.0</v>
      </c>
      <c r="B97" s="11" t="s">
        <v>1065</v>
      </c>
      <c r="C97" s="11" t="s">
        <v>1065</v>
      </c>
      <c r="D97" s="11" t="str">
        <f>Offset(D97,-7,0)+0.15</f>
        <v>2.1</v>
      </c>
      <c r="E97" s="11">
        <v>0.0</v>
      </c>
    </row>
    <row r="98">
      <c r="A98" s="11">
        <v>97.0</v>
      </c>
      <c r="B98" s="11" t="s">
        <v>1066</v>
      </c>
      <c r="C98" s="11" t="s">
        <v>1066</v>
      </c>
      <c r="D98" s="11">
        <v>0.0</v>
      </c>
      <c r="E98" s="11" t="str">
        <f>offset(E98,-7,0)+5</f>
        <v>70</v>
      </c>
    </row>
    <row r="99">
      <c r="A99" s="11">
        <v>98.0</v>
      </c>
      <c r="B99" s="11" t="s">
        <v>1067</v>
      </c>
      <c r="C99" s="11" t="s">
        <v>1067</v>
      </c>
      <c r="D99" s="11">
        <v>0.0</v>
      </c>
      <c r="E99" s="11" t="str">
        <f>offset(E99,-7,0)+10</f>
        <v>140</v>
      </c>
    </row>
    <row r="100">
      <c r="A100" s="11">
        <v>99.0</v>
      </c>
      <c r="B100" s="11" t="s">
        <v>1063</v>
      </c>
      <c r="C100" s="11" t="s">
        <v>1063</v>
      </c>
      <c r="D100" s="11" t="str">
        <f t="shared" ref="D100:D101" si="27">Offset(D100,-7,0)+0.05</f>
        <v>0.75</v>
      </c>
      <c r="E100" s="11">
        <v>0.0</v>
      </c>
    </row>
    <row r="101">
      <c r="A101" s="11">
        <v>100.0</v>
      </c>
      <c r="B101" s="11" t="s">
        <v>1063</v>
      </c>
      <c r="C101" s="11" t="s">
        <v>1063</v>
      </c>
      <c r="D101" s="11" t="str">
        <f t="shared" si="27"/>
        <v>0.75</v>
      </c>
      <c r="E101" s="11">
        <v>0.0</v>
      </c>
    </row>
    <row r="102">
      <c r="A102" s="11">
        <v>101.0</v>
      </c>
      <c r="B102" s="11" t="s">
        <v>1064</v>
      </c>
      <c r="C102" s="11" t="s">
        <v>1064</v>
      </c>
      <c r="D102" s="11" t="str">
        <f t="shared" ref="D102:D103" si="28">Offset(D102,-7,0)+0.1</f>
        <v>1.5</v>
      </c>
      <c r="E102" s="11">
        <v>0.0</v>
      </c>
    </row>
    <row r="103">
      <c r="A103" s="11">
        <v>102.0</v>
      </c>
      <c r="B103" s="11" t="s">
        <v>1064</v>
      </c>
      <c r="C103" s="11" t="s">
        <v>1064</v>
      </c>
      <c r="D103" s="11" t="str">
        <f t="shared" si="28"/>
        <v>1.5</v>
      </c>
      <c r="E103" s="11">
        <v>0.0</v>
      </c>
    </row>
    <row r="104">
      <c r="A104" s="11">
        <v>103.0</v>
      </c>
      <c r="B104" s="11" t="s">
        <v>1065</v>
      </c>
      <c r="C104" s="11" t="s">
        <v>1065</v>
      </c>
      <c r="D104" s="11" t="str">
        <f>Offset(D104,-7,0)+0.15</f>
        <v>2.25</v>
      </c>
      <c r="E104" s="11">
        <v>0.0</v>
      </c>
    </row>
    <row r="105">
      <c r="A105" s="11">
        <v>104.0</v>
      </c>
      <c r="B105" s="11" t="s">
        <v>1066</v>
      </c>
      <c r="C105" s="11" t="s">
        <v>1066</v>
      </c>
      <c r="D105" s="11">
        <v>0.0</v>
      </c>
      <c r="E105" s="11" t="str">
        <f>offset(E105,-7,0)+5</f>
        <v>75</v>
      </c>
    </row>
    <row r="106">
      <c r="A106" s="11">
        <v>105.0</v>
      </c>
      <c r="B106" s="11" t="s">
        <v>1067</v>
      </c>
      <c r="C106" s="11" t="s">
        <v>1067</v>
      </c>
      <c r="D106" s="11">
        <v>0.0</v>
      </c>
      <c r="E106" s="11" t="str">
        <f>offset(E106,-7,0)+10</f>
        <v>150</v>
      </c>
    </row>
    <row r="107">
      <c r="A107" s="11">
        <v>106.0</v>
      </c>
      <c r="B107" s="11" t="s">
        <v>1063</v>
      </c>
      <c r="C107" s="11" t="s">
        <v>1063</v>
      </c>
      <c r="D107" s="11" t="str">
        <f t="shared" ref="D107:D108" si="29">Offset(D107,-7,0)+0.05</f>
        <v>0.8</v>
      </c>
      <c r="E107" s="11">
        <v>0.0</v>
      </c>
    </row>
    <row r="108">
      <c r="A108" s="11">
        <v>107.0</v>
      </c>
      <c r="B108" s="11" t="s">
        <v>1063</v>
      </c>
      <c r="C108" s="11" t="s">
        <v>1063</v>
      </c>
      <c r="D108" s="11" t="str">
        <f t="shared" si="29"/>
        <v>0.8</v>
      </c>
      <c r="E108" s="11">
        <v>0.0</v>
      </c>
    </row>
    <row r="109">
      <c r="A109" s="11">
        <v>108.0</v>
      </c>
      <c r="B109" s="11" t="s">
        <v>1064</v>
      </c>
      <c r="C109" s="11" t="s">
        <v>1064</v>
      </c>
      <c r="D109" s="11" t="str">
        <f t="shared" ref="D109:D110" si="30">Offset(D109,-7,0)+0.1</f>
        <v>1.6</v>
      </c>
      <c r="E109" s="11">
        <v>0.0</v>
      </c>
    </row>
    <row r="110">
      <c r="A110" s="11">
        <v>109.0</v>
      </c>
      <c r="B110" s="11" t="s">
        <v>1064</v>
      </c>
      <c r="C110" s="11" t="s">
        <v>1064</v>
      </c>
      <c r="D110" s="11" t="str">
        <f t="shared" si="30"/>
        <v>1.6</v>
      </c>
      <c r="E110" s="11">
        <v>0.0</v>
      </c>
    </row>
    <row r="111">
      <c r="A111" s="11">
        <v>110.0</v>
      </c>
      <c r="B111" s="11" t="s">
        <v>1065</v>
      </c>
      <c r="C111" s="11" t="s">
        <v>1065</v>
      </c>
      <c r="D111" s="11" t="str">
        <f>Offset(D111,-7,0)+0.15</f>
        <v>2.4</v>
      </c>
      <c r="E111" s="11">
        <v>0.0</v>
      </c>
    </row>
    <row r="112">
      <c r="A112" s="11">
        <v>111.0</v>
      </c>
      <c r="B112" s="11" t="s">
        <v>1066</v>
      </c>
      <c r="C112" s="11" t="s">
        <v>1066</v>
      </c>
      <c r="D112" s="11">
        <v>0.0</v>
      </c>
      <c r="E112" s="11" t="str">
        <f>offset(E112,-7,0)+5</f>
        <v>80</v>
      </c>
    </row>
    <row r="113">
      <c r="A113" s="11">
        <v>112.0</v>
      </c>
      <c r="B113" s="11" t="s">
        <v>1067</v>
      </c>
      <c r="C113" s="11" t="s">
        <v>1067</v>
      </c>
      <c r="D113" s="11">
        <v>0.0</v>
      </c>
      <c r="E113" s="11" t="str">
        <f>offset(E113,-7,0)+10</f>
        <v>160</v>
      </c>
    </row>
    <row r="114">
      <c r="A114" s="11">
        <v>113.0</v>
      </c>
      <c r="B114" s="11" t="s">
        <v>1063</v>
      </c>
      <c r="C114" s="11" t="s">
        <v>1063</v>
      </c>
      <c r="D114" s="11" t="str">
        <f t="shared" ref="D114:D115" si="31">Offset(D114,-7,0)+0.05</f>
        <v>0.85</v>
      </c>
      <c r="E114" s="11">
        <v>0.0</v>
      </c>
    </row>
    <row r="115">
      <c r="A115" s="11">
        <v>114.0</v>
      </c>
      <c r="B115" s="11" t="s">
        <v>1063</v>
      </c>
      <c r="C115" s="11" t="s">
        <v>1063</v>
      </c>
      <c r="D115" s="11" t="str">
        <f t="shared" si="31"/>
        <v>0.85</v>
      </c>
      <c r="E115" s="11">
        <v>0.0</v>
      </c>
    </row>
    <row r="116">
      <c r="A116" s="11">
        <v>115.0</v>
      </c>
      <c r="B116" s="11" t="s">
        <v>1064</v>
      </c>
      <c r="C116" s="11" t="s">
        <v>1064</v>
      </c>
      <c r="D116" s="11" t="str">
        <f t="shared" ref="D116:D117" si="32">Offset(D116,-7,0)+0.1</f>
        <v>1.7</v>
      </c>
      <c r="E116" s="11">
        <v>0.0</v>
      </c>
    </row>
    <row r="117">
      <c r="A117" s="11">
        <v>116.0</v>
      </c>
      <c r="B117" s="11" t="s">
        <v>1064</v>
      </c>
      <c r="C117" s="11" t="s">
        <v>1064</v>
      </c>
      <c r="D117" s="11" t="str">
        <f t="shared" si="32"/>
        <v>1.7</v>
      </c>
      <c r="E117" s="11">
        <v>0.0</v>
      </c>
    </row>
    <row r="118">
      <c r="A118" s="11">
        <v>117.0</v>
      </c>
      <c r="B118" s="11" t="s">
        <v>1065</v>
      </c>
      <c r="C118" s="11" t="s">
        <v>1065</v>
      </c>
      <c r="D118" s="11" t="str">
        <f>Offset(D118,-7,0)+0.15</f>
        <v>2.55</v>
      </c>
      <c r="E118" s="11">
        <v>0.0</v>
      </c>
    </row>
    <row r="119">
      <c r="A119" s="11">
        <v>118.0</v>
      </c>
      <c r="B119" s="11" t="s">
        <v>1066</v>
      </c>
      <c r="C119" s="11" t="s">
        <v>1066</v>
      </c>
      <c r="D119" s="11">
        <v>0.0</v>
      </c>
      <c r="E119" s="11" t="str">
        <f>offset(E119,-7,0)+5</f>
        <v>85</v>
      </c>
    </row>
    <row r="120">
      <c r="A120" s="11">
        <v>119.0</v>
      </c>
      <c r="B120" s="11" t="s">
        <v>1067</v>
      </c>
      <c r="C120" s="11" t="s">
        <v>1067</v>
      </c>
      <c r="D120" s="11">
        <v>0.0</v>
      </c>
      <c r="E120" s="11" t="str">
        <f>offset(E120,-7,0)+10</f>
        <v>170</v>
      </c>
    </row>
    <row r="121">
      <c r="A121" s="11">
        <v>120.0</v>
      </c>
      <c r="B121" s="11" t="s">
        <v>1063</v>
      </c>
      <c r="C121" s="11" t="s">
        <v>1063</v>
      </c>
      <c r="D121" s="11" t="str">
        <f t="shared" ref="D121:D122" si="33">Offset(D121,-7,0)+0.05</f>
        <v>0.9</v>
      </c>
      <c r="E121" s="11">
        <v>0.0</v>
      </c>
    </row>
    <row r="122">
      <c r="A122" s="11">
        <v>121.0</v>
      </c>
      <c r="B122" s="11" t="s">
        <v>1063</v>
      </c>
      <c r="C122" s="11" t="s">
        <v>1063</v>
      </c>
      <c r="D122" s="11" t="str">
        <f t="shared" si="33"/>
        <v>0.9</v>
      </c>
      <c r="E122" s="11">
        <v>0.0</v>
      </c>
    </row>
    <row r="123">
      <c r="A123" s="11">
        <v>122.0</v>
      </c>
      <c r="B123" s="11" t="s">
        <v>1064</v>
      </c>
      <c r="C123" s="11" t="s">
        <v>1064</v>
      </c>
      <c r="D123" s="11" t="str">
        <f t="shared" ref="D123:D124" si="34">Offset(D123,-7,0)+0.1</f>
        <v>1.8</v>
      </c>
      <c r="E123" s="11">
        <v>0.0</v>
      </c>
    </row>
    <row r="124">
      <c r="A124" s="11">
        <v>123.0</v>
      </c>
      <c r="B124" s="11" t="s">
        <v>1064</v>
      </c>
      <c r="C124" s="11" t="s">
        <v>1064</v>
      </c>
      <c r="D124" s="11" t="str">
        <f t="shared" si="34"/>
        <v>1.8</v>
      </c>
      <c r="E124" s="11">
        <v>0.0</v>
      </c>
    </row>
    <row r="125">
      <c r="A125" s="11">
        <v>124.0</v>
      </c>
      <c r="B125" s="11" t="s">
        <v>1065</v>
      </c>
      <c r="C125" s="11" t="s">
        <v>1065</v>
      </c>
      <c r="D125" s="11" t="str">
        <f>Offset(D125,-7,0)+0.15</f>
        <v>2.7</v>
      </c>
      <c r="E125" s="11">
        <v>0.0</v>
      </c>
    </row>
    <row r="126">
      <c r="A126" s="11">
        <v>125.0</v>
      </c>
      <c r="B126" s="11" t="s">
        <v>1066</v>
      </c>
      <c r="C126" s="11" t="s">
        <v>1066</v>
      </c>
      <c r="D126" s="11">
        <v>0.0</v>
      </c>
      <c r="E126" s="11" t="str">
        <f>offset(E126,-7,0)+5</f>
        <v>90</v>
      </c>
    </row>
    <row r="127">
      <c r="A127" s="11">
        <v>126.0</v>
      </c>
      <c r="B127" s="11" t="s">
        <v>1067</v>
      </c>
      <c r="C127" s="11" t="s">
        <v>1067</v>
      </c>
      <c r="D127" s="11">
        <v>0.0</v>
      </c>
      <c r="E127" s="11" t="str">
        <f>offset(E127,-7,0)+10</f>
        <v>180</v>
      </c>
    </row>
    <row r="128">
      <c r="A128" s="11">
        <v>127.0</v>
      </c>
      <c r="B128" s="11" t="s">
        <v>1063</v>
      </c>
      <c r="C128" s="11" t="s">
        <v>1063</v>
      </c>
      <c r="D128" s="11" t="str">
        <f t="shared" ref="D128:D129" si="35">Offset(D128,-7,0)+0.05</f>
        <v>0.95</v>
      </c>
      <c r="E128" s="11">
        <v>0.0</v>
      </c>
    </row>
    <row r="129">
      <c r="A129" s="11">
        <v>128.0</v>
      </c>
      <c r="B129" s="11" t="s">
        <v>1063</v>
      </c>
      <c r="C129" s="11" t="s">
        <v>1063</v>
      </c>
      <c r="D129" s="11" t="str">
        <f t="shared" si="35"/>
        <v>0.95</v>
      </c>
      <c r="E129" s="11">
        <v>0.0</v>
      </c>
    </row>
    <row r="130">
      <c r="A130" s="11">
        <v>129.0</v>
      </c>
      <c r="B130" s="11" t="s">
        <v>1064</v>
      </c>
      <c r="C130" s="11" t="s">
        <v>1064</v>
      </c>
      <c r="D130" s="11" t="str">
        <f t="shared" ref="D130:D131" si="36">Offset(D130,-7,0)+0.1</f>
        <v>1.9</v>
      </c>
      <c r="E130" s="11">
        <v>0.0</v>
      </c>
    </row>
    <row r="131">
      <c r="A131" s="11">
        <v>130.0</v>
      </c>
      <c r="B131" s="11" t="s">
        <v>1064</v>
      </c>
      <c r="C131" s="11" t="s">
        <v>1064</v>
      </c>
      <c r="D131" s="11" t="str">
        <f t="shared" si="36"/>
        <v>1.9</v>
      </c>
      <c r="E131" s="11">
        <v>0.0</v>
      </c>
    </row>
    <row r="132">
      <c r="A132" s="11">
        <v>131.0</v>
      </c>
      <c r="B132" s="11" t="s">
        <v>1065</v>
      </c>
      <c r="C132" s="11" t="s">
        <v>1065</v>
      </c>
      <c r="D132" s="11" t="str">
        <f>Offset(D132,-7,0)+0.15</f>
        <v>2.85</v>
      </c>
      <c r="E132" s="11">
        <v>0.0</v>
      </c>
    </row>
    <row r="133">
      <c r="A133" s="11">
        <v>132.0</v>
      </c>
      <c r="B133" s="11" t="s">
        <v>1066</v>
      </c>
      <c r="C133" s="11" t="s">
        <v>1066</v>
      </c>
      <c r="D133" s="11">
        <v>0.0</v>
      </c>
      <c r="E133" s="11" t="str">
        <f>offset(E133,-7,0)+5</f>
        <v>95</v>
      </c>
    </row>
    <row r="134">
      <c r="A134" s="11">
        <v>133.0</v>
      </c>
      <c r="B134" s="11" t="s">
        <v>1067</v>
      </c>
      <c r="C134" s="11" t="s">
        <v>1067</v>
      </c>
      <c r="D134" s="11">
        <v>0.0</v>
      </c>
      <c r="E134" s="11" t="str">
        <f>offset(E134,-7,0)+10</f>
        <v>190</v>
      </c>
    </row>
    <row r="135">
      <c r="A135" s="11">
        <v>134.0</v>
      </c>
      <c r="B135" s="11" t="s">
        <v>1063</v>
      </c>
      <c r="C135" s="11" t="s">
        <v>1063</v>
      </c>
      <c r="D135" s="11" t="str">
        <f t="shared" ref="D135:D136" si="37">Offset(D135,-7,0)+0.05</f>
        <v>1</v>
      </c>
      <c r="E135" s="11">
        <v>0.0</v>
      </c>
    </row>
    <row r="136">
      <c r="A136" s="11">
        <v>135.0</v>
      </c>
      <c r="B136" s="11" t="s">
        <v>1063</v>
      </c>
      <c r="C136" s="11" t="s">
        <v>1063</v>
      </c>
      <c r="D136" s="11" t="str">
        <f t="shared" si="37"/>
        <v>1</v>
      </c>
      <c r="E136" s="11">
        <v>0.0</v>
      </c>
    </row>
    <row r="137">
      <c r="A137" s="11">
        <v>136.0</v>
      </c>
      <c r="B137" s="11" t="s">
        <v>1064</v>
      </c>
      <c r="C137" s="11" t="s">
        <v>1064</v>
      </c>
      <c r="D137" s="11" t="str">
        <f t="shared" ref="D137:D138" si="38">Offset(D137,-7,0)+0.1</f>
        <v>2</v>
      </c>
      <c r="E137" s="11">
        <v>0.0</v>
      </c>
    </row>
    <row r="138">
      <c r="A138" s="11">
        <v>137.0</v>
      </c>
      <c r="B138" s="11" t="s">
        <v>1064</v>
      </c>
      <c r="C138" s="11" t="s">
        <v>1064</v>
      </c>
      <c r="D138" s="11" t="str">
        <f t="shared" si="38"/>
        <v>2</v>
      </c>
      <c r="E138" s="11">
        <v>0.0</v>
      </c>
    </row>
    <row r="139">
      <c r="A139" s="11">
        <v>138.0</v>
      </c>
      <c r="B139" s="11" t="s">
        <v>1065</v>
      </c>
      <c r="C139" s="11" t="s">
        <v>1065</v>
      </c>
      <c r="D139" s="11" t="str">
        <f>Offset(D139,-7,0)+0.15</f>
        <v>3</v>
      </c>
      <c r="E139" s="11">
        <v>0.0</v>
      </c>
    </row>
    <row r="140">
      <c r="A140" s="11">
        <v>139.0</v>
      </c>
      <c r="B140" s="11" t="s">
        <v>1066</v>
      </c>
      <c r="C140" s="11" t="s">
        <v>1066</v>
      </c>
      <c r="D140" s="11">
        <v>0.0</v>
      </c>
      <c r="E140" s="11" t="str">
        <f>offset(E140,-7,0)+5</f>
        <v>100</v>
      </c>
    </row>
    <row r="141">
      <c r="A141" s="11">
        <v>140.0</v>
      </c>
      <c r="B141" s="11" t="s">
        <v>1067</v>
      </c>
      <c r="C141" s="11" t="s">
        <v>1067</v>
      </c>
      <c r="D141" s="11">
        <v>0.0</v>
      </c>
      <c r="E141" s="11" t="str">
        <f>offset(E141,-7,0)+10</f>
        <v>200</v>
      </c>
    </row>
    <row r="142">
      <c r="A142" s="11">
        <v>141.0</v>
      </c>
      <c r="B142" s="116" t="s">
        <v>1063</v>
      </c>
      <c r="C142" s="116" t="s">
        <v>1063</v>
      </c>
      <c r="D142" s="116">
        <v>1.0000000000000002</v>
      </c>
      <c r="E142" s="116">
        <v>0.0</v>
      </c>
    </row>
    <row r="143">
      <c r="A143" s="11">
        <v>142.0</v>
      </c>
      <c r="B143" s="116" t="s">
        <v>1063</v>
      </c>
      <c r="C143" s="116" t="s">
        <v>1063</v>
      </c>
      <c r="D143" s="116">
        <v>1.0000000000000002</v>
      </c>
      <c r="E143" s="116">
        <v>0.0</v>
      </c>
    </row>
    <row r="144">
      <c r="A144" s="11">
        <v>143.0</v>
      </c>
      <c r="B144" s="116" t="s">
        <v>1064</v>
      </c>
      <c r="C144" s="116" t="s">
        <v>1064</v>
      </c>
      <c r="D144" s="116">
        <v>2.0000000000000004</v>
      </c>
      <c r="E144" s="116">
        <v>0.0</v>
      </c>
    </row>
    <row r="145">
      <c r="A145" s="11">
        <v>144.0</v>
      </c>
      <c r="B145" s="116" t="s">
        <v>1064</v>
      </c>
      <c r="C145" s="116" t="s">
        <v>1064</v>
      </c>
      <c r="D145" s="116">
        <v>2.0000000000000004</v>
      </c>
      <c r="E145" s="116">
        <v>0.0</v>
      </c>
    </row>
    <row r="146">
      <c r="A146" s="11">
        <v>145.0</v>
      </c>
      <c r="B146" s="116" t="s">
        <v>1065</v>
      </c>
      <c r="C146" s="116" t="s">
        <v>1065</v>
      </c>
      <c r="D146" s="116">
        <v>2.999999999999999</v>
      </c>
      <c r="E146" s="116">
        <v>0.0</v>
      </c>
    </row>
    <row r="147">
      <c r="A147" s="11">
        <v>146.0</v>
      </c>
      <c r="B147" s="116" t="s">
        <v>1066</v>
      </c>
      <c r="C147" s="116" t="s">
        <v>1066</v>
      </c>
      <c r="D147" s="116">
        <v>0.0</v>
      </c>
      <c r="E147" s="116">
        <v>100.0</v>
      </c>
    </row>
    <row r="148">
      <c r="A148" s="11">
        <v>147.0</v>
      </c>
      <c r="B148" s="116" t="s">
        <v>1067</v>
      </c>
      <c r="C148" s="116" t="s">
        <v>1067</v>
      </c>
      <c r="D148" s="116">
        <v>0.0</v>
      </c>
      <c r="E148" s="116">
        <v>200.0</v>
      </c>
    </row>
    <row r="149">
      <c r="A149" s="11">
        <v>148.0</v>
      </c>
      <c r="B149" s="116" t="s">
        <v>1063</v>
      </c>
      <c r="C149" s="116" t="s">
        <v>1063</v>
      </c>
      <c r="D149" s="116">
        <v>1.0000000000000002</v>
      </c>
      <c r="E149" s="116">
        <v>0.0</v>
      </c>
    </row>
    <row r="150">
      <c r="A150" s="11">
        <v>149.0</v>
      </c>
      <c r="B150" s="116" t="s">
        <v>1063</v>
      </c>
      <c r="C150" s="116" t="s">
        <v>1063</v>
      </c>
      <c r="D150" s="116">
        <v>1.0000000000000002</v>
      </c>
      <c r="E150" s="116">
        <v>0.0</v>
      </c>
    </row>
    <row r="151">
      <c r="A151" s="11">
        <v>150.0</v>
      </c>
      <c r="B151" s="116" t="s">
        <v>1064</v>
      </c>
      <c r="C151" s="116" t="s">
        <v>1064</v>
      </c>
      <c r="D151" s="116">
        <v>2.0000000000000004</v>
      </c>
      <c r="E151" s="116">
        <v>0.0</v>
      </c>
    </row>
    <row r="152">
      <c r="A152" s="11">
        <v>151.0</v>
      </c>
      <c r="B152" s="116" t="s">
        <v>1064</v>
      </c>
      <c r="C152" s="116" t="s">
        <v>1064</v>
      </c>
      <c r="D152" s="116">
        <v>2.0000000000000004</v>
      </c>
      <c r="E152" s="116">
        <v>0.0</v>
      </c>
    </row>
    <row r="153">
      <c r="A153" s="11">
        <v>152.0</v>
      </c>
      <c r="B153" s="116" t="s">
        <v>1065</v>
      </c>
      <c r="C153" s="116" t="s">
        <v>1065</v>
      </c>
      <c r="D153" s="116">
        <v>2.999999999999999</v>
      </c>
      <c r="E153" s="116">
        <v>0.0</v>
      </c>
    </row>
    <row r="154">
      <c r="A154" s="11">
        <v>153.0</v>
      </c>
      <c r="B154" s="116" t="s">
        <v>1066</v>
      </c>
      <c r="C154" s="116" t="s">
        <v>1066</v>
      </c>
      <c r="D154" s="116">
        <v>0.0</v>
      </c>
      <c r="E154" s="116">
        <v>100.0</v>
      </c>
    </row>
    <row r="155">
      <c r="A155" s="11">
        <v>154.0</v>
      </c>
      <c r="B155" s="116" t="s">
        <v>1067</v>
      </c>
      <c r="C155" s="116" t="s">
        <v>1067</v>
      </c>
      <c r="D155" s="116">
        <v>0.0</v>
      </c>
      <c r="E155" s="116">
        <v>200.0</v>
      </c>
    </row>
    <row r="156">
      <c r="A156" s="11">
        <v>155.0</v>
      </c>
      <c r="B156" s="116" t="s">
        <v>1063</v>
      </c>
      <c r="C156" s="116" t="s">
        <v>1063</v>
      </c>
      <c r="D156" s="116">
        <v>1.0000000000000002</v>
      </c>
      <c r="E156" s="116">
        <v>0.0</v>
      </c>
    </row>
    <row r="157">
      <c r="A157" s="11">
        <v>156.0</v>
      </c>
      <c r="B157" s="116" t="s">
        <v>1063</v>
      </c>
      <c r="C157" s="116" t="s">
        <v>1063</v>
      </c>
      <c r="D157" s="116">
        <v>1.0000000000000002</v>
      </c>
      <c r="E157" s="116">
        <v>0.0</v>
      </c>
    </row>
    <row r="158">
      <c r="A158" s="11">
        <v>157.0</v>
      </c>
      <c r="B158" s="116" t="s">
        <v>1064</v>
      </c>
      <c r="C158" s="116" t="s">
        <v>1064</v>
      </c>
      <c r="D158" s="116">
        <v>2.0000000000000004</v>
      </c>
      <c r="E158" s="116">
        <v>0.0</v>
      </c>
    </row>
    <row r="159">
      <c r="A159" s="11">
        <v>158.0</v>
      </c>
      <c r="B159" s="116" t="s">
        <v>1064</v>
      </c>
      <c r="C159" s="116" t="s">
        <v>1064</v>
      </c>
      <c r="D159" s="116">
        <v>2.0000000000000004</v>
      </c>
      <c r="E159" s="116">
        <v>0.0</v>
      </c>
    </row>
    <row r="160">
      <c r="A160" s="11">
        <v>159.0</v>
      </c>
      <c r="B160" s="116" t="s">
        <v>1065</v>
      </c>
      <c r="C160" s="116" t="s">
        <v>1065</v>
      </c>
      <c r="D160" s="116">
        <v>2.999999999999999</v>
      </c>
      <c r="E160" s="116">
        <v>0.0</v>
      </c>
    </row>
    <row r="161">
      <c r="A161" s="11">
        <v>160.0</v>
      </c>
      <c r="B161" s="116" t="s">
        <v>1066</v>
      </c>
      <c r="C161" s="116" t="s">
        <v>1066</v>
      </c>
      <c r="D161" s="116">
        <v>0.0</v>
      </c>
      <c r="E161" s="116">
        <v>100.0</v>
      </c>
    </row>
    <row r="162">
      <c r="A162" s="11">
        <v>161.0</v>
      </c>
      <c r="B162" s="116" t="s">
        <v>1067</v>
      </c>
      <c r="C162" s="116" t="s">
        <v>1067</v>
      </c>
      <c r="D162" s="116">
        <v>0.0</v>
      </c>
      <c r="E162" s="116">
        <v>200.0</v>
      </c>
    </row>
    <row r="163">
      <c r="A163" s="11">
        <v>162.0</v>
      </c>
      <c r="B163" s="116" t="s">
        <v>1063</v>
      </c>
      <c r="C163" s="116" t="s">
        <v>1063</v>
      </c>
      <c r="D163" s="116">
        <v>1.0000000000000002</v>
      </c>
      <c r="E163" s="116">
        <v>0.0</v>
      </c>
    </row>
    <row r="164">
      <c r="A164" s="11">
        <v>163.0</v>
      </c>
      <c r="B164" s="116" t="s">
        <v>1063</v>
      </c>
      <c r="C164" s="116" t="s">
        <v>1063</v>
      </c>
      <c r="D164" s="116">
        <v>1.0000000000000002</v>
      </c>
      <c r="E164" s="116">
        <v>0.0</v>
      </c>
    </row>
    <row r="165">
      <c r="A165" s="11">
        <v>164.0</v>
      </c>
      <c r="B165" s="116" t="s">
        <v>1064</v>
      </c>
      <c r="C165" s="116" t="s">
        <v>1064</v>
      </c>
      <c r="D165" s="116">
        <v>2.0000000000000004</v>
      </c>
      <c r="E165" s="116">
        <v>0.0</v>
      </c>
    </row>
    <row r="166">
      <c r="A166" s="11">
        <v>165.0</v>
      </c>
      <c r="B166" s="116" t="s">
        <v>1064</v>
      </c>
      <c r="C166" s="116" t="s">
        <v>1064</v>
      </c>
      <c r="D166" s="116">
        <v>2.0000000000000004</v>
      </c>
      <c r="E166" s="116">
        <v>0.0</v>
      </c>
    </row>
    <row r="167">
      <c r="A167" s="11">
        <v>166.0</v>
      </c>
      <c r="B167" s="116" t="s">
        <v>1065</v>
      </c>
      <c r="C167" s="116" t="s">
        <v>1065</v>
      </c>
      <c r="D167" s="116">
        <v>2.999999999999999</v>
      </c>
      <c r="E167" s="116">
        <v>0.0</v>
      </c>
    </row>
    <row r="168">
      <c r="A168" s="11">
        <v>167.0</v>
      </c>
      <c r="B168" s="116" t="s">
        <v>1066</v>
      </c>
      <c r="C168" s="116" t="s">
        <v>1066</v>
      </c>
      <c r="D168" s="116">
        <v>0.0</v>
      </c>
      <c r="E168" s="116">
        <v>100.0</v>
      </c>
    </row>
    <row r="169">
      <c r="A169" s="11">
        <v>168.0</v>
      </c>
      <c r="B169" s="116" t="s">
        <v>1067</v>
      </c>
      <c r="C169" s="116" t="s">
        <v>1067</v>
      </c>
      <c r="D169" s="116">
        <v>0.0</v>
      </c>
      <c r="E169" s="116">
        <v>200.0</v>
      </c>
    </row>
    <row r="170">
      <c r="A170" s="11">
        <v>169.0</v>
      </c>
      <c r="B170" s="116" t="s">
        <v>1063</v>
      </c>
      <c r="C170" s="116" t="s">
        <v>1063</v>
      </c>
      <c r="D170" s="116">
        <v>1.0000000000000002</v>
      </c>
      <c r="E170" s="116">
        <v>0.0</v>
      </c>
    </row>
    <row r="171">
      <c r="A171" s="11">
        <v>170.0</v>
      </c>
      <c r="B171" s="116" t="s">
        <v>1063</v>
      </c>
      <c r="C171" s="116" t="s">
        <v>1063</v>
      </c>
      <c r="D171" s="116">
        <v>1.0000000000000002</v>
      </c>
      <c r="E171" s="116">
        <v>0.0</v>
      </c>
    </row>
    <row r="172">
      <c r="A172" s="11">
        <v>171.0</v>
      </c>
      <c r="B172" s="116" t="s">
        <v>1064</v>
      </c>
      <c r="C172" s="116" t="s">
        <v>1064</v>
      </c>
      <c r="D172" s="116">
        <v>2.0000000000000004</v>
      </c>
      <c r="E172" s="116">
        <v>0.0</v>
      </c>
    </row>
    <row r="173">
      <c r="A173" s="11">
        <v>172.0</v>
      </c>
      <c r="B173" s="116" t="s">
        <v>1064</v>
      </c>
      <c r="C173" s="116" t="s">
        <v>1064</v>
      </c>
      <c r="D173" s="116">
        <v>2.0000000000000004</v>
      </c>
      <c r="E173" s="116">
        <v>0.0</v>
      </c>
    </row>
    <row r="174">
      <c r="A174" s="11">
        <v>173.0</v>
      </c>
      <c r="B174" s="116" t="s">
        <v>1065</v>
      </c>
      <c r="C174" s="116" t="s">
        <v>1065</v>
      </c>
      <c r="D174" s="116">
        <v>2.999999999999999</v>
      </c>
      <c r="E174" s="116">
        <v>0.0</v>
      </c>
    </row>
    <row r="175">
      <c r="A175" s="11">
        <v>174.0</v>
      </c>
      <c r="B175" s="116" t="s">
        <v>1066</v>
      </c>
      <c r="C175" s="116" t="s">
        <v>1066</v>
      </c>
      <c r="D175" s="116">
        <v>0.0</v>
      </c>
      <c r="E175" s="116">
        <v>100.0</v>
      </c>
    </row>
    <row r="176">
      <c r="A176" s="11">
        <v>175.0</v>
      </c>
      <c r="B176" s="116" t="s">
        <v>1067</v>
      </c>
      <c r="C176" s="116" t="s">
        <v>1067</v>
      </c>
      <c r="D176" s="116">
        <v>0.0</v>
      </c>
      <c r="E176" s="116">
        <v>200.0</v>
      </c>
    </row>
  </sheetData>
  <autoFilter ref="$A$1:$E$17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57"/>
    <col customWidth="1" min="3" max="3" width="20.0"/>
    <col customWidth="1" min="4" max="4" width="16.29"/>
    <col customWidth="1" min="5" max="5" width="17.43"/>
    <col customWidth="1" min="6" max="6" width="13.29"/>
    <col customWidth="1" min="7" max="7" width="16.86"/>
    <col customWidth="1" min="8" max="8" width="13.57"/>
    <col customWidth="1" min="9" max="9" width="16.71"/>
  </cols>
  <sheetData>
    <row r="1">
      <c r="A1" s="1" t="s">
        <v>0</v>
      </c>
      <c r="B1" s="20" t="s">
        <v>19</v>
      </c>
      <c r="C1" s="1" t="s">
        <v>41</v>
      </c>
      <c r="D1" s="1" t="s">
        <v>42</v>
      </c>
      <c r="E1" s="2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1"/>
      <c r="K1" s="4"/>
      <c r="L1" s="2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1">
        <v>1.0</v>
      </c>
      <c r="B2" s="23" t="s">
        <v>48</v>
      </c>
      <c r="C2" s="11">
        <v>0.0</v>
      </c>
      <c r="D2" s="19" t="str">
        <f>GDSummary!C3</f>
        <v>1.00</v>
      </c>
      <c r="E2" s="24" t="str">
        <f>GDSummary!E3</f>
        <v>0.00</v>
      </c>
      <c r="F2" s="25">
        <v>0.0</v>
      </c>
      <c r="G2" s="25">
        <v>0.0</v>
      </c>
      <c r="H2" s="25">
        <v>0.0</v>
      </c>
      <c r="I2" s="25">
        <v>0.0</v>
      </c>
    </row>
    <row r="3">
      <c r="A3" s="11">
        <v>2.0</v>
      </c>
      <c r="B3" s="23" t="s">
        <v>49</v>
      </c>
      <c r="C3" s="26" t="str">
        <f>GDSummary!D4</f>
        <v>15</v>
      </c>
      <c r="D3" s="19" t="str">
        <f>GDSummary!C4</f>
        <v>1.10</v>
      </c>
      <c r="E3" s="27" t="str">
        <f>GDSummary!E4</f>
        <v>1.0010</v>
      </c>
      <c r="F3" s="25">
        <v>0.0</v>
      </c>
      <c r="G3" s="25">
        <v>0.0</v>
      </c>
      <c r="H3" s="25">
        <v>0.0</v>
      </c>
      <c r="I3" s="25">
        <v>0.0</v>
      </c>
    </row>
    <row r="4">
      <c r="A4" s="11">
        <v>3.0</v>
      </c>
      <c r="B4" s="23" t="s">
        <v>50</v>
      </c>
      <c r="C4" s="26" t="str">
        <f>GDSummary!D5</f>
        <v>27</v>
      </c>
      <c r="D4" s="19" t="str">
        <f>GDSummary!C5</f>
        <v>1.40</v>
      </c>
      <c r="E4" s="27" t="str">
        <f>GDSummary!E5</f>
        <v>1.0010</v>
      </c>
      <c r="F4" s="25">
        <v>0.0</v>
      </c>
      <c r="G4" s="25">
        <v>0.0</v>
      </c>
      <c r="H4" s="25">
        <v>0.0</v>
      </c>
      <c r="I4" s="25">
        <v>0.0</v>
      </c>
      <c r="M4" s="11"/>
    </row>
    <row r="5">
      <c r="A5" s="11">
        <v>4.0</v>
      </c>
      <c r="B5" s="23" t="s">
        <v>51</v>
      </c>
      <c r="C5" s="26" t="str">
        <f>GDSummary!D6</f>
        <v>51</v>
      </c>
      <c r="D5" s="19" t="str">
        <f>GDSummary!C6</f>
        <v>1.20</v>
      </c>
      <c r="E5" s="27" t="str">
        <f>GDSummary!E6</f>
        <v>1.0010</v>
      </c>
      <c r="F5" s="25">
        <v>0.0</v>
      </c>
      <c r="G5" s="25">
        <v>0.0</v>
      </c>
      <c r="H5" s="25">
        <v>0.0</v>
      </c>
      <c r="I5" s="25">
        <v>0.0</v>
      </c>
      <c r="J5" s="28"/>
      <c r="K5" s="28"/>
      <c r="L5" s="28"/>
      <c r="M5" s="29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>
      <c r="A6" s="11">
        <v>5.0</v>
      </c>
      <c r="B6" s="23" t="s">
        <v>52</v>
      </c>
      <c r="C6" s="26" t="str">
        <f>GDSummary!D7</f>
        <v>57</v>
      </c>
      <c r="D6" s="19" t="str">
        <f>GDSummary!C7</f>
        <v>1.50</v>
      </c>
      <c r="E6" s="27" t="str">
        <f>GDSummary!E7</f>
        <v>1.0010</v>
      </c>
      <c r="F6" s="25">
        <v>0.0</v>
      </c>
      <c r="G6" s="25">
        <v>0.0</v>
      </c>
      <c r="H6" s="25">
        <v>0.0</v>
      </c>
      <c r="I6" s="25">
        <v>0.0</v>
      </c>
      <c r="M6" s="11"/>
    </row>
    <row r="7">
      <c r="A7" s="11">
        <v>6.0</v>
      </c>
      <c r="B7" s="23" t="s">
        <v>53</v>
      </c>
      <c r="C7" s="26" t="str">
        <f>GDSummary!D8</f>
        <v>60</v>
      </c>
      <c r="D7" s="19" t="str">
        <f>GDSummary!C8</f>
        <v>1.30</v>
      </c>
      <c r="E7" s="27" t="str">
        <f>GDSummary!E8</f>
        <v>1.0010</v>
      </c>
      <c r="F7" s="25">
        <v>0.0</v>
      </c>
      <c r="G7" s="25">
        <v>0.0</v>
      </c>
      <c r="H7" s="25">
        <v>0.0</v>
      </c>
      <c r="I7" s="25">
        <v>0.0</v>
      </c>
      <c r="M7" s="11"/>
    </row>
    <row r="8">
      <c r="A8" s="11">
        <v>7.0</v>
      </c>
      <c r="B8" s="23" t="s">
        <v>54</v>
      </c>
      <c r="C8" s="26" t="str">
        <f>GDSummary!D9</f>
        <v>110</v>
      </c>
      <c r="D8" s="19" t="str">
        <f>GDSummary!C9</f>
        <v>1.01</v>
      </c>
      <c r="E8" s="27" t="str">
        <f>GDSummary!E9</f>
        <v>1.0010</v>
      </c>
      <c r="F8" s="25">
        <v>0.0</v>
      </c>
      <c r="G8" s="25">
        <v>0.0</v>
      </c>
      <c r="H8" s="25">
        <v>0.0</v>
      </c>
      <c r="I8" s="25">
        <v>0.0</v>
      </c>
      <c r="M8" s="11"/>
    </row>
    <row r="9">
      <c r="A9" s="11">
        <v>8.0</v>
      </c>
      <c r="B9" s="23" t="s">
        <v>55</v>
      </c>
      <c r="C9" s="26" t="str">
        <f>GDSummary!D10</f>
        <v>153</v>
      </c>
      <c r="D9" s="19" t="str">
        <f>GDSummary!C10</f>
        <v>1.04</v>
      </c>
      <c r="E9" s="27" t="str">
        <f>GDSummary!E10</f>
        <v>1.0010</v>
      </c>
      <c r="F9" s="25">
        <v>0.0</v>
      </c>
      <c r="G9" s="25">
        <v>0.0</v>
      </c>
      <c r="H9" s="25">
        <v>0.0</v>
      </c>
      <c r="I9" s="25">
        <v>0.0</v>
      </c>
    </row>
    <row r="10">
      <c r="A10" s="11">
        <v>9.0</v>
      </c>
      <c r="B10" s="23" t="s">
        <v>56</v>
      </c>
      <c r="C10" s="26" t="str">
        <f>GDSummary!D11</f>
        <v>358</v>
      </c>
      <c r="D10" s="19" t="str">
        <f>GDSummary!C11</f>
        <v>1.02</v>
      </c>
      <c r="E10" s="27" t="str">
        <f>GDSummary!E11</f>
        <v>1.0010</v>
      </c>
      <c r="F10" s="25">
        <v>0.0</v>
      </c>
      <c r="G10" s="25">
        <v>0.0</v>
      </c>
      <c r="H10" s="25">
        <v>0.0</v>
      </c>
      <c r="I10" s="25">
        <v>0.0</v>
      </c>
      <c r="N10" s="11"/>
    </row>
    <row r="11">
      <c r="A11" s="11">
        <v>10.0</v>
      </c>
      <c r="B11" s="23" t="s">
        <v>57</v>
      </c>
      <c r="C11" s="26" t="str">
        <f>GDSummary!D12</f>
        <v>405</v>
      </c>
      <c r="D11" s="19" t="str">
        <f>GDSummary!C12</f>
        <v>1.05</v>
      </c>
      <c r="E11" s="27" t="str">
        <f>GDSummary!E12</f>
        <v>1.0010</v>
      </c>
      <c r="F11" s="25">
        <v>0.0</v>
      </c>
      <c r="G11" s="25">
        <v>0.0</v>
      </c>
      <c r="H11" s="25">
        <v>0.0</v>
      </c>
      <c r="I11" s="25">
        <v>0.0</v>
      </c>
      <c r="K11" s="11"/>
      <c r="N11" s="11"/>
    </row>
    <row r="12">
      <c r="A12" s="11">
        <v>11.0</v>
      </c>
      <c r="B12" s="23" t="s">
        <v>50</v>
      </c>
      <c r="C12" s="26" t="str">
        <f>GDSummary!D13</f>
        <v>695</v>
      </c>
      <c r="D12" s="19" t="str">
        <f>GDSummary!C13</f>
        <v>1.03</v>
      </c>
      <c r="E12" s="27" t="str">
        <f>GDSummary!E13</f>
        <v>1.0010</v>
      </c>
      <c r="F12" s="25">
        <v>0.0</v>
      </c>
      <c r="G12" s="25">
        <v>0.0</v>
      </c>
      <c r="H12" s="25">
        <v>0.0</v>
      </c>
      <c r="I12" s="25">
        <v>0.0</v>
      </c>
      <c r="N12" s="11"/>
    </row>
    <row r="13">
      <c r="A13" s="11">
        <v>12.0</v>
      </c>
      <c r="B13" s="23" t="s">
        <v>58</v>
      </c>
      <c r="C13" s="26" t="str">
        <f>GDSummary!D14</f>
        <v>814</v>
      </c>
      <c r="D13" s="19" t="str">
        <f>GDSummary!C14</f>
        <v>1.01</v>
      </c>
      <c r="E13" s="27" t="str">
        <f>GDSummary!E14</f>
        <v>1.0010</v>
      </c>
      <c r="F13" s="25">
        <v>0.0</v>
      </c>
      <c r="G13" s="25">
        <v>0.0</v>
      </c>
      <c r="H13" s="25">
        <v>0.0</v>
      </c>
      <c r="I13" s="25">
        <v>0.0</v>
      </c>
      <c r="N13" s="11"/>
    </row>
    <row r="14">
      <c r="A14" s="11">
        <v>13.0</v>
      </c>
      <c r="B14" s="23" t="s">
        <v>59</v>
      </c>
      <c r="C14" s="26" t="str">
        <f>GDSummary!D15</f>
        <v>1180</v>
      </c>
      <c r="D14" s="19" t="str">
        <f>GDSummary!C15</f>
        <v>1.04</v>
      </c>
      <c r="E14" s="27" t="str">
        <f>GDSummary!E15</f>
        <v>1.0010</v>
      </c>
      <c r="F14" s="25">
        <v>0.0</v>
      </c>
      <c r="G14" s="25">
        <v>0.0</v>
      </c>
      <c r="H14" s="25">
        <v>0.0</v>
      </c>
      <c r="I14" s="25">
        <v>0.0</v>
      </c>
      <c r="N14" s="11"/>
    </row>
    <row r="15">
      <c r="A15" s="11">
        <v>14.0</v>
      </c>
      <c r="B15" s="23" t="s">
        <v>60</v>
      </c>
      <c r="C15" s="26" t="str">
        <f>GDSummary!D16</f>
        <v>2597</v>
      </c>
      <c r="D15" s="19" t="str">
        <f>GDSummary!C16</f>
        <v>1.02</v>
      </c>
      <c r="E15" s="27" t="str">
        <f>GDSummary!E16</f>
        <v>1.0010</v>
      </c>
      <c r="F15" s="25">
        <v>0.0</v>
      </c>
      <c r="G15" s="25">
        <v>0.0</v>
      </c>
      <c r="H15" s="25">
        <v>0.0</v>
      </c>
      <c r="I15" s="25">
        <v>0.0</v>
      </c>
      <c r="N15" s="11"/>
    </row>
    <row r="16">
      <c r="A16" s="11">
        <v>15.0</v>
      </c>
      <c r="B16" s="23" t="s">
        <v>61</v>
      </c>
      <c r="C16" s="26" t="str">
        <f>GDSummary!D17</f>
        <v>2890</v>
      </c>
      <c r="D16" s="19" t="str">
        <f>GDSummary!C17</f>
        <v>1.05</v>
      </c>
      <c r="E16" s="27" t="str">
        <f>GDSummary!E17</f>
        <v>1.0010</v>
      </c>
      <c r="F16" s="25">
        <v>0.0</v>
      </c>
      <c r="G16" s="25">
        <v>0.0</v>
      </c>
      <c r="H16" s="25">
        <v>0.0</v>
      </c>
      <c r="I16" s="25">
        <v>0.0</v>
      </c>
      <c r="N16" s="11"/>
    </row>
    <row r="17">
      <c r="A17" s="11">
        <v>16.0</v>
      </c>
      <c r="B17" s="23" t="s">
        <v>62</v>
      </c>
      <c r="C17" s="26" t="str">
        <f>GDSummary!D18</f>
        <v>5316</v>
      </c>
      <c r="D17" s="19" t="str">
        <f>GDSummary!C18</f>
        <v>1.03</v>
      </c>
      <c r="E17" s="27" t="str">
        <f>GDSummary!E18</f>
        <v>1.0010</v>
      </c>
      <c r="F17" s="25">
        <v>0.0</v>
      </c>
      <c r="G17" s="25">
        <v>0.0</v>
      </c>
      <c r="H17" s="25">
        <v>0.0</v>
      </c>
      <c r="I17" s="25">
        <v>0.0</v>
      </c>
    </row>
    <row r="18">
      <c r="A18" s="11">
        <v>17.0</v>
      </c>
      <c r="B18" s="23" t="s">
        <v>63</v>
      </c>
      <c r="C18" s="26" t="str">
        <f>GDSummary!D19</f>
        <v>6202</v>
      </c>
      <c r="D18" s="19" t="str">
        <f>GDSummary!C19</f>
        <v>1.01</v>
      </c>
      <c r="E18" s="27" t="str">
        <f>GDSummary!E19</f>
        <v>1.0010</v>
      </c>
      <c r="F18" s="25">
        <v>0.0</v>
      </c>
      <c r="G18" s="25">
        <v>0.0</v>
      </c>
      <c r="H18" s="25">
        <v>0.0</v>
      </c>
      <c r="I18" s="25">
        <v>0.0</v>
      </c>
    </row>
    <row r="19">
      <c r="A19" s="11">
        <v>18.0</v>
      </c>
      <c r="B19" s="23" t="s">
        <v>64</v>
      </c>
      <c r="C19" s="26" t="str">
        <f>GDSummary!D20</f>
        <v>8844</v>
      </c>
      <c r="D19" s="19" t="str">
        <f>GDSummary!C20</f>
        <v>1.04</v>
      </c>
      <c r="E19" s="27" t="str">
        <f>GDSummary!E20</f>
        <v>1.0010</v>
      </c>
      <c r="F19" s="25">
        <v>0.0</v>
      </c>
      <c r="G19" s="25">
        <v>0.0</v>
      </c>
      <c r="H19" s="25">
        <v>0.0</v>
      </c>
      <c r="I19" s="25">
        <v>0.0</v>
      </c>
    </row>
    <row r="20">
      <c r="A20" s="11">
        <v>19.0</v>
      </c>
      <c r="B20" s="23" t="s">
        <v>65</v>
      </c>
      <c r="C20" s="26" t="str">
        <f>GDSummary!D21</f>
        <v>19568</v>
      </c>
      <c r="D20" s="19" t="str">
        <f>GDSummary!C21</f>
        <v>1.02</v>
      </c>
      <c r="E20" s="27" t="str">
        <f>GDSummary!E21</f>
        <v>1.0010</v>
      </c>
      <c r="F20" s="25">
        <v>0.0</v>
      </c>
      <c r="G20" s="25">
        <v>0.0</v>
      </c>
      <c r="H20" s="25">
        <v>0.0</v>
      </c>
      <c r="I20" s="25">
        <v>0.0</v>
      </c>
    </row>
    <row r="21">
      <c r="A21" s="11">
        <v>20.0</v>
      </c>
      <c r="B21" s="23" t="s">
        <v>66</v>
      </c>
      <c r="C21" s="26" t="str">
        <f>GDSummary!D22</f>
        <v>21810</v>
      </c>
      <c r="D21" s="19" t="str">
        <f>GDSummary!C22</f>
        <v>1.05</v>
      </c>
      <c r="E21" s="27" t="str">
        <f>GDSummary!E22</f>
        <v>1.0010</v>
      </c>
      <c r="F21" s="25">
        <v>0.0</v>
      </c>
      <c r="G21" s="25">
        <v>0.0</v>
      </c>
      <c r="H21" s="25">
        <v>0.0</v>
      </c>
      <c r="I21" s="25">
        <v>0.0</v>
      </c>
    </row>
    <row r="22">
      <c r="A22" s="11">
        <v>21.0</v>
      </c>
      <c r="B22" s="23" t="s">
        <v>67</v>
      </c>
      <c r="C22" s="26" t="str">
        <f>GDSummary!D23</f>
        <v>40329</v>
      </c>
      <c r="D22" s="19" t="str">
        <f>GDSummary!C23</f>
        <v>1.03</v>
      </c>
      <c r="E22" s="27" t="str">
        <f>GDSummary!E23</f>
        <v>1.0010</v>
      </c>
      <c r="F22" s="25">
        <v>0.0</v>
      </c>
      <c r="G22" s="25">
        <v>0.0</v>
      </c>
      <c r="H22" s="25">
        <v>0.0</v>
      </c>
      <c r="I22" s="25">
        <v>0.0</v>
      </c>
    </row>
    <row r="23">
      <c r="A23" s="11">
        <v>22.0</v>
      </c>
      <c r="B23" s="23" t="s">
        <v>68</v>
      </c>
      <c r="C23" s="26" t="str">
        <f>GDSummary!D24</f>
        <v>46996</v>
      </c>
      <c r="D23" s="19" t="str">
        <f>GDSummary!C24</f>
        <v>1.01</v>
      </c>
      <c r="E23" s="27" t="str">
        <f>GDSummary!E24</f>
        <v>1.0010</v>
      </c>
      <c r="F23" s="25">
        <v>0.0</v>
      </c>
      <c r="G23" s="25">
        <v>0.0</v>
      </c>
      <c r="H23" s="25">
        <v>0.0</v>
      </c>
      <c r="I23" s="25">
        <v>0.0</v>
      </c>
    </row>
    <row r="24">
      <c r="A24" s="11">
        <v>23.0</v>
      </c>
      <c r="B24" s="23" t="s">
        <v>69</v>
      </c>
      <c r="C24" s="26" t="str">
        <f>GDSummary!D25</f>
        <v>66854</v>
      </c>
      <c r="D24" s="19" t="str">
        <f>GDSummary!C25</f>
        <v>1.04</v>
      </c>
      <c r="E24" s="27" t="str">
        <f>GDSummary!E25</f>
        <v>1.0010</v>
      </c>
      <c r="F24" s="25">
        <v>0.0</v>
      </c>
      <c r="G24" s="25">
        <v>0.0</v>
      </c>
      <c r="H24" s="25">
        <v>0.0</v>
      </c>
      <c r="I24" s="25">
        <v>0.0</v>
      </c>
    </row>
    <row r="25">
      <c r="A25" s="11">
        <v>24.0</v>
      </c>
      <c r="B25" s="23" t="s">
        <v>70</v>
      </c>
      <c r="C25" s="26" t="str">
        <f>GDSummary!D26</f>
        <v>148061</v>
      </c>
      <c r="D25" s="19" t="str">
        <f>GDSummary!C26</f>
        <v>1.02</v>
      </c>
      <c r="E25" s="27" t="str">
        <f>GDSummary!E26</f>
        <v>1.0010</v>
      </c>
      <c r="F25" s="25">
        <v>0.0</v>
      </c>
      <c r="G25" s="25">
        <v>0.0</v>
      </c>
      <c r="H25" s="25">
        <v>0.0</v>
      </c>
      <c r="I25" s="25">
        <v>0.0</v>
      </c>
    </row>
    <row r="26">
      <c r="A26" s="11">
        <v>25.0</v>
      </c>
      <c r="B26" s="23" t="s">
        <v>71</v>
      </c>
      <c r="C26" s="26" t="str">
        <f>GDSummary!D27</f>
        <v>165072</v>
      </c>
      <c r="D26" s="19" t="str">
        <f>GDSummary!C27</f>
        <v>1.05</v>
      </c>
      <c r="E26" s="27" t="str">
        <f>GDSummary!E27</f>
        <v>1.0010</v>
      </c>
      <c r="F26" s="25">
        <v>0.0</v>
      </c>
      <c r="G26" s="25">
        <v>0.0</v>
      </c>
      <c r="H26" s="25">
        <v>0.0</v>
      </c>
      <c r="I26" s="25">
        <v>0.0</v>
      </c>
    </row>
    <row r="27">
      <c r="A27" s="11">
        <v>26.0</v>
      </c>
      <c r="B27" s="23" t="s">
        <v>72</v>
      </c>
      <c r="C27" s="26" t="str">
        <f>GDSummary!D28</f>
        <v>305356</v>
      </c>
      <c r="D27" s="19" t="str">
        <f>GDSummary!C28</f>
        <v>1.03</v>
      </c>
      <c r="E27" s="27" t="str">
        <f>GDSummary!E28</f>
        <v>1.0010</v>
      </c>
      <c r="F27" s="25">
        <v>0.0</v>
      </c>
      <c r="G27" s="25">
        <v>0.0</v>
      </c>
      <c r="H27" s="25">
        <v>0.0</v>
      </c>
      <c r="I27" s="25">
        <v>0.0</v>
      </c>
    </row>
    <row r="28">
      <c r="A28" s="11">
        <v>27.0</v>
      </c>
      <c r="B28" s="23" t="s">
        <v>73</v>
      </c>
      <c r="C28" s="26" t="str">
        <f>GDSummary!D29</f>
        <v>355766</v>
      </c>
      <c r="D28" s="19" t="str">
        <f>GDSummary!C29</f>
        <v>1.01</v>
      </c>
      <c r="E28" s="27" t="str">
        <f>GDSummary!E29</f>
        <v>1.0010</v>
      </c>
      <c r="F28" s="25">
        <v>0.0</v>
      </c>
      <c r="G28" s="25">
        <v>0.0</v>
      </c>
      <c r="H28" s="25">
        <v>0.0</v>
      </c>
      <c r="I28" s="25">
        <v>0.0</v>
      </c>
    </row>
    <row r="29">
      <c r="A29" s="11">
        <v>28.0</v>
      </c>
      <c r="B29" s="23" t="s">
        <v>74</v>
      </c>
      <c r="C29" s="26" t="str">
        <f>GDSummary!D30</f>
        <v>505955</v>
      </c>
      <c r="D29" s="19" t="str">
        <f>GDSummary!C30</f>
        <v>1.04</v>
      </c>
      <c r="E29" s="27" t="str">
        <f>GDSummary!E30</f>
        <v>1.0010</v>
      </c>
      <c r="F29" s="25">
        <v>0.0</v>
      </c>
      <c r="G29" s="25">
        <v>0.0</v>
      </c>
      <c r="H29" s="25">
        <v>0.0</v>
      </c>
      <c r="I29" s="25">
        <v>0.0</v>
      </c>
    </row>
    <row r="30">
      <c r="A30" s="11">
        <v>29.0</v>
      </c>
      <c r="B30" s="23" t="s">
        <v>75</v>
      </c>
      <c r="C30" s="26" t="str">
        <f>GDSummary!D31</f>
        <v>1120665</v>
      </c>
      <c r="D30" s="19" t="str">
        <f>GDSummary!C31</f>
        <v>1.02</v>
      </c>
      <c r="E30" s="27" t="str">
        <f>GDSummary!E31</f>
        <v>1.0010</v>
      </c>
      <c r="F30" s="25">
        <v>0.0</v>
      </c>
      <c r="G30" s="25">
        <v>0.0</v>
      </c>
      <c r="H30" s="25">
        <v>0.0</v>
      </c>
      <c r="I30" s="25">
        <v>0.0</v>
      </c>
    </row>
    <row r="31">
      <c r="A31" s="11">
        <v>30.0</v>
      </c>
      <c r="B31" s="23" t="s">
        <v>76</v>
      </c>
      <c r="C31" s="26" t="str">
        <f>GDSummary!D32</f>
        <v>1249470</v>
      </c>
      <c r="D31" s="19" t="str">
        <f>GDSummary!C32</f>
        <v>1.05</v>
      </c>
      <c r="E31" s="27" t="str">
        <f>GDSummary!E32</f>
        <v>1.0010</v>
      </c>
      <c r="F31" s="25">
        <v>0.0</v>
      </c>
      <c r="G31" s="25">
        <v>0.0</v>
      </c>
      <c r="H31" s="25">
        <v>0.0</v>
      </c>
      <c r="I31" s="25">
        <v>0.0</v>
      </c>
    </row>
    <row r="32">
      <c r="A32" s="11">
        <v>31.0</v>
      </c>
      <c r="B32" s="23" t="s">
        <v>77</v>
      </c>
      <c r="C32" s="26" t="str">
        <f>GDSummary!D33</f>
        <v>2311368</v>
      </c>
      <c r="D32" s="19" t="str">
        <f>GDSummary!C33</f>
        <v>1.03</v>
      </c>
      <c r="E32" s="27" t="str">
        <f>GDSummary!E33</f>
        <v>1.0010</v>
      </c>
      <c r="F32" s="25">
        <v>0.0</v>
      </c>
      <c r="G32" s="25">
        <v>0.0</v>
      </c>
      <c r="H32" s="25">
        <v>0.0</v>
      </c>
      <c r="I32" s="25">
        <v>0.0</v>
      </c>
    </row>
    <row r="33">
      <c r="A33" s="11">
        <v>32.0</v>
      </c>
      <c r="B33" s="23" t="s">
        <v>78</v>
      </c>
      <c r="C33" s="26" t="str">
        <f>GDSummary!D34</f>
        <v>2692870</v>
      </c>
      <c r="D33" s="19" t="str">
        <f>GDSummary!C34</f>
        <v>1.01</v>
      </c>
      <c r="E33" s="27" t="str">
        <f>GDSummary!E34</f>
        <v>1.0010</v>
      </c>
      <c r="F33" s="25">
        <v>0.0</v>
      </c>
      <c r="G33" s="25">
        <v>0.0</v>
      </c>
      <c r="H33" s="25">
        <v>0.0</v>
      </c>
      <c r="I33" s="25">
        <v>0.0</v>
      </c>
    </row>
    <row r="34">
      <c r="A34" s="11">
        <v>33.0</v>
      </c>
      <c r="B34" s="23" t="s">
        <v>79</v>
      </c>
      <c r="C34" s="26" t="str">
        <f>GDSummary!D35</f>
        <v>3829567</v>
      </c>
      <c r="D34" s="19" t="str">
        <f>GDSummary!C35</f>
        <v>1.04</v>
      </c>
      <c r="E34" s="27" t="str">
        <f>GDSummary!E35</f>
        <v>1.0010</v>
      </c>
      <c r="F34" s="25">
        <v>0.0</v>
      </c>
      <c r="G34" s="25">
        <v>0.0</v>
      </c>
      <c r="H34" s="25">
        <v>0.0</v>
      </c>
      <c r="I34" s="25">
        <v>0.0</v>
      </c>
    </row>
    <row r="35">
      <c r="A35" s="11">
        <v>34.0</v>
      </c>
      <c r="B35" s="23" t="s">
        <v>80</v>
      </c>
      <c r="C35" s="26" t="str">
        <f>GDSummary!D36</f>
        <v>8482401</v>
      </c>
      <c r="D35" s="19" t="str">
        <f>GDSummary!C36</f>
        <v>1.02</v>
      </c>
      <c r="E35" s="27" t="str">
        <f>GDSummary!E36</f>
        <v>1.0010</v>
      </c>
      <c r="F35" s="25">
        <v>0.0</v>
      </c>
      <c r="G35" s="25">
        <v>0.0</v>
      </c>
      <c r="H35" s="25">
        <v>0.0</v>
      </c>
      <c r="I35" s="25">
        <v>0.0</v>
      </c>
    </row>
    <row r="36">
      <c r="A36" s="11">
        <v>35.0</v>
      </c>
      <c r="B36" s="23" t="s">
        <v>81</v>
      </c>
      <c r="C36" s="26" t="str">
        <f>GDSummary!D37</f>
        <v>9457369</v>
      </c>
      <c r="D36" s="19" t="str">
        <f>GDSummary!C37</f>
        <v>1.05</v>
      </c>
      <c r="E36" s="27" t="str">
        <f>GDSummary!E37</f>
        <v>1.0010</v>
      </c>
      <c r="F36" s="25">
        <v>0.0</v>
      </c>
      <c r="G36" s="25">
        <v>0.0</v>
      </c>
      <c r="H36" s="25">
        <v>0.0</v>
      </c>
      <c r="I36" s="25">
        <v>0.0</v>
      </c>
    </row>
    <row r="37">
      <c r="A37" s="11">
        <v>36.0</v>
      </c>
      <c r="B37" s="23" t="s">
        <v>74</v>
      </c>
      <c r="C37" s="26" t="str">
        <f>GDSummary!D38</f>
        <v>17495032</v>
      </c>
      <c r="D37" s="19" t="str">
        <f>GDSummary!C38</f>
        <v>1.03</v>
      </c>
      <c r="E37" s="27" t="str">
        <f>GDSummary!E38</f>
        <v>1.0010</v>
      </c>
      <c r="F37" s="25">
        <v>0.0</v>
      </c>
      <c r="G37" s="25">
        <v>0.0</v>
      </c>
      <c r="H37" s="25">
        <v>0.0</v>
      </c>
      <c r="I37" s="25">
        <v>0.0</v>
      </c>
    </row>
    <row r="38">
      <c r="A38" s="11">
        <v>37.0</v>
      </c>
      <c r="B38" s="23" t="s">
        <v>82</v>
      </c>
      <c r="C38" s="26" t="str">
        <f>GDSummary!D39</f>
        <v>20382608</v>
      </c>
      <c r="D38" s="19" t="str">
        <f>GDSummary!C39</f>
        <v>1.01</v>
      </c>
      <c r="E38" s="27" t="str">
        <f>GDSummary!E39</f>
        <v>1.0010</v>
      </c>
      <c r="F38" s="25">
        <v>0.0</v>
      </c>
      <c r="G38" s="25">
        <v>0.0</v>
      </c>
      <c r="H38" s="25">
        <v>0.0</v>
      </c>
      <c r="I38" s="25">
        <v>0.0</v>
      </c>
    </row>
    <row r="39">
      <c r="A39" s="11">
        <v>38.0</v>
      </c>
      <c r="B39" s="23" t="s">
        <v>83</v>
      </c>
      <c r="C39" s="26" t="str">
        <f>GDSummary!D40</f>
        <v>28986297</v>
      </c>
      <c r="D39" s="19" t="str">
        <f>GDSummary!C40</f>
        <v>1.04</v>
      </c>
      <c r="E39" s="27" t="str">
        <f>GDSummary!E40</f>
        <v>1.0010</v>
      </c>
      <c r="F39" s="25">
        <v>0.0</v>
      </c>
      <c r="G39" s="25">
        <v>0.0</v>
      </c>
      <c r="H39" s="25">
        <v>0.0</v>
      </c>
      <c r="I39" s="25">
        <v>0.0</v>
      </c>
    </row>
    <row r="40">
      <c r="A40" s="11">
        <v>39.0</v>
      </c>
      <c r="B40" s="23" t="s">
        <v>84</v>
      </c>
      <c r="C40" s="26" t="str">
        <f>GDSummary!D41</f>
        <v>64204050</v>
      </c>
      <c r="D40" s="19" t="str">
        <f>GDSummary!C41</f>
        <v>1.02</v>
      </c>
      <c r="E40" s="27" t="str">
        <f>GDSummary!E41</f>
        <v>1.0010</v>
      </c>
      <c r="F40" s="25">
        <v>0.0</v>
      </c>
      <c r="G40" s="25">
        <v>0.0</v>
      </c>
      <c r="H40" s="25">
        <v>0.0</v>
      </c>
      <c r="I40" s="25">
        <v>0.0</v>
      </c>
    </row>
    <row r="41">
      <c r="A41" s="11">
        <v>40.0</v>
      </c>
      <c r="B41" s="23" t="s">
        <v>85</v>
      </c>
      <c r="C41" s="26" t="str">
        <f>GDSummary!D42</f>
        <v>71583698</v>
      </c>
      <c r="D41" s="19" t="str">
        <f>GDSummary!C42</f>
        <v>1.05</v>
      </c>
      <c r="E41" s="27" t="str">
        <f>GDSummary!E42</f>
        <v>1.0010</v>
      </c>
      <c r="F41" s="25">
        <v>0.0</v>
      </c>
      <c r="G41" s="25">
        <v>0.0</v>
      </c>
      <c r="H41" s="25">
        <v>0.0</v>
      </c>
      <c r="I41" s="25">
        <v>0.0</v>
      </c>
    </row>
    <row r="42">
      <c r="A42" s="11">
        <v>41.0</v>
      </c>
      <c r="B42" s="23" t="s">
        <v>86</v>
      </c>
      <c r="C42" s="26" t="str">
        <f>GDSummary!D43</f>
        <v>132421535</v>
      </c>
      <c r="D42" s="19" t="str">
        <f>GDSummary!C43</f>
        <v>1.03</v>
      </c>
      <c r="E42" s="27" t="str">
        <f>GDSummary!E43</f>
        <v>1.0010</v>
      </c>
      <c r="F42" s="25">
        <v>0.0</v>
      </c>
      <c r="G42" s="25">
        <v>0.0</v>
      </c>
      <c r="H42" s="25">
        <v>0.0</v>
      </c>
      <c r="I42" s="25">
        <v>0.0</v>
      </c>
    </row>
    <row r="43">
      <c r="A43" s="11">
        <v>42.0</v>
      </c>
      <c r="B43" s="23" t="s">
        <v>48</v>
      </c>
      <c r="C43" s="26" t="str">
        <f>GDSummary!D44</f>
        <v>154277824</v>
      </c>
      <c r="D43" s="19" t="str">
        <f>GDSummary!C44</f>
        <v>1.01</v>
      </c>
      <c r="E43" s="27" t="str">
        <f>GDSummary!E44</f>
        <v>1.0010</v>
      </c>
      <c r="F43" s="25">
        <v>0.0</v>
      </c>
      <c r="G43" s="25">
        <v>0.0</v>
      </c>
      <c r="H43" s="25">
        <v>0.0</v>
      </c>
      <c r="I43" s="25">
        <v>0.0</v>
      </c>
    </row>
    <row r="44">
      <c r="A44" s="11">
        <v>43.0</v>
      </c>
      <c r="B44" s="23" t="s">
        <v>49</v>
      </c>
      <c r="C44" s="26" t="str">
        <f>GDSummary!D45</f>
        <v>219399870</v>
      </c>
      <c r="D44" s="19" t="str">
        <f>GDSummary!C45</f>
        <v>1.04</v>
      </c>
      <c r="E44" s="27" t="str">
        <f>GDSummary!E45</f>
        <v>1.0010</v>
      </c>
      <c r="F44" s="25">
        <v>0.0</v>
      </c>
      <c r="G44" s="25">
        <v>0.0</v>
      </c>
      <c r="H44" s="25">
        <v>0.0</v>
      </c>
      <c r="I44" s="25">
        <v>0.0</v>
      </c>
    </row>
    <row r="45">
      <c r="A45" s="11">
        <v>44.0</v>
      </c>
      <c r="B45" s="23" t="s">
        <v>50</v>
      </c>
      <c r="C45" s="26" t="str">
        <f>GDSummary!D46</f>
        <v>485966254</v>
      </c>
      <c r="D45" s="19" t="str">
        <f>GDSummary!C46</f>
        <v>1.02</v>
      </c>
      <c r="E45" s="27" t="str">
        <f>GDSummary!E46</f>
        <v>1.0010</v>
      </c>
      <c r="F45" s="25">
        <v>0.0</v>
      </c>
      <c r="G45" s="25">
        <v>0.0</v>
      </c>
      <c r="H45" s="25">
        <v>0.0</v>
      </c>
      <c r="I45" s="25">
        <v>0.0</v>
      </c>
    </row>
    <row r="46">
      <c r="A46" s="11">
        <v>45.0</v>
      </c>
      <c r="B46" s="23" t="s">
        <v>51</v>
      </c>
      <c r="C46" s="26" t="str">
        <f>GDSummary!D47</f>
        <v>541823499</v>
      </c>
      <c r="D46" s="19" t="str">
        <f>GDSummary!C47</f>
        <v>1.05</v>
      </c>
      <c r="E46" s="27" t="str">
        <f>GDSummary!E47</f>
        <v>1.0010</v>
      </c>
      <c r="F46" s="25">
        <v>0.0</v>
      </c>
      <c r="G46" s="25">
        <v>0.0</v>
      </c>
      <c r="H46" s="25">
        <v>0.0</v>
      </c>
      <c r="I46" s="25">
        <v>0.0</v>
      </c>
    </row>
    <row r="47">
      <c r="A47" s="11">
        <v>46.0</v>
      </c>
      <c r="B47" s="23" t="s">
        <v>52</v>
      </c>
      <c r="C47" s="26" t="str">
        <f>GDSummary!D48</f>
        <v>1002310620</v>
      </c>
      <c r="D47" s="19" t="str">
        <f>GDSummary!C48</f>
        <v>1.01</v>
      </c>
      <c r="E47" s="27" t="str">
        <f>GDSummary!E48</f>
        <v>1.0010</v>
      </c>
      <c r="F47" s="25">
        <v>0.0</v>
      </c>
      <c r="G47" s="25">
        <v>0.0</v>
      </c>
      <c r="H47" s="25">
        <v>0.0</v>
      </c>
      <c r="I47" s="25">
        <v>0.0</v>
      </c>
    </row>
    <row r="48">
      <c r="A48" s="11">
        <v>47.0</v>
      </c>
      <c r="B48" s="23" t="s">
        <v>53</v>
      </c>
      <c r="C48" s="26" t="str">
        <f>GDSummary!D49</f>
        <v>1167742827</v>
      </c>
      <c r="D48" s="19" t="str">
        <f>GDSummary!C49</f>
        <v>1.04</v>
      </c>
      <c r="E48" s="27" t="str">
        <f>GDSummary!E49</f>
        <v>1.0010</v>
      </c>
      <c r="F48" s="25">
        <v>0.0</v>
      </c>
      <c r="G48" s="25">
        <v>0.0</v>
      </c>
      <c r="H48" s="25">
        <v>0.0</v>
      </c>
      <c r="I48" s="25">
        <v>0.0</v>
      </c>
    </row>
    <row r="49">
      <c r="A49" s="11">
        <v>48.0</v>
      </c>
      <c r="B49" s="23" t="s">
        <v>54</v>
      </c>
      <c r="C49" s="26" t="str">
        <f>GDSummary!D50</f>
        <v>1660657454</v>
      </c>
      <c r="D49" s="19" t="str">
        <f>GDSummary!C50</f>
        <v>1.02</v>
      </c>
      <c r="E49" s="27" t="str">
        <f>GDSummary!E50</f>
        <v>1.0010</v>
      </c>
      <c r="F49" s="25">
        <v>0.0</v>
      </c>
      <c r="G49" s="25">
        <v>0.0</v>
      </c>
      <c r="H49" s="25">
        <v>0.0</v>
      </c>
      <c r="I49" s="25">
        <v>0.0</v>
      </c>
    </row>
    <row r="50">
      <c r="A50" s="11">
        <v>49.0</v>
      </c>
      <c r="B50" s="23" t="s">
        <v>55</v>
      </c>
      <c r="C50" s="26" t="str">
        <f>GDSummary!D51</f>
        <v>3678322560</v>
      </c>
      <c r="D50" s="19" t="str">
        <f>GDSummary!C51</f>
        <v>1.05</v>
      </c>
      <c r="E50" s="27" t="str">
        <f>GDSummary!E51</f>
        <v>1.0010</v>
      </c>
      <c r="F50" s="25">
        <v>0.0</v>
      </c>
      <c r="G50" s="25">
        <v>0.0</v>
      </c>
      <c r="H50" s="25">
        <v>0.0</v>
      </c>
      <c r="I50" s="25">
        <v>0.0</v>
      </c>
    </row>
    <row r="51">
      <c r="A51" s="11">
        <v>50.0</v>
      </c>
      <c r="B51" s="23" t="s">
        <v>56</v>
      </c>
      <c r="C51" s="26" t="str">
        <f>GDSummary!D52</f>
        <v>4101111119</v>
      </c>
      <c r="D51" s="19" t="str">
        <f>GDSummary!C52</f>
        <v>1.03</v>
      </c>
      <c r="E51" s="27" t="str">
        <f>GDSummary!E52</f>
        <v>1.0010</v>
      </c>
      <c r="F51" s="25">
        <v>0.0</v>
      </c>
      <c r="G51" s="25">
        <v>0.0</v>
      </c>
      <c r="H51" s="25">
        <v>0.0</v>
      </c>
      <c r="I51" s="25">
        <v>0.0</v>
      </c>
    </row>
    <row r="52">
      <c r="A52" s="11">
        <v>51.0</v>
      </c>
      <c r="B52" s="23" t="s">
        <v>57</v>
      </c>
      <c r="C52" s="26" t="str">
        <f>GDSummary!D53</f>
        <v>7586579844</v>
      </c>
      <c r="D52" s="19" t="str">
        <f>GDSummary!C53</f>
        <v>1.01</v>
      </c>
      <c r="E52" s="27" t="str">
        <f>GDSummary!E53</f>
        <v>1.0010</v>
      </c>
      <c r="F52" s="25">
        <v>0.0</v>
      </c>
      <c r="G52" s="25">
        <v>0.0</v>
      </c>
      <c r="H52" s="25">
        <v>0.0</v>
      </c>
      <c r="I52" s="25">
        <v>0.0</v>
      </c>
    </row>
    <row r="53">
      <c r="A53" s="11">
        <v>52.0</v>
      </c>
      <c r="B53" s="23" t="s">
        <v>50</v>
      </c>
      <c r="C53" s="26" t="str">
        <f>GDSummary!D54</f>
        <v>8838751173</v>
      </c>
      <c r="D53" s="19" t="str">
        <f>GDSummary!C54</f>
        <v>1.04</v>
      </c>
      <c r="E53" s="27" t="str">
        <f>GDSummary!E54</f>
        <v>1.0010</v>
      </c>
      <c r="F53" s="25">
        <v>0.0</v>
      </c>
      <c r="G53" s="25">
        <v>0.0</v>
      </c>
      <c r="H53" s="25">
        <v>0.0</v>
      </c>
      <c r="I53" s="25">
        <v>0.0</v>
      </c>
    </row>
    <row r="54">
      <c r="A54" s="11">
        <v>53.0</v>
      </c>
      <c r="B54" s="23" t="s">
        <v>58</v>
      </c>
      <c r="C54" s="26" t="str">
        <f>GDSummary!D55</f>
        <v>12569666573</v>
      </c>
      <c r="D54" s="19" t="str">
        <f>GDSummary!C55</f>
        <v>1.02</v>
      </c>
      <c r="E54" s="27" t="str">
        <f>GDSummary!E55</f>
        <v>1.0010</v>
      </c>
      <c r="F54" s="25">
        <v>0.0</v>
      </c>
      <c r="G54" s="25">
        <v>0.0</v>
      </c>
      <c r="H54" s="25">
        <v>0.0</v>
      </c>
      <c r="I54" s="25">
        <v>0.0</v>
      </c>
    </row>
    <row r="55">
      <c r="A55" s="11">
        <v>54.0</v>
      </c>
      <c r="B55" s="23" t="s">
        <v>59</v>
      </c>
      <c r="C55" s="26" t="str">
        <f>GDSummary!D56</f>
        <v>27841556408</v>
      </c>
      <c r="D55" s="19" t="str">
        <f>GDSummary!C56</f>
        <v>1.05</v>
      </c>
      <c r="E55" s="27" t="str">
        <f>GDSummary!E56</f>
        <v>1.0010</v>
      </c>
      <c r="F55" s="25">
        <v>0.0</v>
      </c>
      <c r="G55" s="25">
        <v>0.0</v>
      </c>
      <c r="H55" s="25">
        <v>0.0</v>
      </c>
      <c r="I55" s="25">
        <v>0.0</v>
      </c>
    </row>
    <row r="56">
      <c r="A56" s="11">
        <v>55.0</v>
      </c>
      <c r="B56" s="23" t="s">
        <v>60</v>
      </c>
      <c r="C56" s="26" t="str">
        <f>GDSummary!D57</f>
        <v>31041681294</v>
      </c>
      <c r="D56" s="19" t="str">
        <f>GDSummary!C57</f>
        <v>1.03</v>
      </c>
      <c r="E56" s="27" t="str">
        <f>GDSummary!E57</f>
        <v>1.0010</v>
      </c>
      <c r="F56" s="25">
        <v>0.0</v>
      </c>
      <c r="G56" s="25">
        <v>0.0</v>
      </c>
      <c r="H56" s="25">
        <v>0.0</v>
      </c>
      <c r="I56" s="25">
        <v>0.0</v>
      </c>
    </row>
    <row r="57">
      <c r="A57" s="11">
        <v>56.0</v>
      </c>
      <c r="B57" s="23" t="s">
        <v>61</v>
      </c>
      <c r="C57" s="26" t="str">
        <f>GDSummary!D58</f>
        <v>57423509578</v>
      </c>
      <c r="D57" s="19" t="str">
        <f>GDSummary!C58</f>
        <v>1.01</v>
      </c>
      <c r="E57" s="27" t="str">
        <f>GDSummary!E58</f>
        <v>1.0010</v>
      </c>
      <c r="F57" s="25">
        <v>0.0</v>
      </c>
      <c r="G57" s="25">
        <v>0.0</v>
      </c>
      <c r="H57" s="25">
        <v>0.0</v>
      </c>
      <c r="I57" s="25">
        <v>0.0</v>
      </c>
    </row>
    <row r="58">
      <c r="A58" s="11">
        <v>57.0</v>
      </c>
      <c r="B58" s="23" t="s">
        <v>62</v>
      </c>
      <c r="C58" s="26" t="str">
        <f>GDSummary!D59</f>
        <v>66901307700</v>
      </c>
      <c r="D58" s="19" t="str">
        <f>GDSummary!C59</f>
        <v>1.04</v>
      </c>
      <c r="E58" s="27" t="str">
        <f>GDSummary!E59</f>
        <v>1.0010</v>
      </c>
      <c r="F58" s="25">
        <v>0.0</v>
      </c>
      <c r="G58" s="25">
        <v>0.0</v>
      </c>
      <c r="H58" s="25">
        <v>0.0</v>
      </c>
      <c r="I58" s="25">
        <v>0.0</v>
      </c>
    </row>
    <row r="59">
      <c r="A59" s="11">
        <v>58.0</v>
      </c>
      <c r="B59" s="23" t="s">
        <v>63</v>
      </c>
      <c r="C59" s="26" t="str">
        <f>GDSummary!D60</f>
        <v>95140944063</v>
      </c>
      <c r="D59" s="19" t="str">
        <f>GDSummary!C60</f>
        <v>1.02</v>
      </c>
      <c r="E59" s="27" t="str">
        <f>GDSummary!E60</f>
        <v>1.0010</v>
      </c>
      <c r="F59" s="25">
        <v>0.0</v>
      </c>
      <c r="G59" s="25">
        <v>0.0</v>
      </c>
      <c r="H59" s="25">
        <v>0.0</v>
      </c>
      <c r="I59" s="25">
        <v>0.0</v>
      </c>
    </row>
    <row r="60">
      <c r="A60" s="11">
        <v>59.0</v>
      </c>
      <c r="B60" s="23" t="s">
        <v>64</v>
      </c>
      <c r="C60" s="26" t="str">
        <f>GDSummary!D61</f>
        <v>210735260616</v>
      </c>
      <c r="D60" s="19" t="str">
        <f>GDSummary!C61</f>
        <v>1.05</v>
      </c>
      <c r="E60" s="27" t="str">
        <f>GDSummary!E61</f>
        <v>1.0010</v>
      </c>
      <c r="F60" s="25">
        <v>0.0</v>
      </c>
      <c r="G60" s="25">
        <v>0.0</v>
      </c>
      <c r="H60" s="25">
        <v>0.0</v>
      </c>
      <c r="I60" s="25">
        <v>0.0</v>
      </c>
    </row>
    <row r="61">
      <c r="A61" s="11">
        <v>60.0</v>
      </c>
      <c r="B61" s="23" t="s">
        <v>65</v>
      </c>
      <c r="C61" s="26" t="str">
        <f>GDSummary!D62</f>
        <v>234957295561</v>
      </c>
      <c r="D61" s="19" t="str">
        <f>GDSummary!C62</f>
        <v>1.03</v>
      </c>
      <c r="E61" s="27" t="str">
        <f>GDSummary!E62</f>
        <v>1.0010</v>
      </c>
      <c r="F61" s="25">
        <v>0.0</v>
      </c>
      <c r="G61" s="25">
        <v>0.0</v>
      </c>
      <c r="H61" s="25">
        <v>0.0</v>
      </c>
      <c r="I61" s="25">
        <v>0.0</v>
      </c>
    </row>
    <row r="62">
      <c r="A62" s="11">
        <v>61.0</v>
      </c>
      <c r="B62" s="23" t="s">
        <v>66</v>
      </c>
      <c r="C62" s="26" t="str">
        <f>GDSummary!D63</f>
        <v>434643741873</v>
      </c>
      <c r="D62" s="19" t="str">
        <f>GDSummary!C63</f>
        <v>1.01</v>
      </c>
      <c r="E62" s="27" t="str">
        <f>GDSummary!E63</f>
        <v>1.0010</v>
      </c>
      <c r="F62" s="25">
        <v>0.0</v>
      </c>
      <c r="G62" s="25">
        <v>0.0</v>
      </c>
      <c r="H62" s="25">
        <v>0.0</v>
      </c>
      <c r="I62" s="25">
        <v>0.0</v>
      </c>
    </row>
    <row r="63">
      <c r="A63" s="11">
        <v>62.0</v>
      </c>
      <c r="B63" s="23" t="s">
        <v>67</v>
      </c>
      <c r="C63" s="26" t="str">
        <f>GDSummary!D64</f>
        <v>506382053757</v>
      </c>
      <c r="D63" s="19" t="str">
        <f>GDSummary!C64</f>
        <v>1.04</v>
      </c>
      <c r="E63" s="27" t="str">
        <f>GDSummary!E64</f>
        <v>1.0010</v>
      </c>
      <c r="F63" s="25">
        <v>0.0</v>
      </c>
      <c r="G63" s="25">
        <v>0.0</v>
      </c>
      <c r="H63" s="25">
        <v>0.0</v>
      </c>
      <c r="I63" s="25">
        <v>0.0</v>
      </c>
    </row>
    <row r="64">
      <c r="A64" s="11">
        <v>63.0</v>
      </c>
      <c r="B64" s="23" t="s">
        <v>68</v>
      </c>
      <c r="C64" s="26" t="str">
        <f>GDSummary!D65</f>
        <v>720130417577</v>
      </c>
      <c r="D64" s="19" t="str">
        <f>GDSummary!C65</f>
        <v>1.02</v>
      </c>
      <c r="E64" s="27" t="str">
        <f>GDSummary!E65</f>
        <v>1.0010</v>
      </c>
      <c r="F64" s="25">
        <v>0.0</v>
      </c>
      <c r="G64" s="25">
        <v>0.0</v>
      </c>
      <c r="H64" s="25">
        <v>0.0</v>
      </c>
      <c r="I64" s="25">
        <v>0.0</v>
      </c>
    </row>
    <row r="65">
      <c r="A65" s="11">
        <v>64.0</v>
      </c>
      <c r="B65" s="23" t="s">
        <v>69</v>
      </c>
      <c r="C65" s="26" t="str">
        <f>GDSummary!D66</f>
        <v>1595074262934</v>
      </c>
      <c r="D65" s="19" t="str">
        <f>GDSummary!C66</f>
        <v>1.05</v>
      </c>
      <c r="E65" s="27" t="str">
        <f>GDSummary!E66</f>
        <v>1.0010</v>
      </c>
      <c r="F65" s="25">
        <v>0.0</v>
      </c>
      <c r="G65" s="25">
        <v>0.0</v>
      </c>
      <c r="H65" s="25">
        <v>0.0</v>
      </c>
      <c r="I65" s="25">
        <v>0.0</v>
      </c>
    </row>
    <row r="66">
      <c r="A66" s="11">
        <v>65.0</v>
      </c>
      <c r="B66" s="23" t="s">
        <v>70</v>
      </c>
      <c r="C66" s="26" t="str">
        <f>GDSummary!D67</f>
        <v>1778413037969</v>
      </c>
      <c r="D66" s="19" t="str">
        <f>GDSummary!C67</f>
        <v>1.03</v>
      </c>
      <c r="E66" s="27" t="str">
        <f>GDSummary!E67</f>
        <v>1.0010</v>
      </c>
      <c r="F66" s="25">
        <v>0.0</v>
      </c>
      <c r="G66" s="25">
        <v>0.0</v>
      </c>
      <c r="H66" s="25">
        <v>0.0</v>
      </c>
      <c r="I66" s="25">
        <v>0.0</v>
      </c>
    </row>
    <row r="67">
      <c r="A67" s="11">
        <v>66.0</v>
      </c>
      <c r="B67" s="23" t="s">
        <v>71</v>
      </c>
      <c r="C67" s="26" t="str">
        <f>GDSummary!D68</f>
        <v>3289857825318</v>
      </c>
      <c r="D67" s="19" t="str">
        <f>GDSummary!C68</f>
        <v>1.01</v>
      </c>
      <c r="E67" s="27" t="str">
        <f>GDSummary!E68</f>
        <v>1.0010</v>
      </c>
      <c r="F67" s="25">
        <v>0.0</v>
      </c>
      <c r="G67" s="25">
        <v>0.0</v>
      </c>
      <c r="H67" s="25">
        <v>0.0</v>
      </c>
      <c r="I67" s="25">
        <v>0.0</v>
      </c>
    </row>
    <row r="68">
      <c r="A68" s="11">
        <v>67.0</v>
      </c>
      <c r="B68" s="23" t="s">
        <v>72</v>
      </c>
      <c r="C68" s="26" t="str">
        <f>GDSummary!D69</f>
        <v>3832851601581</v>
      </c>
      <c r="D68" s="19" t="str">
        <f>GDSummary!C69</f>
        <v>1.04</v>
      </c>
      <c r="E68" s="27" t="str">
        <f>GDSummary!E69</f>
        <v>1.0010</v>
      </c>
      <c r="F68" s="25">
        <v>0.0</v>
      </c>
      <c r="G68" s="25">
        <v>0.0</v>
      </c>
      <c r="H68" s="25">
        <v>0.0</v>
      </c>
      <c r="I68" s="25">
        <v>0.0</v>
      </c>
    </row>
    <row r="69">
      <c r="A69" s="11">
        <v>68.0</v>
      </c>
      <c r="B69" s="23" t="s">
        <v>73</v>
      </c>
      <c r="C69" s="26" t="str">
        <f>GDSummary!D70</f>
        <v>5450732315408</v>
      </c>
      <c r="D69" s="19" t="str">
        <f>GDSummary!C70</f>
        <v>1.02</v>
      </c>
      <c r="E69" s="27" t="str">
        <f>GDSummary!E70</f>
        <v>1.0010</v>
      </c>
      <c r="F69" s="25">
        <v>0.0</v>
      </c>
      <c r="G69" s="25">
        <v>0.0</v>
      </c>
      <c r="H69" s="25">
        <v>0.0</v>
      </c>
      <c r="I69" s="25">
        <v>0.0</v>
      </c>
    </row>
    <row r="70">
      <c r="A70" s="11">
        <v>69.0</v>
      </c>
      <c r="B70" s="23" t="s">
        <v>74</v>
      </c>
      <c r="C70" s="26" t="str">
        <f>GDSummary!D71</f>
        <v>12073261479091</v>
      </c>
      <c r="D70" s="19" t="str">
        <f>GDSummary!C71</f>
        <v>1.05</v>
      </c>
      <c r="E70" s="27" t="str">
        <f>GDSummary!E71</f>
        <v>1.0010</v>
      </c>
      <c r="F70" s="25">
        <v>0.0</v>
      </c>
      <c r="G70" s="25">
        <v>0.0</v>
      </c>
      <c r="H70" s="25">
        <v>0.0</v>
      </c>
      <c r="I70" s="25">
        <v>0.0</v>
      </c>
    </row>
    <row r="71">
      <c r="A71" s="11">
        <v>70.0</v>
      </c>
      <c r="B71" s="23" t="s">
        <v>75</v>
      </c>
      <c r="C71" s="26" t="str">
        <f>GDSummary!D72</f>
        <v>13460969262797</v>
      </c>
      <c r="D71" s="19" t="str">
        <f>GDSummary!C72</f>
        <v>1.03</v>
      </c>
      <c r="E71" s="27" t="str">
        <f>GDSummary!E72</f>
        <v>1.0010</v>
      </c>
      <c r="F71" s="25">
        <v>0.0</v>
      </c>
      <c r="G71" s="25">
        <v>0.0</v>
      </c>
      <c r="H71" s="25">
        <v>0.0</v>
      </c>
      <c r="I71" s="25">
        <v>0.0</v>
      </c>
    </row>
    <row r="72">
      <c r="A72" s="11">
        <v>71.0</v>
      </c>
      <c r="B72" s="23" t="s">
        <v>76</v>
      </c>
      <c r="C72" s="26" t="str">
        <f>GDSummary!D73</f>
        <v>24901231671196</v>
      </c>
      <c r="D72" s="19" t="str">
        <f>GDSummary!C73</f>
        <v>1.01</v>
      </c>
      <c r="E72" s="27" t="str">
        <f>GDSummary!E73</f>
        <v>1.0010</v>
      </c>
      <c r="F72" s="25">
        <v>0.0</v>
      </c>
      <c r="G72" s="25">
        <v>0.0</v>
      </c>
      <c r="H72" s="25">
        <v>0.0</v>
      </c>
      <c r="I72" s="25">
        <v>0.0</v>
      </c>
    </row>
    <row r="73">
      <c r="A73" s="11">
        <v>72.0</v>
      </c>
      <c r="B73" s="23" t="s">
        <v>77</v>
      </c>
      <c r="C73" s="26" t="str">
        <f>GDSummary!D74</f>
        <v>29011200714454</v>
      </c>
      <c r="D73" s="19" t="str">
        <f>GDSummary!C74</f>
        <v>1.04</v>
      </c>
      <c r="E73" s="27" t="str">
        <f>GDSummary!E74</f>
        <v>1.0010</v>
      </c>
      <c r="F73" s="25">
        <v>0.0</v>
      </c>
      <c r="G73" s="25">
        <v>0.0</v>
      </c>
      <c r="H73" s="25">
        <v>0.0</v>
      </c>
      <c r="I73" s="25">
        <v>0.0</v>
      </c>
    </row>
    <row r="74">
      <c r="A74" s="11">
        <v>73.0</v>
      </c>
      <c r="B74" s="23" t="s">
        <v>78</v>
      </c>
      <c r="C74" s="26" t="str">
        <f>GDSummary!D75</f>
        <v>41257086284749</v>
      </c>
      <c r="D74" s="19" t="str">
        <f>GDSummary!C75</f>
        <v>1.02</v>
      </c>
      <c r="E74" s="27" t="str">
        <f>GDSummary!E75</f>
        <v>1.0010</v>
      </c>
      <c r="F74" s="25">
        <v>0.0</v>
      </c>
      <c r="G74" s="25">
        <v>0.0</v>
      </c>
      <c r="H74" s="25">
        <v>0.0</v>
      </c>
      <c r="I74" s="25">
        <v>0.0</v>
      </c>
    </row>
    <row r="75">
      <c r="A75" s="11">
        <v>74.0</v>
      </c>
      <c r="B75" s="23" t="s">
        <v>79</v>
      </c>
      <c r="C75" s="26" t="str">
        <f>GDSummary!D76</f>
        <v>91383608982805</v>
      </c>
      <c r="D75" s="19" t="str">
        <f>GDSummary!C76</f>
        <v>1.05</v>
      </c>
      <c r="E75" s="27" t="str">
        <f>GDSummary!E76</f>
        <v>1.0010</v>
      </c>
      <c r="F75" s="25">
        <v>0.0</v>
      </c>
      <c r="G75" s="25">
        <v>0.0</v>
      </c>
      <c r="H75" s="25">
        <v>0.0</v>
      </c>
      <c r="I75" s="25">
        <v>0.0</v>
      </c>
    </row>
    <row r="76">
      <c r="A76" s="11">
        <v>75.0</v>
      </c>
      <c r="B76" s="23" t="s">
        <v>80</v>
      </c>
      <c r="C76" s="26" t="str">
        <f>GDSummary!D77</f>
        <v>101887294810220</v>
      </c>
      <c r="D76" s="19" t="str">
        <f>GDSummary!C77</f>
        <v>1.03</v>
      </c>
      <c r="E76" s="27" t="str">
        <f>GDSummary!E77</f>
        <v>1.0010</v>
      </c>
      <c r="F76" s="25">
        <v>0.0</v>
      </c>
      <c r="G76" s="25">
        <v>0.0</v>
      </c>
      <c r="H76" s="25">
        <v>0.0</v>
      </c>
      <c r="I76" s="25">
        <v>0.0</v>
      </c>
    </row>
    <row r="77">
      <c r="A77" s="11">
        <v>76.0</v>
      </c>
      <c r="B77" s="23" t="s">
        <v>81</v>
      </c>
      <c r="C77" s="26" t="str">
        <f>GDSummary!D78</f>
        <v>188479676529124</v>
      </c>
      <c r="D77" s="19" t="str">
        <f>GDSummary!C78</f>
        <v>1.01</v>
      </c>
      <c r="E77" s="27" t="str">
        <f>GDSummary!E78</f>
        <v>1.0010</v>
      </c>
      <c r="F77" s="25">
        <v>0.0</v>
      </c>
      <c r="G77" s="25">
        <v>0.0</v>
      </c>
      <c r="H77" s="25">
        <v>0.0</v>
      </c>
      <c r="I77" s="25">
        <v>0.0</v>
      </c>
    </row>
    <row r="78">
      <c r="A78" s="11">
        <v>77.0</v>
      </c>
      <c r="B78" s="23" t="s">
        <v>74</v>
      </c>
      <c r="C78" s="26" t="str">
        <f>GDSummary!D79</f>
        <v>219588404243759</v>
      </c>
      <c r="D78" s="19" t="str">
        <f>GDSummary!C79</f>
        <v>1.04</v>
      </c>
      <c r="E78" s="27" t="str">
        <f>GDSummary!E79</f>
        <v>1.0010</v>
      </c>
      <c r="F78" s="25">
        <v>0.0</v>
      </c>
      <c r="G78" s="25">
        <v>0.0</v>
      </c>
      <c r="H78" s="25">
        <v>0.0</v>
      </c>
      <c r="I78" s="25">
        <v>0.0</v>
      </c>
    </row>
    <row r="79">
      <c r="A79" s="11">
        <v>78.0</v>
      </c>
      <c r="B79" s="23" t="s">
        <v>82</v>
      </c>
      <c r="C79" s="26" t="str">
        <f>GDSummary!D80</f>
        <v>312278620598489</v>
      </c>
      <c r="D79" s="19" t="str">
        <f>GDSummary!C80</f>
        <v>1.02</v>
      </c>
      <c r="E79" s="27" t="str">
        <f>GDSummary!E80</f>
        <v>1.0010</v>
      </c>
      <c r="F79" s="25">
        <v>0.0</v>
      </c>
      <c r="G79" s="25">
        <v>0.0</v>
      </c>
      <c r="H79" s="25">
        <v>0.0</v>
      </c>
      <c r="I79" s="25">
        <v>0.0</v>
      </c>
    </row>
    <row r="80">
      <c r="A80" s="11">
        <v>79.0</v>
      </c>
      <c r="B80" s="23" t="s">
        <v>83</v>
      </c>
      <c r="C80" s="26" t="str">
        <f>GDSummary!D81</f>
        <v>691690808252997</v>
      </c>
      <c r="D80" s="19" t="str">
        <f>GDSummary!C81</f>
        <v>1.05</v>
      </c>
      <c r="E80" s="27" t="str">
        <f>GDSummary!E81</f>
        <v>1.0010</v>
      </c>
      <c r="F80" s="25">
        <v>0.0</v>
      </c>
      <c r="G80" s="25">
        <v>0.0</v>
      </c>
      <c r="H80" s="25">
        <v>0.0</v>
      </c>
      <c r="I80" s="25">
        <v>0.0</v>
      </c>
    </row>
    <row r="81">
      <c r="A81" s="11">
        <v>80.0</v>
      </c>
      <c r="B81" s="23" t="s">
        <v>84</v>
      </c>
      <c r="C81" s="26" t="str">
        <f>GDSummary!D82</f>
        <v>771194157053404</v>
      </c>
      <c r="D81" s="19" t="str">
        <f>GDSummary!C82</f>
        <v>1.03</v>
      </c>
      <c r="E81" s="27" t="str">
        <f>GDSummary!E82</f>
        <v>1.0010</v>
      </c>
      <c r="F81" s="25">
        <v>0.0</v>
      </c>
      <c r="G81" s="25">
        <v>0.0</v>
      </c>
      <c r="H81" s="25">
        <v>0.0</v>
      </c>
      <c r="I81" s="25">
        <v>0.0</v>
      </c>
    </row>
    <row r="82">
      <c r="A82" s="11">
        <v>81.0</v>
      </c>
      <c r="B82" s="23" t="s">
        <v>85</v>
      </c>
      <c r="C82" s="26" t="str">
        <f>GDSummary!D83</f>
        <v>1426619732453570</v>
      </c>
      <c r="D82" s="19" t="str">
        <f>GDSummary!C83</f>
        <v>1.01</v>
      </c>
      <c r="E82" s="27" t="str">
        <f>GDSummary!E83</f>
        <v>1.0010</v>
      </c>
      <c r="F82" s="25">
        <v>0.0</v>
      </c>
      <c r="G82" s="25">
        <v>0.0</v>
      </c>
      <c r="H82" s="25">
        <v>0.0</v>
      </c>
      <c r="I82" s="25">
        <v>0.0</v>
      </c>
    </row>
    <row r="83">
      <c r="A83" s="11">
        <v>82.0</v>
      </c>
      <c r="B83" s="23" t="s">
        <v>86</v>
      </c>
      <c r="C83" s="26" t="str">
        <f>GDSummary!D84</f>
        <v>1662084508425670</v>
      </c>
      <c r="D83" s="19" t="str">
        <f>GDSummary!C84</f>
        <v>1.04</v>
      </c>
      <c r="E83" s="27" t="str">
        <f>GDSummary!E84</f>
        <v>1.0010</v>
      </c>
      <c r="F83" s="25">
        <v>0.0</v>
      </c>
      <c r="G83" s="25">
        <v>0.0</v>
      </c>
      <c r="H83" s="25">
        <v>0.0</v>
      </c>
      <c r="I83" s="25">
        <v>0.0</v>
      </c>
    </row>
    <row r="84">
      <c r="A84" s="11">
        <v>83.0</v>
      </c>
      <c r="B84" s="23" t="s">
        <v>48</v>
      </c>
      <c r="C84" s="26" t="str">
        <f>GDSummary!D85</f>
        <v>2363665146148270</v>
      </c>
      <c r="D84" s="19" t="str">
        <f>GDSummary!C85</f>
        <v>1.02</v>
      </c>
      <c r="E84" s="27" t="str">
        <f>GDSummary!E85</f>
        <v>1.0010</v>
      </c>
      <c r="F84" s="25">
        <v>0.0</v>
      </c>
      <c r="G84" s="25">
        <v>0.0</v>
      </c>
      <c r="H84" s="25">
        <v>0.0</v>
      </c>
      <c r="I84" s="25">
        <v>0.0</v>
      </c>
    </row>
    <row r="85">
      <c r="A85" s="11">
        <v>84.0</v>
      </c>
      <c r="B85" s="23" t="s">
        <v>49</v>
      </c>
      <c r="C85" s="26" t="str">
        <f>GDSummary!D86</f>
        <v>5235470338140210</v>
      </c>
      <c r="D85" s="19" t="str">
        <f>GDSummary!C86</f>
        <v>1.05</v>
      </c>
      <c r="E85" s="27" t="str">
        <f>GDSummary!E86</f>
        <v>1.0010</v>
      </c>
      <c r="F85" s="25">
        <v>0.0</v>
      </c>
      <c r="G85" s="25">
        <v>0.0</v>
      </c>
      <c r="H85" s="25">
        <v>0.0</v>
      </c>
      <c r="I85" s="25">
        <v>0.0</v>
      </c>
    </row>
    <row r="86">
      <c r="A86" s="11">
        <v>85.0</v>
      </c>
      <c r="B86" s="23" t="s">
        <v>50</v>
      </c>
      <c r="C86" s="26" t="str">
        <f>GDSummary!D87</f>
        <v>5837238381695150</v>
      </c>
      <c r="D86" s="19" t="str">
        <f>GDSummary!C87</f>
        <v>1.03</v>
      </c>
      <c r="E86" s="27" t="str">
        <f>GDSummary!E87</f>
        <v>1.0010</v>
      </c>
      <c r="F86" s="25">
        <v>0.0</v>
      </c>
      <c r="G86" s="25">
        <v>0.0</v>
      </c>
      <c r="H86" s="25">
        <v>0.0</v>
      </c>
      <c r="I86" s="25">
        <v>0.0</v>
      </c>
    </row>
    <row r="87">
      <c r="A87" s="11">
        <v>86.0</v>
      </c>
      <c r="B87" s="23" t="s">
        <v>51</v>
      </c>
      <c r="C87" s="26" t="str">
        <f>GDSummary!D88</f>
        <v>10798213889715600</v>
      </c>
      <c r="D87" s="19" t="str">
        <f>GDSummary!C88</f>
        <v>1.01</v>
      </c>
      <c r="E87" s="27" t="str">
        <f>GDSummary!E88</f>
        <v>1.0010</v>
      </c>
      <c r="F87" s="25">
        <v>0.0</v>
      </c>
      <c r="G87" s="25">
        <v>0.0</v>
      </c>
      <c r="H87" s="25">
        <v>0.0</v>
      </c>
      <c r="I87" s="25">
        <v>0.0</v>
      </c>
    </row>
    <row r="88">
      <c r="A88" s="11">
        <v>87.0</v>
      </c>
      <c r="B88" s="23" t="s">
        <v>52</v>
      </c>
      <c r="C88" s="26" t="str">
        <f>GDSummary!D89</f>
        <v>12580468092850600</v>
      </c>
      <c r="D88" s="19" t="str">
        <f>GDSummary!C89</f>
        <v>1.04</v>
      </c>
      <c r="E88" s="27" t="str">
        <f>GDSummary!E89</f>
        <v>1.0010</v>
      </c>
      <c r="F88" s="25">
        <v>0.0</v>
      </c>
      <c r="G88" s="25">
        <v>0.0</v>
      </c>
      <c r="H88" s="25">
        <v>0.0</v>
      </c>
      <c r="I88" s="25">
        <v>0.0</v>
      </c>
    </row>
    <row r="89">
      <c r="A89" s="11">
        <v>88.0</v>
      </c>
      <c r="B89" s="23" t="s">
        <v>53</v>
      </c>
      <c r="C89" s="26" t="str">
        <f>GDSummary!D90</f>
        <v>17890795445453900</v>
      </c>
      <c r="D89" s="19" t="str">
        <f>GDSummary!C90</f>
        <v>1.02</v>
      </c>
      <c r="E89" s="27" t="str">
        <f>GDSummary!E90</f>
        <v>1.0010</v>
      </c>
      <c r="F89" s="25">
        <v>0.0</v>
      </c>
      <c r="G89" s="25">
        <v>0.0</v>
      </c>
      <c r="H89" s="25">
        <v>0.0</v>
      </c>
      <c r="I89" s="25">
        <v>0.0</v>
      </c>
    </row>
    <row r="90">
      <c r="A90" s="11">
        <v>89.0</v>
      </c>
      <c r="B90" s="23" t="s">
        <v>54</v>
      </c>
      <c r="C90" s="26" t="str">
        <f>GDSummary!D91</f>
        <v>39627748893722700</v>
      </c>
      <c r="D90" s="19" t="str">
        <f>GDSummary!C91</f>
        <v>1.05</v>
      </c>
      <c r="E90" s="27" t="str">
        <f>GDSummary!E91</f>
        <v>1.0010</v>
      </c>
      <c r="F90" s="25">
        <v>0.0</v>
      </c>
      <c r="G90" s="25">
        <v>0.0</v>
      </c>
      <c r="H90" s="25">
        <v>0.0</v>
      </c>
      <c r="I90" s="25">
        <v>0.0</v>
      </c>
    </row>
    <row r="91">
      <c r="A91" s="11">
        <v>90.0</v>
      </c>
      <c r="B91" s="23" t="s">
        <v>55</v>
      </c>
      <c r="C91" s="26" t="str">
        <f>GDSummary!D92</f>
        <v>44182585686233900</v>
      </c>
      <c r="D91" s="19" t="str">
        <f>GDSummary!C92</f>
        <v>1.03</v>
      </c>
      <c r="E91" s="27" t="str">
        <f>GDSummary!E92</f>
        <v>1.0010</v>
      </c>
      <c r="F91" s="25">
        <v>0.0</v>
      </c>
      <c r="G91" s="25">
        <v>0.0</v>
      </c>
      <c r="H91" s="25">
        <v>0.0</v>
      </c>
      <c r="I91" s="25">
        <v>0.0</v>
      </c>
    </row>
    <row r="92">
      <c r="A92" s="11">
        <v>91.0</v>
      </c>
      <c r="B92" s="23" t="s">
        <v>56</v>
      </c>
      <c r="C92" s="26" t="str">
        <f>GDSummary!D93</f>
        <v>81732658364055600</v>
      </c>
      <c r="D92" s="19" t="str">
        <f>GDSummary!C93</f>
        <v>1.01</v>
      </c>
      <c r="E92" s="27" t="str">
        <f>GDSummary!E93</f>
        <v>1.0010</v>
      </c>
      <c r="F92" s="25">
        <v>0.0</v>
      </c>
      <c r="G92" s="25">
        <v>0.0</v>
      </c>
      <c r="H92" s="25">
        <v>0.0</v>
      </c>
      <c r="I92" s="25">
        <v>0.0</v>
      </c>
    </row>
    <row r="93">
      <c r="A93" s="11">
        <v>92.0</v>
      </c>
      <c r="B93" s="23" t="s">
        <v>57</v>
      </c>
      <c r="C93" s="26" t="str">
        <f>GDSummary!D94</f>
        <v>95222701753682600</v>
      </c>
      <c r="D93" s="19" t="str">
        <f>GDSummary!C94</f>
        <v>1.04</v>
      </c>
      <c r="E93" s="27" t="str">
        <f>GDSummary!E94</f>
        <v>1.0010</v>
      </c>
      <c r="F93" s="25">
        <v>0.0</v>
      </c>
      <c r="G93" s="25">
        <v>0.0</v>
      </c>
      <c r="H93" s="25">
        <v>0.0</v>
      </c>
      <c r="I93" s="25">
        <v>0.0</v>
      </c>
    </row>
    <row r="94">
      <c r="A94" s="11">
        <v>93.0</v>
      </c>
      <c r="B94" s="23" t="s">
        <v>50</v>
      </c>
      <c r="C94" s="26" t="str">
        <f>GDSummary!D95</f>
        <v>135417050165784000</v>
      </c>
      <c r="D94" s="19" t="str">
        <f>GDSummary!C95</f>
        <v>1.02</v>
      </c>
      <c r="E94" s="27" t="str">
        <f>GDSummary!E95</f>
        <v>1.0010</v>
      </c>
      <c r="F94" s="25">
        <v>0.0</v>
      </c>
      <c r="G94" s="25">
        <v>0.0</v>
      </c>
      <c r="H94" s="25">
        <v>0.0</v>
      </c>
      <c r="I94" s="25">
        <v>0.0</v>
      </c>
    </row>
    <row r="95">
      <c r="A95" s="11">
        <v>94.0</v>
      </c>
      <c r="B95" s="23" t="s">
        <v>58</v>
      </c>
      <c r="C95" s="26" t="str">
        <f>GDSummary!D96</f>
        <v>299946018401430000</v>
      </c>
      <c r="D95" s="19" t="str">
        <f>GDSummary!C96</f>
        <v>1.05</v>
      </c>
      <c r="E95" s="27" t="str">
        <f>GDSummary!E96</f>
        <v>1.0010</v>
      </c>
      <c r="F95" s="25">
        <v>0.0</v>
      </c>
      <c r="G95" s="25">
        <v>0.0</v>
      </c>
      <c r="H95" s="25">
        <v>0.0</v>
      </c>
      <c r="I95" s="25">
        <v>0.0</v>
      </c>
    </row>
    <row r="96">
      <c r="A96" s="11">
        <v>95.0</v>
      </c>
      <c r="B96" s="23" t="s">
        <v>59</v>
      </c>
      <c r="C96" s="26" t="str">
        <f>GDSummary!D97</f>
        <v>334421990378695000</v>
      </c>
      <c r="D96" s="19" t="str">
        <f>GDSummary!C97</f>
        <v>1.03</v>
      </c>
      <c r="E96" s="27" t="str">
        <f>GDSummary!E97</f>
        <v>1.0010</v>
      </c>
      <c r="F96" s="25">
        <v>0.0</v>
      </c>
      <c r="G96" s="25">
        <v>0.0</v>
      </c>
      <c r="H96" s="25">
        <v>0.0</v>
      </c>
      <c r="I96" s="25">
        <v>0.0</v>
      </c>
    </row>
    <row r="97">
      <c r="A97" s="11">
        <v>96.0</v>
      </c>
      <c r="B97" s="23" t="s">
        <v>60</v>
      </c>
      <c r="C97" s="26" t="str">
        <f>GDSummary!D98</f>
        <v>618641889434861000</v>
      </c>
      <c r="D97" s="19" t="str">
        <f>GDSummary!C98</f>
        <v>1.01</v>
      </c>
      <c r="E97" s="27" t="str">
        <f>GDSummary!E98</f>
        <v>1.0010</v>
      </c>
      <c r="F97" s="25">
        <v>0.0</v>
      </c>
      <c r="G97" s="25">
        <v>0.0</v>
      </c>
      <c r="H97" s="25">
        <v>0.0</v>
      </c>
      <c r="I97" s="25">
        <v>0.0</v>
      </c>
    </row>
    <row r="98">
      <c r="A98" s="11">
        <v>97.0</v>
      </c>
      <c r="B98" s="23" t="s">
        <v>61</v>
      </c>
      <c r="C98" s="26" t="str">
        <f>GDSummary!D99</f>
        <v>720749248942787000</v>
      </c>
      <c r="D98" s="19" t="str">
        <f>GDSummary!C99</f>
        <v>1.04</v>
      </c>
      <c r="E98" s="27" t="str">
        <f>GDSummary!E99</f>
        <v>1.0010</v>
      </c>
      <c r="F98" s="25">
        <v>0.0</v>
      </c>
      <c r="G98" s="25">
        <v>0.0</v>
      </c>
      <c r="H98" s="25">
        <v>0.0</v>
      </c>
      <c r="I98" s="25">
        <v>0.0</v>
      </c>
    </row>
    <row r="99">
      <c r="A99" s="11">
        <v>98.0</v>
      </c>
      <c r="B99" s="23" t="s">
        <v>62</v>
      </c>
      <c r="C99" s="26" t="str">
        <f>GDSummary!D100</f>
        <v>1024983910386290000</v>
      </c>
      <c r="D99" s="19" t="str">
        <f>GDSummary!C100</f>
        <v>1.02</v>
      </c>
      <c r="E99" s="27" t="str">
        <f>GDSummary!E100</f>
        <v>1.0010</v>
      </c>
      <c r="F99" s="25">
        <v>0.0</v>
      </c>
      <c r="G99" s="25">
        <v>0.0</v>
      </c>
      <c r="H99" s="25">
        <v>0.0</v>
      </c>
      <c r="I99" s="25">
        <v>0.0</v>
      </c>
    </row>
    <row r="100">
      <c r="A100" s="11">
        <v>99.0</v>
      </c>
      <c r="B100" s="23" t="s">
        <v>61</v>
      </c>
      <c r="C100" s="26" t="str">
        <f>GDSummary!D101</f>
        <v>2270318563796150000</v>
      </c>
      <c r="D100" s="19" t="str">
        <f>GDSummary!C101</f>
        <v>1.05</v>
      </c>
      <c r="E100" s="27" t="str">
        <f>GDSummary!E101</f>
        <v>1.0010</v>
      </c>
      <c r="F100" s="25">
        <v>0.0</v>
      </c>
      <c r="G100" s="25">
        <v>0.0</v>
      </c>
      <c r="H100" s="25">
        <v>0.0</v>
      </c>
      <c r="I100" s="25">
        <v>0.0</v>
      </c>
    </row>
    <row r="101">
      <c r="A101" s="11">
        <v>100.0</v>
      </c>
      <c r="B101" s="23" t="s">
        <v>62</v>
      </c>
      <c r="C101" s="26" t="str">
        <f>GDSummary!D102</f>
        <v>2531270316388330000</v>
      </c>
      <c r="D101" s="19" t="str">
        <f>GDSummary!C102</f>
        <v>1.03</v>
      </c>
      <c r="E101" s="27" t="str">
        <f>GDSummary!E102</f>
        <v>1.0010</v>
      </c>
      <c r="F101" s="25">
        <v>0.0</v>
      </c>
      <c r="G101" s="25">
        <v>0.0</v>
      </c>
      <c r="H101" s="25">
        <v>0.0</v>
      </c>
      <c r="I101" s="25">
        <v>0.0</v>
      </c>
    </row>
    <row r="102">
      <c r="A102" s="11"/>
      <c r="B102" s="23"/>
      <c r="C102" s="11"/>
      <c r="D102" s="11"/>
      <c r="E102" s="25"/>
      <c r="F102" s="25"/>
      <c r="G102" s="25"/>
      <c r="H102" s="25"/>
      <c r="I102" s="25"/>
    </row>
    <row r="103">
      <c r="A103" s="11"/>
      <c r="B103" s="23"/>
      <c r="C103" s="11"/>
      <c r="D103" s="11"/>
      <c r="E103" s="25"/>
      <c r="F103" s="25"/>
      <c r="G103" s="25"/>
      <c r="H103" s="25"/>
      <c r="I103" s="25"/>
    </row>
    <row r="104">
      <c r="A104" s="11"/>
      <c r="B104" s="23"/>
      <c r="C104" s="11"/>
      <c r="D104" s="11"/>
      <c r="E104" s="25"/>
      <c r="F104" s="25"/>
      <c r="G104" s="25"/>
      <c r="H104" s="25"/>
      <c r="I104" s="25"/>
    </row>
    <row r="105">
      <c r="A105" s="11"/>
      <c r="B105" s="23"/>
      <c r="C105" s="11"/>
      <c r="D105" s="11"/>
      <c r="E105" s="25"/>
      <c r="F105" s="25"/>
      <c r="G105" s="25"/>
      <c r="H105" s="25"/>
      <c r="I105" s="25"/>
    </row>
    <row r="106">
      <c r="A106" s="11"/>
      <c r="B106" s="23"/>
      <c r="C106" s="11"/>
      <c r="D106" s="11"/>
      <c r="E106" s="25"/>
      <c r="F106" s="25"/>
      <c r="G106" s="25"/>
      <c r="H106" s="25"/>
      <c r="I106" s="25"/>
    </row>
    <row r="107">
      <c r="A107" s="11"/>
      <c r="B107" s="23"/>
      <c r="C107" s="11"/>
      <c r="D107" s="11"/>
      <c r="E107" s="25"/>
      <c r="F107" s="25"/>
      <c r="G107" s="25"/>
      <c r="H107" s="25"/>
      <c r="I107" s="25"/>
    </row>
    <row r="108">
      <c r="A108" s="11"/>
      <c r="B108" s="23"/>
      <c r="C108" s="11"/>
      <c r="D108" s="11"/>
      <c r="E108" s="25"/>
      <c r="F108" s="25"/>
      <c r="G108" s="25"/>
      <c r="H108" s="25"/>
      <c r="I108" s="25"/>
    </row>
    <row r="109">
      <c r="A109" s="11"/>
      <c r="B109" s="23"/>
      <c r="C109" s="11"/>
      <c r="D109" s="11"/>
      <c r="E109" s="25"/>
      <c r="F109" s="25"/>
      <c r="G109" s="25"/>
      <c r="H109" s="25"/>
      <c r="I109" s="25"/>
    </row>
    <row r="110">
      <c r="A110" s="11"/>
      <c r="B110" s="23"/>
      <c r="C110" s="11"/>
      <c r="D110" s="11"/>
      <c r="E110" s="25"/>
      <c r="F110" s="25"/>
      <c r="G110" s="25"/>
      <c r="H110" s="25"/>
      <c r="I110" s="25"/>
    </row>
    <row r="111">
      <c r="A111" s="11"/>
      <c r="B111" s="23"/>
      <c r="C111" s="11"/>
      <c r="D111" s="11"/>
      <c r="E111" s="25"/>
      <c r="F111" s="25"/>
      <c r="G111" s="25"/>
      <c r="H111" s="25"/>
      <c r="I111" s="25"/>
    </row>
    <row r="112">
      <c r="A112" s="11"/>
      <c r="B112" s="23"/>
      <c r="C112" s="11"/>
      <c r="D112" s="11"/>
      <c r="E112" s="25"/>
      <c r="F112" s="25"/>
      <c r="G112" s="25"/>
      <c r="H112" s="25"/>
      <c r="I112" s="25"/>
    </row>
    <row r="113">
      <c r="A113" s="11"/>
      <c r="B113" s="23"/>
      <c r="C113" s="11"/>
      <c r="D113" s="11"/>
      <c r="E113" s="25"/>
      <c r="F113" s="25"/>
      <c r="G113" s="25"/>
      <c r="H113" s="25"/>
      <c r="I113" s="25"/>
    </row>
    <row r="114">
      <c r="A114" s="11"/>
      <c r="B114" s="23"/>
      <c r="C114" s="11"/>
      <c r="D114" s="11"/>
      <c r="E114" s="25"/>
      <c r="F114" s="25"/>
      <c r="G114" s="25"/>
      <c r="H114" s="25"/>
      <c r="I114" s="25"/>
    </row>
    <row r="115">
      <c r="A115" s="11"/>
      <c r="B115" s="23"/>
      <c r="C115" s="11"/>
      <c r="D115" s="11"/>
      <c r="E115" s="25"/>
      <c r="F115" s="25"/>
      <c r="G115" s="25"/>
      <c r="H115" s="25"/>
      <c r="I115" s="25"/>
    </row>
    <row r="116">
      <c r="A116" s="11"/>
      <c r="B116" s="23"/>
      <c r="C116" s="11"/>
      <c r="D116" s="11"/>
      <c r="E116" s="25"/>
      <c r="F116" s="25"/>
      <c r="G116" s="25"/>
      <c r="H116" s="25"/>
      <c r="I116" s="25"/>
    </row>
    <row r="117">
      <c r="A117" s="11"/>
      <c r="B117" s="23"/>
      <c r="C117" s="11"/>
      <c r="D117" s="11"/>
      <c r="E117" s="25"/>
      <c r="F117" s="25"/>
      <c r="G117" s="25"/>
      <c r="H117" s="25"/>
      <c r="I117" s="25"/>
    </row>
    <row r="118">
      <c r="A118" s="11"/>
      <c r="B118" s="23"/>
      <c r="C118" s="11"/>
      <c r="D118" s="11"/>
      <c r="E118" s="25"/>
      <c r="F118" s="25"/>
      <c r="G118" s="25"/>
      <c r="H118" s="25"/>
      <c r="I118" s="25"/>
    </row>
    <row r="119">
      <c r="A119" s="11"/>
      <c r="B119" s="23"/>
      <c r="C119" s="11"/>
      <c r="D119" s="11"/>
      <c r="E119" s="25"/>
      <c r="F119" s="25"/>
      <c r="G119" s="25"/>
      <c r="H119" s="25"/>
      <c r="I119" s="25"/>
    </row>
    <row r="120">
      <c r="A120" s="11"/>
      <c r="B120" s="23"/>
      <c r="C120" s="11"/>
      <c r="D120" s="11"/>
      <c r="E120" s="25"/>
      <c r="F120" s="25"/>
      <c r="G120" s="25"/>
      <c r="H120" s="25"/>
      <c r="I120" s="25"/>
    </row>
    <row r="121">
      <c r="A121" s="11"/>
      <c r="B121" s="23"/>
      <c r="C121" s="11"/>
      <c r="D121" s="11"/>
      <c r="E121" s="25"/>
      <c r="F121" s="25"/>
      <c r="G121" s="25"/>
      <c r="H121" s="25"/>
      <c r="I121" s="25"/>
    </row>
    <row r="122">
      <c r="A122" s="11"/>
      <c r="B122" s="23"/>
      <c r="C122" s="11"/>
      <c r="D122" s="11"/>
      <c r="E122" s="25"/>
      <c r="F122" s="25"/>
      <c r="G122" s="25"/>
      <c r="H122" s="25"/>
      <c r="I122" s="25"/>
    </row>
    <row r="123">
      <c r="A123" s="11"/>
      <c r="B123" s="23"/>
      <c r="C123" s="11"/>
      <c r="D123" s="11"/>
      <c r="E123" s="25"/>
      <c r="F123" s="25"/>
      <c r="G123" s="25"/>
      <c r="H123" s="25"/>
      <c r="I123" s="25"/>
    </row>
    <row r="124">
      <c r="A124" s="11"/>
      <c r="B124" s="23"/>
      <c r="C124" s="11"/>
      <c r="D124" s="11"/>
      <c r="E124" s="25"/>
      <c r="F124" s="25"/>
      <c r="G124" s="25"/>
      <c r="H124" s="25"/>
      <c r="I124" s="25"/>
    </row>
    <row r="125">
      <c r="A125" s="11"/>
      <c r="B125" s="23"/>
      <c r="C125" s="11"/>
      <c r="D125" s="11"/>
      <c r="E125" s="25"/>
      <c r="F125" s="25"/>
      <c r="G125" s="25"/>
      <c r="H125" s="25"/>
      <c r="I125" s="25"/>
    </row>
    <row r="126">
      <c r="A126" s="11"/>
      <c r="B126" s="23"/>
      <c r="C126" s="11"/>
      <c r="D126" s="11"/>
      <c r="E126" s="25"/>
      <c r="F126" s="25"/>
      <c r="G126" s="25"/>
      <c r="H126" s="25"/>
      <c r="I126" s="25"/>
    </row>
    <row r="127">
      <c r="A127" s="11"/>
      <c r="B127" s="23"/>
      <c r="C127" s="11"/>
      <c r="D127" s="11"/>
      <c r="E127" s="25"/>
      <c r="F127" s="25"/>
      <c r="G127" s="25"/>
      <c r="H127" s="25"/>
      <c r="I127" s="25"/>
    </row>
    <row r="128">
      <c r="A128" s="11"/>
      <c r="B128" s="23"/>
      <c r="C128" s="11"/>
      <c r="D128" s="11"/>
      <c r="E128" s="25"/>
      <c r="F128" s="25"/>
      <c r="G128" s="25"/>
      <c r="H128" s="25"/>
      <c r="I128" s="25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  <row r="1001">
      <c r="B1001" s="30"/>
    </row>
    <row r="1002">
      <c r="B1002" s="30"/>
    </row>
    <row r="1003">
      <c r="B1003" s="30"/>
    </row>
    <row r="1004">
      <c r="B1004" s="30"/>
    </row>
    <row r="1005">
      <c r="B1005" s="30"/>
    </row>
    <row r="1006">
      <c r="B1006" s="30"/>
    </row>
    <row r="1007">
      <c r="B1007" s="30"/>
    </row>
    <row r="1008">
      <c r="B1008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3" max="3" width="11.71"/>
    <col customWidth="1" min="4" max="5" width="16.29"/>
    <col customWidth="1" min="6" max="6" width="14.14"/>
    <col customWidth="1" min="7" max="7" width="16.86"/>
    <col customWidth="1" min="8" max="8" width="13.57"/>
    <col customWidth="1" min="9" max="9" width="16.71"/>
  </cols>
  <sheetData>
    <row r="1">
      <c r="A1" s="1" t="s">
        <v>0</v>
      </c>
      <c r="B1" s="20" t="s">
        <v>19</v>
      </c>
      <c r="C1" s="1" t="s">
        <v>41</v>
      </c>
      <c r="D1" s="1" t="s">
        <v>42</v>
      </c>
      <c r="E1" s="1" t="s">
        <v>43</v>
      </c>
      <c r="F1" s="21" t="s">
        <v>44</v>
      </c>
      <c r="G1" s="1" t="s">
        <v>45</v>
      </c>
      <c r="H1" s="1" t="s">
        <v>46</v>
      </c>
      <c r="I1" s="1" t="s">
        <v>47</v>
      </c>
      <c r="J1" s="31"/>
    </row>
    <row r="2">
      <c r="A2" s="11">
        <v>1.0</v>
      </c>
      <c r="B2" s="23" t="s">
        <v>87</v>
      </c>
      <c r="C2" s="32" t="str">
        <f>GDSummary!H3</f>
        <v>0</v>
      </c>
      <c r="D2" s="19" t="str">
        <f>GDSummary!G3</f>
        <v>1.00</v>
      </c>
      <c r="E2" s="25">
        <v>0.0</v>
      </c>
      <c r="F2" s="33" t="str">
        <f>GDSummary!I3</f>
        <v>0.0000</v>
      </c>
      <c r="G2" s="25">
        <v>0.0</v>
      </c>
      <c r="H2" s="25">
        <v>0.0</v>
      </c>
      <c r="I2" s="25">
        <v>0.0</v>
      </c>
    </row>
    <row r="3">
      <c r="A3" s="11">
        <v>2.0</v>
      </c>
      <c r="B3" s="23" t="s">
        <v>88</v>
      </c>
      <c r="C3" s="32" t="str">
        <f>GDSummary!H4</f>
        <v>30</v>
      </c>
      <c r="D3" s="19" t="str">
        <f>GDSummary!G4</f>
        <v>1.20</v>
      </c>
      <c r="E3" s="25">
        <v>0.0</v>
      </c>
      <c r="F3" s="33" t="str">
        <f>GDSummary!I4</f>
        <v>1.0010</v>
      </c>
      <c r="G3" s="25">
        <v>0.0</v>
      </c>
      <c r="H3" s="25">
        <v>0.0</v>
      </c>
      <c r="I3" s="25">
        <v>0.0</v>
      </c>
      <c r="M3" s="11"/>
    </row>
    <row r="4">
      <c r="A4" s="11">
        <v>3.0</v>
      </c>
      <c r="B4" s="23" t="s">
        <v>89</v>
      </c>
      <c r="C4" s="32" t="str">
        <f>GDSummary!H5</f>
        <v>42</v>
      </c>
      <c r="D4" s="19" t="str">
        <f>GDSummary!G5</f>
        <v>1.30</v>
      </c>
      <c r="E4" s="25">
        <v>0.0</v>
      </c>
      <c r="F4" s="33" t="str">
        <f>GDSummary!I5</f>
        <v>1.0010</v>
      </c>
      <c r="G4" s="25">
        <v>0.0</v>
      </c>
      <c r="H4" s="25">
        <v>0.0</v>
      </c>
      <c r="I4" s="25">
        <v>0.0</v>
      </c>
      <c r="J4" s="28"/>
      <c r="K4" s="28"/>
      <c r="L4" s="28"/>
      <c r="M4" s="29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11">
        <v>4.0</v>
      </c>
      <c r="B5" s="23" t="s">
        <v>90</v>
      </c>
      <c r="C5" s="32" t="str">
        <f>GDSummary!H6</f>
        <v>49</v>
      </c>
      <c r="D5" s="19" t="str">
        <f>GDSummary!G6</f>
        <v>1.50</v>
      </c>
      <c r="E5" s="25">
        <v>0.0</v>
      </c>
      <c r="F5" s="33" t="str">
        <f>GDSummary!I6</f>
        <v>1.0010</v>
      </c>
      <c r="G5" s="25">
        <v>0.0</v>
      </c>
      <c r="H5" s="25">
        <v>0.0</v>
      </c>
      <c r="I5" s="25">
        <v>0.0</v>
      </c>
      <c r="M5" s="11"/>
    </row>
    <row r="6">
      <c r="A6" s="11">
        <v>5.0</v>
      </c>
      <c r="B6" s="23" t="s">
        <v>91</v>
      </c>
      <c r="C6" s="32" t="str">
        <f>GDSummary!H7</f>
        <v>56</v>
      </c>
      <c r="D6" s="19" t="str">
        <f>GDSummary!G7</f>
        <v>1.10</v>
      </c>
      <c r="E6" s="25">
        <v>0.0</v>
      </c>
      <c r="F6" s="33" t="str">
        <f>GDSummary!I7</f>
        <v>1.0010</v>
      </c>
      <c r="G6" s="25">
        <v>0.0</v>
      </c>
      <c r="H6" s="25">
        <v>0.0</v>
      </c>
      <c r="I6" s="25">
        <v>0.0</v>
      </c>
      <c r="M6" s="11"/>
    </row>
    <row r="7">
      <c r="A7" s="11">
        <v>6.0</v>
      </c>
      <c r="B7" s="23" t="s">
        <v>92</v>
      </c>
      <c r="C7" s="32" t="str">
        <f>GDSummary!H8</f>
        <v>66</v>
      </c>
      <c r="D7" s="19" t="str">
        <f>GDSummary!G8</f>
        <v>1.40</v>
      </c>
      <c r="E7" s="25">
        <v>0.0</v>
      </c>
      <c r="F7" s="33" t="str">
        <f>GDSummary!I8</f>
        <v>1.0010</v>
      </c>
      <c r="G7" s="25">
        <v>0.0</v>
      </c>
      <c r="H7" s="25">
        <v>0.0</v>
      </c>
      <c r="I7" s="25">
        <v>0.0</v>
      </c>
      <c r="M7" s="11"/>
    </row>
    <row r="8">
      <c r="A8" s="11">
        <v>7.0</v>
      </c>
      <c r="B8" s="23" t="s">
        <v>93</v>
      </c>
      <c r="C8" s="32" t="str">
        <f>GDSummary!H9</f>
        <v>105</v>
      </c>
      <c r="D8" s="19" t="str">
        <f>GDSummary!G9</f>
        <v>1.02</v>
      </c>
      <c r="E8" s="25">
        <v>0.0</v>
      </c>
      <c r="F8" s="33" t="str">
        <f>GDSummary!I9</f>
        <v>1.0010</v>
      </c>
      <c r="G8" s="25">
        <v>0.0</v>
      </c>
      <c r="H8" s="25">
        <v>0.0</v>
      </c>
      <c r="I8" s="25">
        <v>0.0</v>
      </c>
    </row>
    <row r="9">
      <c r="A9" s="11">
        <v>8.0</v>
      </c>
      <c r="B9" s="23" t="s">
        <v>94</v>
      </c>
      <c r="C9" s="32" t="str">
        <f>GDSummary!H10</f>
        <v>207</v>
      </c>
      <c r="D9" s="19" t="str">
        <f>GDSummary!G10</f>
        <v>1.03</v>
      </c>
      <c r="E9" s="25">
        <v>0.0</v>
      </c>
      <c r="F9" s="33" t="str">
        <f>GDSummary!I10</f>
        <v>1.0010</v>
      </c>
      <c r="G9" s="25">
        <v>0.0</v>
      </c>
      <c r="H9" s="25">
        <v>0.0</v>
      </c>
      <c r="I9" s="25">
        <v>0.0</v>
      </c>
      <c r="N9" s="11"/>
    </row>
    <row r="10">
      <c r="A10" s="11">
        <v>9.0</v>
      </c>
      <c r="B10" s="23" t="s">
        <v>95</v>
      </c>
      <c r="C10" s="32" t="str">
        <f>GDSummary!H11</f>
        <v>450</v>
      </c>
      <c r="D10" s="19" t="str">
        <f>GDSummary!G11</f>
        <v>1.05</v>
      </c>
      <c r="E10" s="25">
        <v>0.0</v>
      </c>
      <c r="F10" s="33" t="str">
        <f>GDSummary!I11</f>
        <v>1.0010</v>
      </c>
      <c r="G10" s="25">
        <v>0.0</v>
      </c>
      <c r="H10" s="25">
        <v>0.0</v>
      </c>
      <c r="I10" s="25">
        <v>0.0</v>
      </c>
      <c r="N10" s="11"/>
    </row>
    <row r="11">
      <c r="A11" s="11">
        <v>10.0</v>
      </c>
      <c r="B11" s="23" t="s">
        <v>96</v>
      </c>
      <c r="C11" s="32" t="str">
        <f>GDSummary!H12</f>
        <v>554</v>
      </c>
      <c r="D11" s="19" t="str">
        <f>GDSummary!G12</f>
        <v>1.01</v>
      </c>
      <c r="E11" s="25">
        <v>0.0</v>
      </c>
      <c r="F11" s="33" t="str">
        <f>GDSummary!I12</f>
        <v>1.0010</v>
      </c>
      <c r="G11" s="25">
        <v>0.0</v>
      </c>
      <c r="H11" s="25">
        <v>0.0</v>
      </c>
      <c r="I11" s="25">
        <v>0.0</v>
      </c>
      <c r="N11" s="11"/>
    </row>
    <row r="12">
      <c r="A12" s="11">
        <v>11.0</v>
      </c>
      <c r="B12" s="23" t="s">
        <v>97</v>
      </c>
      <c r="C12" s="32" t="str">
        <f>GDSummary!H13</f>
        <v>669</v>
      </c>
      <c r="D12" s="19" t="str">
        <f>GDSummary!G13</f>
        <v>1.04</v>
      </c>
      <c r="E12" s="25">
        <v>0.0</v>
      </c>
      <c r="F12" s="33" t="str">
        <f>GDSummary!I13</f>
        <v>1.0010</v>
      </c>
      <c r="G12" s="25">
        <v>0.0</v>
      </c>
      <c r="H12" s="25">
        <v>0.0</v>
      </c>
      <c r="I12" s="25">
        <v>0.0</v>
      </c>
      <c r="N12" s="11"/>
    </row>
    <row r="13">
      <c r="A13" s="11">
        <v>12.0</v>
      </c>
      <c r="B13" s="23" t="s">
        <v>98</v>
      </c>
      <c r="C13" s="32" t="str">
        <f>GDSummary!H14</f>
        <v>850</v>
      </c>
      <c r="D13" s="19" t="str">
        <f>GDSummary!G14</f>
        <v>1.02</v>
      </c>
      <c r="E13" s="25">
        <v>0.0</v>
      </c>
      <c r="F13" s="33" t="str">
        <f>GDSummary!I14</f>
        <v>1.0010</v>
      </c>
      <c r="G13" s="25">
        <v>0.0</v>
      </c>
      <c r="H13" s="25">
        <v>0.0</v>
      </c>
      <c r="I13" s="25">
        <v>0.0</v>
      </c>
      <c r="N13" s="11"/>
    </row>
    <row r="14">
      <c r="A14" s="11">
        <v>13.0</v>
      </c>
      <c r="B14" s="23" t="s">
        <v>99</v>
      </c>
      <c r="C14" s="32" t="str">
        <f>GDSummary!H15</f>
        <v>1404</v>
      </c>
      <c r="D14" s="19" t="str">
        <f>GDSummary!G15</f>
        <v>1.03</v>
      </c>
      <c r="E14" s="25">
        <v>0.0</v>
      </c>
      <c r="F14" s="33" t="str">
        <f>GDSummary!I15</f>
        <v>1.0010</v>
      </c>
      <c r="G14" s="25">
        <v>0.0</v>
      </c>
      <c r="H14" s="25">
        <v>0.0</v>
      </c>
      <c r="I14" s="25">
        <v>0.0</v>
      </c>
      <c r="N14" s="11"/>
    </row>
    <row r="15">
      <c r="A15" s="11">
        <v>14.0</v>
      </c>
      <c r="B15" s="23" t="s">
        <v>100</v>
      </c>
      <c r="C15" s="32" t="str">
        <f>GDSummary!H16</f>
        <v>3276</v>
      </c>
      <c r="D15" s="19" t="str">
        <f>GDSummary!G16</f>
        <v>1.05</v>
      </c>
      <c r="E15" s="25">
        <v>0.0</v>
      </c>
      <c r="F15" s="33" t="str">
        <f>GDSummary!I16</f>
        <v>1.0010</v>
      </c>
      <c r="G15" s="25">
        <v>0.0</v>
      </c>
      <c r="H15" s="25">
        <v>0.0</v>
      </c>
      <c r="I15" s="25">
        <v>0.0</v>
      </c>
      <c r="N15" s="11"/>
    </row>
    <row r="16">
      <c r="A16" s="11">
        <v>15.0</v>
      </c>
      <c r="B16" s="23" t="s">
        <v>101</v>
      </c>
      <c r="C16" s="32" t="str">
        <f>GDSummary!H17</f>
        <v>4248</v>
      </c>
      <c r="D16" s="19" t="str">
        <f>GDSummary!G17</f>
        <v>1.01</v>
      </c>
      <c r="E16" s="25">
        <v>0.0</v>
      </c>
      <c r="F16" s="33" t="str">
        <f>GDSummary!I17</f>
        <v>1.0010</v>
      </c>
      <c r="G16" s="25">
        <v>0.0</v>
      </c>
      <c r="H16" s="25">
        <v>0.0</v>
      </c>
      <c r="I16" s="25">
        <v>0.0</v>
      </c>
    </row>
    <row r="17">
      <c r="A17" s="11">
        <v>16.0</v>
      </c>
      <c r="B17" s="23" t="s">
        <v>102</v>
      </c>
      <c r="C17" s="32" t="str">
        <f>GDSummary!H18</f>
        <v>5013</v>
      </c>
      <c r="D17" s="19" t="str">
        <f>GDSummary!G18</f>
        <v>1.04</v>
      </c>
      <c r="E17" s="25">
        <v>0.0</v>
      </c>
      <c r="F17" s="33" t="str">
        <f>GDSummary!I18</f>
        <v>1.0010</v>
      </c>
      <c r="G17" s="25">
        <v>0.0</v>
      </c>
      <c r="H17" s="25">
        <v>0.0</v>
      </c>
      <c r="I17" s="25">
        <v>0.0</v>
      </c>
    </row>
    <row r="18">
      <c r="A18" s="11">
        <v>17.0</v>
      </c>
      <c r="B18" s="23" t="s">
        <v>103</v>
      </c>
      <c r="C18" s="32" t="str">
        <f>GDSummary!H19</f>
        <v>6498</v>
      </c>
      <c r="D18" s="19" t="str">
        <f>GDSummary!G19</f>
        <v>1.02</v>
      </c>
      <c r="E18" s="25">
        <v>0.0</v>
      </c>
      <c r="F18" s="33" t="str">
        <f>GDSummary!I19</f>
        <v>1.0010</v>
      </c>
      <c r="G18" s="25">
        <v>0.0</v>
      </c>
      <c r="H18" s="25">
        <v>0.0</v>
      </c>
      <c r="I18" s="25">
        <v>0.0</v>
      </c>
    </row>
    <row r="19">
      <c r="A19" s="11">
        <v>18.0</v>
      </c>
      <c r="B19" s="23" t="s">
        <v>104</v>
      </c>
      <c r="C19" s="32" t="str">
        <f>GDSummary!H20</f>
        <v>10576</v>
      </c>
      <c r="D19" s="19" t="str">
        <f>GDSummary!G20</f>
        <v>1.03</v>
      </c>
      <c r="E19" s="25">
        <v>0.0</v>
      </c>
      <c r="F19" s="33" t="str">
        <f>GDSummary!I20</f>
        <v>1.0010</v>
      </c>
      <c r="G19" s="25">
        <v>0.0</v>
      </c>
      <c r="H19" s="25">
        <v>0.0</v>
      </c>
      <c r="I19" s="25">
        <v>0.0</v>
      </c>
    </row>
    <row r="20">
      <c r="A20" s="11">
        <v>19.0</v>
      </c>
      <c r="B20" s="23" t="s">
        <v>105</v>
      </c>
      <c r="C20" s="32" t="str">
        <f>GDSummary!H21</f>
        <v>24600</v>
      </c>
      <c r="D20" s="19" t="str">
        <f>GDSummary!G21</f>
        <v>1.05</v>
      </c>
      <c r="E20" s="25">
        <v>0.0</v>
      </c>
      <c r="F20" s="33" t="str">
        <f>GDSummary!I21</f>
        <v>1.0010</v>
      </c>
      <c r="G20" s="25">
        <v>0.0</v>
      </c>
      <c r="H20" s="25">
        <v>0.0</v>
      </c>
      <c r="I20" s="25">
        <v>0.0</v>
      </c>
    </row>
    <row r="21">
      <c r="A21" s="11">
        <v>20.0</v>
      </c>
      <c r="B21" s="23" t="s">
        <v>106</v>
      </c>
      <c r="C21" s="32" t="str">
        <f>GDSummary!H22</f>
        <v>32127</v>
      </c>
      <c r="D21" s="19" t="str">
        <f>GDSummary!G22</f>
        <v>1.01</v>
      </c>
      <c r="E21" s="25">
        <v>0.0</v>
      </c>
      <c r="F21" s="33" t="str">
        <f>GDSummary!I22</f>
        <v>1.0010</v>
      </c>
      <c r="G21" s="25">
        <v>0.0</v>
      </c>
      <c r="H21" s="25">
        <v>0.0</v>
      </c>
      <c r="I21" s="25">
        <v>0.0</v>
      </c>
    </row>
    <row r="22">
      <c r="A22" s="11">
        <v>21.0</v>
      </c>
      <c r="B22" s="23" t="s">
        <v>107</v>
      </c>
      <c r="C22" s="32" t="str">
        <f>GDSummary!H23</f>
        <v>37822</v>
      </c>
      <c r="D22" s="19" t="str">
        <f>GDSummary!G23</f>
        <v>1.04</v>
      </c>
      <c r="E22" s="25">
        <v>0.0</v>
      </c>
      <c r="F22" s="33" t="str">
        <f>GDSummary!I23</f>
        <v>1.0010</v>
      </c>
      <c r="G22" s="25">
        <v>0.0</v>
      </c>
      <c r="H22" s="25">
        <v>0.0</v>
      </c>
      <c r="I22" s="25">
        <v>0.0</v>
      </c>
    </row>
    <row r="23">
      <c r="A23" s="11">
        <v>22.0</v>
      </c>
      <c r="B23" s="23" t="s">
        <v>108</v>
      </c>
      <c r="C23" s="32" t="str">
        <f>GDSummary!H24</f>
        <v>49199</v>
      </c>
      <c r="D23" s="19" t="str">
        <f>GDSummary!G24</f>
        <v>1.02</v>
      </c>
      <c r="E23" s="25">
        <v>0.0</v>
      </c>
      <c r="F23" s="33" t="str">
        <f>GDSummary!I24</f>
        <v>1.0010</v>
      </c>
      <c r="G23" s="25">
        <v>0.0</v>
      </c>
      <c r="H23" s="25">
        <v>0.0</v>
      </c>
      <c r="I23" s="25">
        <v>0.0</v>
      </c>
    </row>
    <row r="24">
      <c r="A24" s="11">
        <v>23.0</v>
      </c>
      <c r="B24" s="23" t="s">
        <v>109</v>
      </c>
      <c r="C24" s="32" t="str">
        <f>GDSummary!H25</f>
        <v>79986</v>
      </c>
      <c r="D24" s="19" t="str">
        <f>GDSummary!G25</f>
        <v>1.03</v>
      </c>
      <c r="E24" s="25">
        <v>0.0</v>
      </c>
      <c r="F24" s="33" t="str">
        <f>GDSummary!I25</f>
        <v>1.0010</v>
      </c>
      <c r="G24" s="25">
        <v>0.0</v>
      </c>
      <c r="H24" s="25">
        <v>0.0</v>
      </c>
      <c r="I24" s="25">
        <v>0.0</v>
      </c>
    </row>
    <row r="25">
      <c r="A25" s="11">
        <v>24.0</v>
      </c>
      <c r="B25" s="23" t="s">
        <v>110</v>
      </c>
      <c r="C25" s="32" t="str">
        <f>GDSummary!H26</f>
        <v>185998</v>
      </c>
      <c r="D25" s="19" t="str">
        <f>GDSummary!G26</f>
        <v>1.05</v>
      </c>
      <c r="E25" s="25">
        <v>0.0</v>
      </c>
      <c r="F25" s="33" t="str">
        <f>GDSummary!I26</f>
        <v>1.0010</v>
      </c>
      <c r="G25" s="25">
        <v>0.0</v>
      </c>
      <c r="H25" s="25">
        <v>0.0</v>
      </c>
      <c r="I25" s="25">
        <v>0.0</v>
      </c>
    </row>
    <row r="26">
      <c r="A26" s="11">
        <v>25.0</v>
      </c>
      <c r="B26" s="23" t="s">
        <v>111</v>
      </c>
      <c r="C26" s="32" t="str">
        <f>GDSummary!H27</f>
        <v>243120</v>
      </c>
      <c r="D26" s="19" t="str">
        <f>GDSummary!G27</f>
        <v>1.01</v>
      </c>
      <c r="E26" s="25">
        <v>0.0</v>
      </c>
      <c r="F26" s="33" t="str">
        <f>GDSummary!I27</f>
        <v>1.0010</v>
      </c>
      <c r="G26" s="25">
        <v>0.0</v>
      </c>
      <c r="H26" s="25">
        <v>0.0</v>
      </c>
      <c r="I26" s="25">
        <v>0.0</v>
      </c>
    </row>
    <row r="27">
      <c r="A27" s="11">
        <v>26.0</v>
      </c>
      <c r="B27" s="23" t="s">
        <v>112</v>
      </c>
      <c r="C27" s="32" t="str">
        <f>GDSummary!H28</f>
        <v>286151</v>
      </c>
      <c r="D27" s="19" t="str">
        <f>GDSummary!G28</f>
        <v>1.04</v>
      </c>
      <c r="E27" s="25">
        <v>0.0</v>
      </c>
      <c r="F27" s="33" t="str">
        <f>GDSummary!I28</f>
        <v>1.0010</v>
      </c>
      <c r="G27" s="25">
        <v>0.0</v>
      </c>
      <c r="H27" s="25">
        <v>0.0</v>
      </c>
      <c r="I27" s="25">
        <v>0.0</v>
      </c>
    </row>
    <row r="28">
      <c r="A28" s="11">
        <v>27.0</v>
      </c>
      <c r="B28" s="23" t="s">
        <v>113</v>
      </c>
      <c r="C28" s="32" t="str">
        <f>GDSummary!H29</f>
        <v>372379</v>
      </c>
      <c r="D28" s="19" t="str">
        <f>GDSummary!G29</f>
        <v>1.02</v>
      </c>
      <c r="E28" s="25">
        <v>0.0</v>
      </c>
      <c r="F28" s="33" t="str">
        <f>GDSummary!I29</f>
        <v>1.0010</v>
      </c>
      <c r="G28" s="25">
        <v>0.0</v>
      </c>
      <c r="H28" s="25">
        <v>0.0</v>
      </c>
      <c r="I28" s="25">
        <v>0.0</v>
      </c>
    </row>
    <row r="29">
      <c r="A29" s="11">
        <v>28.0</v>
      </c>
      <c r="B29" s="23" t="s">
        <v>114</v>
      </c>
      <c r="C29" s="32" t="str">
        <f>GDSummary!H30</f>
        <v>605347</v>
      </c>
      <c r="D29" s="19" t="str">
        <f>GDSummary!G30</f>
        <v>1.03</v>
      </c>
      <c r="E29" s="25">
        <v>0.0</v>
      </c>
      <c r="F29" s="33" t="str">
        <f>GDSummary!I30</f>
        <v>1.0010</v>
      </c>
      <c r="G29" s="25">
        <v>0.0</v>
      </c>
      <c r="H29" s="25">
        <v>0.0</v>
      </c>
      <c r="I29" s="25">
        <v>0.0</v>
      </c>
    </row>
    <row r="30">
      <c r="A30" s="11">
        <v>29.0</v>
      </c>
      <c r="B30" s="23" t="s">
        <v>115</v>
      </c>
      <c r="C30" s="32" t="str">
        <f>GDSummary!H31</f>
        <v>1407648</v>
      </c>
      <c r="D30" s="19" t="str">
        <f>GDSummary!G31</f>
        <v>1.05</v>
      </c>
      <c r="E30" s="25">
        <v>0.0</v>
      </c>
      <c r="F30" s="33" t="str">
        <f>GDSummary!I31</f>
        <v>1.0010</v>
      </c>
      <c r="G30" s="25">
        <v>0.0</v>
      </c>
      <c r="H30" s="25">
        <v>0.0</v>
      </c>
      <c r="I30" s="25">
        <v>0.0</v>
      </c>
    </row>
    <row r="31">
      <c r="A31" s="11">
        <v>30.0</v>
      </c>
      <c r="B31" s="23" t="s">
        <v>116</v>
      </c>
      <c r="C31" s="32" t="str">
        <f>GDSummary!H32</f>
        <v>1840135</v>
      </c>
      <c r="D31" s="19" t="str">
        <f>GDSummary!G32</f>
        <v>1.01</v>
      </c>
      <c r="E31" s="25">
        <v>0.0</v>
      </c>
      <c r="F31" s="33" t="str">
        <f>GDSummary!I32</f>
        <v>1.0010</v>
      </c>
      <c r="G31" s="25">
        <v>0.0</v>
      </c>
      <c r="H31" s="25">
        <v>0.0</v>
      </c>
      <c r="I31" s="25">
        <v>0.0</v>
      </c>
    </row>
    <row r="32">
      <c r="A32" s="11">
        <v>31.0</v>
      </c>
      <c r="B32" s="23" t="s">
        <v>117</v>
      </c>
      <c r="C32" s="32" t="str">
        <f>GDSummary!H33</f>
        <v>2165783</v>
      </c>
      <c r="D32" s="19" t="str">
        <f>GDSummary!G33</f>
        <v>1.04</v>
      </c>
      <c r="E32" s="25">
        <v>0.0</v>
      </c>
      <c r="F32" s="33" t="str">
        <f>GDSummary!I33</f>
        <v>1.0010</v>
      </c>
      <c r="G32" s="25">
        <v>0.0</v>
      </c>
      <c r="H32" s="25">
        <v>0.0</v>
      </c>
      <c r="I32" s="25">
        <v>0.0</v>
      </c>
    </row>
    <row r="33">
      <c r="A33" s="11">
        <v>32.0</v>
      </c>
      <c r="B33" s="23" t="s">
        <v>118</v>
      </c>
      <c r="C33" s="32" t="str">
        <f>GDSummary!H34</f>
        <v>2818551</v>
      </c>
      <c r="D33" s="19" t="str">
        <f>GDSummary!G34</f>
        <v>1.02</v>
      </c>
      <c r="E33" s="25">
        <v>0.0</v>
      </c>
      <c r="F33" s="33" t="str">
        <f>GDSummary!I34</f>
        <v>1.0010</v>
      </c>
      <c r="G33" s="25">
        <v>0.0</v>
      </c>
      <c r="H33" s="25">
        <v>0.0</v>
      </c>
      <c r="I33" s="25">
        <v>0.0</v>
      </c>
    </row>
    <row r="34">
      <c r="A34" s="11">
        <v>33.0</v>
      </c>
      <c r="B34" s="23" t="s">
        <v>119</v>
      </c>
      <c r="C34" s="32" t="str">
        <f>GDSummary!H35</f>
        <v>4581861</v>
      </c>
      <c r="D34" s="19" t="str">
        <f>GDSummary!G35</f>
        <v>1.03</v>
      </c>
      <c r="E34" s="25">
        <v>0.0</v>
      </c>
      <c r="F34" s="33" t="str">
        <f>GDSummary!I35</f>
        <v>1.0010</v>
      </c>
      <c r="G34" s="25">
        <v>0.0</v>
      </c>
      <c r="H34" s="25">
        <v>0.0</v>
      </c>
      <c r="I34" s="25">
        <v>0.0</v>
      </c>
    </row>
    <row r="35">
      <c r="A35" s="11">
        <v>34.0</v>
      </c>
      <c r="B35" s="23" t="s">
        <v>120</v>
      </c>
      <c r="C35" s="32" t="str">
        <f>GDSummary!H36</f>
        <v>10654460</v>
      </c>
      <c r="D35" s="19" t="str">
        <f>GDSummary!G36</f>
        <v>1.05</v>
      </c>
      <c r="E35" s="25">
        <v>0.0</v>
      </c>
      <c r="F35" s="33" t="str">
        <f>GDSummary!I36</f>
        <v>1.0010</v>
      </c>
      <c r="G35" s="25">
        <v>0.0</v>
      </c>
      <c r="H35" s="25">
        <v>0.0</v>
      </c>
      <c r="I35" s="25">
        <v>0.0</v>
      </c>
    </row>
    <row r="36">
      <c r="A36" s="11">
        <v>35.0</v>
      </c>
      <c r="B36" s="23" t="s">
        <v>121</v>
      </c>
      <c r="C36" s="32" t="str">
        <f>GDSummary!H37</f>
        <v>13928092</v>
      </c>
      <c r="D36" s="19" t="str">
        <f>GDSummary!G37</f>
        <v>1.01</v>
      </c>
      <c r="E36" s="25">
        <v>0.0</v>
      </c>
      <c r="F36" s="33" t="str">
        <f>GDSummary!I37</f>
        <v>1.0010</v>
      </c>
      <c r="G36" s="25">
        <v>0.0</v>
      </c>
      <c r="H36" s="25">
        <v>0.0</v>
      </c>
      <c r="I36" s="25">
        <v>0.0</v>
      </c>
    </row>
    <row r="37">
      <c r="A37" s="11">
        <v>36.0</v>
      </c>
      <c r="B37" s="23" t="s">
        <v>122</v>
      </c>
      <c r="C37" s="32" t="str">
        <f>GDSummary!H38</f>
        <v>16392913</v>
      </c>
      <c r="D37" s="19" t="str">
        <f>GDSummary!G38</f>
        <v>1.04</v>
      </c>
      <c r="E37" s="25">
        <v>0.0</v>
      </c>
      <c r="F37" s="33" t="str">
        <f>GDSummary!I38</f>
        <v>1.0010</v>
      </c>
      <c r="G37" s="25">
        <v>0.0</v>
      </c>
      <c r="H37" s="25">
        <v>0.0</v>
      </c>
      <c r="I37" s="25">
        <v>0.0</v>
      </c>
    </row>
    <row r="38">
      <c r="A38" s="11">
        <v>37.0</v>
      </c>
      <c r="B38" s="23" t="s">
        <v>123</v>
      </c>
      <c r="C38" s="32" t="str">
        <f>GDSummary!H39</f>
        <v>21333847</v>
      </c>
      <c r="D38" s="19" t="str">
        <f>GDSummary!G39</f>
        <v>1.02</v>
      </c>
      <c r="E38" s="25">
        <v>0.0</v>
      </c>
      <c r="F38" s="33" t="str">
        <f>GDSummary!I39</f>
        <v>1.0010</v>
      </c>
      <c r="G38" s="25">
        <v>0.0</v>
      </c>
      <c r="H38" s="25">
        <v>0.0</v>
      </c>
      <c r="I38" s="25">
        <v>0.0</v>
      </c>
    </row>
    <row r="39">
      <c r="A39" s="11">
        <v>38.0</v>
      </c>
      <c r="B39" s="23" t="s">
        <v>124</v>
      </c>
      <c r="C39" s="32" t="str">
        <f>GDSummary!H40</f>
        <v>34680470</v>
      </c>
      <c r="D39" s="19" t="str">
        <f>GDSummary!G40</f>
        <v>1.03</v>
      </c>
      <c r="E39" s="25">
        <v>0.0</v>
      </c>
      <c r="F39" s="33" t="str">
        <f>GDSummary!I40</f>
        <v>1.0010</v>
      </c>
      <c r="G39" s="25">
        <v>0.0</v>
      </c>
      <c r="H39" s="25">
        <v>0.0</v>
      </c>
      <c r="I39" s="25">
        <v>0.0</v>
      </c>
    </row>
    <row r="40">
      <c r="A40" s="11">
        <v>39.0</v>
      </c>
      <c r="B40" s="23" t="s">
        <v>125</v>
      </c>
      <c r="C40" s="32" t="str">
        <f>GDSummary!H41</f>
        <v>80644455</v>
      </c>
      <c r="D40" s="19" t="str">
        <f>GDSummary!G41</f>
        <v>1.05</v>
      </c>
      <c r="E40" s="25">
        <v>0.0</v>
      </c>
      <c r="F40" s="33" t="str">
        <f>GDSummary!I41</f>
        <v>1.0010</v>
      </c>
      <c r="G40" s="25">
        <v>0.0</v>
      </c>
      <c r="H40" s="25">
        <v>0.0</v>
      </c>
      <c r="I40" s="25">
        <v>0.0</v>
      </c>
    </row>
    <row r="41">
      <c r="A41" s="11">
        <v>40.0</v>
      </c>
      <c r="B41" s="23" t="s">
        <v>126</v>
      </c>
      <c r="C41" s="32" t="str">
        <f>GDSummary!H42</f>
        <v>105422947</v>
      </c>
      <c r="D41" s="19" t="str">
        <f>GDSummary!G42</f>
        <v>1.01</v>
      </c>
      <c r="E41" s="25">
        <v>0.0</v>
      </c>
      <c r="F41" s="33" t="str">
        <f>GDSummary!I42</f>
        <v>1.0010</v>
      </c>
      <c r="G41" s="25">
        <v>0.0</v>
      </c>
      <c r="H41" s="25">
        <v>0.0</v>
      </c>
      <c r="I41" s="25">
        <v>0.0</v>
      </c>
    </row>
    <row r="42">
      <c r="A42" s="11">
        <v>41.0</v>
      </c>
      <c r="B42" s="23" t="s">
        <v>124</v>
      </c>
      <c r="C42" s="32" t="str">
        <f>GDSummary!H43</f>
        <v>124079370</v>
      </c>
      <c r="D42" s="19" t="str">
        <f>GDSummary!G43</f>
        <v>1.04</v>
      </c>
      <c r="E42" s="25">
        <v>0.0</v>
      </c>
      <c r="F42" s="33" t="str">
        <f>GDSummary!I43</f>
        <v>1.0010</v>
      </c>
      <c r="G42" s="25">
        <v>0.0</v>
      </c>
      <c r="H42" s="25">
        <v>0.0</v>
      </c>
      <c r="I42" s="25">
        <v>0.0</v>
      </c>
    </row>
    <row r="43">
      <c r="A43" s="11">
        <v>42.0</v>
      </c>
      <c r="B43" s="23" t="s">
        <v>125</v>
      </c>
      <c r="C43" s="32" t="str">
        <f>GDSummary!H44</f>
        <v>161477806</v>
      </c>
      <c r="D43" s="19" t="str">
        <f>GDSummary!G44</f>
        <v>1.02</v>
      </c>
      <c r="E43" s="25">
        <v>0.0</v>
      </c>
      <c r="F43" s="33" t="str">
        <f>GDSummary!I44</f>
        <v>1.0010</v>
      </c>
      <c r="G43" s="25">
        <v>0.0</v>
      </c>
      <c r="H43" s="25">
        <v>0.0</v>
      </c>
      <c r="I43" s="25">
        <v>0.0</v>
      </c>
    </row>
    <row r="44">
      <c r="A44" s="11">
        <v>43.0</v>
      </c>
      <c r="B44" s="23" t="s">
        <v>126</v>
      </c>
      <c r="C44" s="32" t="str">
        <f>GDSummary!H45</f>
        <v>262499579</v>
      </c>
      <c r="D44" s="19" t="str">
        <f>GDSummary!G45</f>
        <v>1.03</v>
      </c>
      <c r="E44" s="25">
        <v>0.0</v>
      </c>
      <c r="F44" s="33" t="str">
        <f>GDSummary!I45</f>
        <v>1.0010</v>
      </c>
      <c r="G44" s="25">
        <v>0.0</v>
      </c>
      <c r="H44" s="25">
        <v>0.0</v>
      </c>
      <c r="I44" s="25">
        <v>0.0</v>
      </c>
    </row>
    <row r="45">
      <c r="A45" s="11">
        <v>44.0</v>
      </c>
      <c r="B45" s="23" t="s">
        <v>124</v>
      </c>
      <c r="C45" s="32" t="str">
        <f>GDSummary!H46</f>
        <v>610405088</v>
      </c>
      <c r="D45" s="19" t="str">
        <f>GDSummary!G46</f>
        <v>1.05</v>
      </c>
      <c r="E45" s="25">
        <v>0.0</v>
      </c>
      <c r="F45" s="33" t="str">
        <f>GDSummary!I46</f>
        <v>1.0010</v>
      </c>
      <c r="G45" s="25">
        <v>0.0</v>
      </c>
      <c r="H45" s="25">
        <v>0.0</v>
      </c>
      <c r="I45" s="25">
        <v>0.0</v>
      </c>
    </row>
    <row r="46">
      <c r="A46" s="11">
        <v>45.0</v>
      </c>
      <c r="B46" s="23" t="s">
        <v>125</v>
      </c>
      <c r="C46" s="32" t="str">
        <f>GDSummary!H47</f>
        <v>797955794</v>
      </c>
      <c r="D46" s="19" t="str">
        <f>GDSummary!G47</f>
        <v>1.01</v>
      </c>
      <c r="E46" s="25">
        <v>0.0</v>
      </c>
      <c r="F46" s="33" t="str">
        <f>GDSummary!I47</f>
        <v>1.0010</v>
      </c>
      <c r="G46" s="25">
        <v>0.0</v>
      </c>
      <c r="H46" s="25">
        <v>0.0</v>
      </c>
      <c r="I46" s="25">
        <v>0.0</v>
      </c>
    </row>
    <row r="47">
      <c r="A47" s="11">
        <v>46.0</v>
      </c>
      <c r="B47" s="23" t="s">
        <v>126</v>
      </c>
      <c r="C47" s="32" t="str">
        <f>GDSummary!H48</f>
        <v>939167929</v>
      </c>
      <c r="D47" s="19" t="str">
        <f>GDSummary!G48</f>
        <v>1.04</v>
      </c>
      <c r="E47" s="25">
        <v>0.0</v>
      </c>
      <c r="F47" s="33" t="str">
        <f>GDSummary!I48</f>
        <v>1.0010</v>
      </c>
      <c r="G47" s="25">
        <v>0.0</v>
      </c>
      <c r="H47" s="25">
        <v>0.0</v>
      </c>
      <c r="I47" s="25">
        <v>0.0</v>
      </c>
    </row>
    <row r="48">
      <c r="A48" s="11">
        <v>47.0</v>
      </c>
      <c r="B48" s="23" t="s">
        <v>124</v>
      </c>
      <c r="C48" s="32" t="str">
        <f>GDSummary!H49</f>
        <v>1222240116</v>
      </c>
      <c r="D48" s="19" t="str">
        <f>GDSummary!G49</f>
        <v>1.02</v>
      </c>
      <c r="E48" s="25">
        <v>0.0</v>
      </c>
      <c r="F48" s="33" t="str">
        <f>GDSummary!I49</f>
        <v>1.0010</v>
      </c>
      <c r="G48" s="25">
        <v>0.0</v>
      </c>
      <c r="H48" s="25">
        <v>0.0</v>
      </c>
      <c r="I48" s="25">
        <v>0.0</v>
      </c>
    </row>
    <row r="49">
      <c r="A49" s="11">
        <v>48.0</v>
      </c>
      <c r="B49" s="23" t="s">
        <v>125</v>
      </c>
      <c r="C49" s="32" t="str">
        <f>GDSummary!H50</f>
        <v>1986883044</v>
      </c>
      <c r="D49" s="19" t="str">
        <f>GDSummary!G50</f>
        <v>1.03</v>
      </c>
      <c r="E49" s="25">
        <v>0.0</v>
      </c>
      <c r="F49" s="33" t="str">
        <f>GDSummary!I50</f>
        <v>1.0010</v>
      </c>
      <c r="G49" s="25">
        <v>0.0</v>
      </c>
      <c r="H49" s="25">
        <v>0.0</v>
      </c>
      <c r="I49" s="25">
        <v>0.0</v>
      </c>
    </row>
    <row r="50">
      <c r="A50" s="11">
        <v>49.0</v>
      </c>
      <c r="B50" s="23" t="s">
        <v>126</v>
      </c>
      <c r="C50" s="32" t="str">
        <f>GDSummary!H51</f>
        <v>4620211293</v>
      </c>
      <c r="D50" s="19" t="str">
        <f>GDSummary!G51</f>
        <v>1.05</v>
      </c>
      <c r="E50" s="25">
        <v>0.0</v>
      </c>
      <c r="F50" s="33" t="str">
        <f>GDSummary!I51</f>
        <v>1.0010</v>
      </c>
      <c r="G50" s="25">
        <v>0.0</v>
      </c>
      <c r="H50" s="25">
        <v>0.0</v>
      </c>
      <c r="I50" s="25">
        <v>0.0</v>
      </c>
    </row>
    <row r="51">
      <c r="A51" s="11">
        <v>50.0</v>
      </c>
      <c r="B51" s="23" t="s">
        <v>124</v>
      </c>
      <c r="C51" s="32" t="str">
        <f>GDSummary!H52</f>
        <v>6039799603</v>
      </c>
      <c r="D51" s="19" t="str">
        <f>GDSummary!G52</f>
        <v>1.01</v>
      </c>
      <c r="E51" s="25">
        <v>0.0</v>
      </c>
      <c r="F51" s="33" t="str">
        <f>GDSummary!I52</f>
        <v>1.0010</v>
      </c>
      <c r="G51" s="25">
        <v>0.0</v>
      </c>
      <c r="H51" s="25">
        <v>0.0</v>
      </c>
      <c r="I51" s="25">
        <v>0.0</v>
      </c>
    </row>
    <row r="52">
      <c r="A52" s="11">
        <v>51.0</v>
      </c>
      <c r="B52" s="23" t="s">
        <v>125</v>
      </c>
      <c r="C52" s="32" t="str">
        <f>GDSummary!H53</f>
        <v>7108647023</v>
      </c>
      <c r="D52" s="19" t="str">
        <f>GDSummary!G53</f>
        <v>1.04</v>
      </c>
      <c r="E52" s="25">
        <v>0.0</v>
      </c>
      <c r="F52" s="33" t="str">
        <f>GDSummary!I53</f>
        <v>1.0010</v>
      </c>
      <c r="G52" s="25">
        <v>0.0</v>
      </c>
      <c r="H52" s="25">
        <v>0.0</v>
      </c>
      <c r="I52" s="25">
        <v>0.0</v>
      </c>
    </row>
    <row r="53">
      <c r="A53" s="11">
        <v>52.0</v>
      </c>
      <c r="B53" s="23" t="s">
        <v>126</v>
      </c>
      <c r="C53" s="32" t="str">
        <f>GDSummary!H54</f>
        <v>9251246059</v>
      </c>
      <c r="D53" s="19" t="str">
        <f>GDSummary!G54</f>
        <v>1.02</v>
      </c>
      <c r="E53" s="25">
        <v>0.0</v>
      </c>
      <c r="F53" s="33" t="str">
        <f>GDSummary!I54</f>
        <v>1.0010</v>
      </c>
      <c r="G53" s="25">
        <v>0.0</v>
      </c>
      <c r="H53" s="25">
        <v>0.0</v>
      </c>
      <c r="I53" s="25">
        <v>0.0</v>
      </c>
    </row>
    <row r="54">
      <c r="A54" s="11">
        <v>53.0</v>
      </c>
      <c r="B54" s="23" t="s">
        <v>124</v>
      </c>
      <c r="C54" s="32" t="str">
        <f>GDSummary!H55</f>
        <v>15038897586</v>
      </c>
      <c r="D54" s="19" t="str">
        <f>GDSummary!G55</f>
        <v>1.03</v>
      </c>
      <c r="E54" s="25">
        <v>0.0</v>
      </c>
      <c r="F54" s="33" t="str">
        <f>GDSummary!I55</f>
        <v>1.0010</v>
      </c>
      <c r="G54" s="25">
        <v>0.0</v>
      </c>
      <c r="H54" s="25">
        <v>0.0</v>
      </c>
      <c r="I54" s="25">
        <v>0.0</v>
      </c>
    </row>
    <row r="55">
      <c r="A55" s="11">
        <v>54.0</v>
      </c>
      <c r="B55" s="23" t="s">
        <v>125</v>
      </c>
      <c r="C55" s="32" t="str">
        <f>GDSummary!H56</f>
        <v>34970797438</v>
      </c>
      <c r="D55" s="19" t="str">
        <f>GDSummary!G56</f>
        <v>1.05</v>
      </c>
      <c r="E55" s="25">
        <v>0.0</v>
      </c>
      <c r="F55" s="33" t="str">
        <f>GDSummary!I56</f>
        <v>1.0010</v>
      </c>
      <c r="G55" s="25">
        <v>0.0</v>
      </c>
      <c r="H55" s="25">
        <v>0.0</v>
      </c>
      <c r="I55" s="25">
        <v>0.0</v>
      </c>
    </row>
    <row r="56">
      <c r="A56" s="11">
        <v>55.0</v>
      </c>
      <c r="B56" s="23" t="s">
        <v>126</v>
      </c>
      <c r="C56" s="32" t="str">
        <f>GDSummary!H57</f>
        <v>45715789883</v>
      </c>
      <c r="D56" s="19" t="str">
        <f>GDSummary!G57</f>
        <v>1.01</v>
      </c>
      <c r="E56" s="25">
        <v>0.0</v>
      </c>
      <c r="F56" s="33" t="str">
        <f>GDSummary!I57</f>
        <v>1.0010</v>
      </c>
      <c r="G56" s="25">
        <v>0.0</v>
      </c>
      <c r="H56" s="25">
        <v>0.0</v>
      </c>
      <c r="I56" s="25">
        <v>0.0</v>
      </c>
    </row>
    <row r="57">
      <c r="A57" s="11">
        <v>56.0</v>
      </c>
      <c r="B57" s="23" t="s">
        <v>124</v>
      </c>
      <c r="C57" s="32" t="str">
        <f>GDSummary!H58</f>
        <v>53805992745</v>
      </c>
      <c r="D57" s="19" t="str">
        <f>GDSummary!G58</f>
        <v>1.04</v>
      </c>
      <c r="E57" s="25">
        <v>0.0</v>
      </c>
      <c r="F57" s="33" t="str">
        <f>GDSummary!I58</f>
        <v>1.0010</v>
      </c>
      <c r="G57" s="25">
        <v>0.0</v>
      </c>
      <c r="H57" s="25">
        <v>0.0</v>
      </c>
      <c r="I57" s="25">
        <v>0.0</v>
      </c>
    </row>
    <row r="58">
      <c r="A58" s="11">
        <v>57.0</v>
      </c>
      <c r="B58" s="23" t="s">
        <v>125</v>
      </c>
      <c r="C58" s="32" t="str">
        <f>GDSummary!H59</f>
        <v>70023518810</v>
      </c>
      <c r="D58" s="19" t="str">
        <f>GDSummary!G59</f>
        <v>1.02</v>
      </c>
      <c r="E58" s="25">
        <v>0.0</v>
      </c>
      <c r="F58" s="33" t="str">
        <f>GDSummary!I59</f>
        <v>1.0010</v>
      </c>
      <c r="G58" s="25">
        <v>0.0</v>
      </c>
      <c r="H58" s="25">
        <v>0.0</v>
      </c>
      <c r="I58" s="25">
        <v>0.0</v>
      </c>
    </row>
    <row r="59">
      <c r="A59" s="11">
        <v>58.0</v>
      </c>
      <c r="B59" s="23" t="s">
        <v>126</v>
      </c>
      <c r="C59" s="32" t="str">
        <f>GDSummary!H60</f>
        <v>113830777096</v>
      </c>
      <c r="D59" s="19" t="str">
        <f>GDSummary!G60</f>
        <v>1.03</v>
      </c>
      <c r="E59" s="25">
        <v>0.0</v>
      </c>
      <c r="F59" s="33" t="str">
        <f>GDSummary!I60</f>
        <v>1.0010</v>
      </c>
      <c r="G59" s="25">
        <v>0.0</v>
      </c>
      <c r="H59" s="25">
        <v>0.0</v>
      </c>
      <c r="I59" s="25">
        <v>0.0</v>
      </c>
    </row>
    <row r="60">
      <c r="A60" s="11">
        <v>59.0</v>
      </c>
      <c r="B60" s="23" t="s">
        <v>124</v>
      </c>
      <c r="C60" s="32" t="str">
        <f>GDSummary!H61</f>
        <v>264697131253</v>
      </c>
      <c r="D60" s="19" t="str">
        <f>GDSummary!G61</f>
        <v>1.05</v>
      </c>
      <c r="E60" s="25">
        <v>0.0</v>
      </c>
      <c r="F60" s="33" t="str">
        <f>GDSummary!I61</f>
        <v>1.0010</v>
      </c>
      <c r="G60" s="25">
        <v>0.0</v>
      </c>
      <c r="H60" s="25">
        <v>0.0</v>
      </c>
      <c r="I60" s="25">
        <v>0.0</v>
      </c>
    </row>
    <row r="61">
      <c r="A61" s="11">
        <v>60.0</v>
      </c>
      <c r="B61" s="23" t="s">
        <v>125</v>
      </c>
      <c r="C61" s="32" t="str">
        <f>GDSummary!H62</f>
        <v>346026951700</v>
      </c>
      <c r="D61" s="19" t="str">
        <f>GDSummary!G62</f>
        <v>1.01</v>
      </c>
      <c r="E61" s="25">
        <v>0.0</v>
      </c>
      <c r="F61" s="33" t="str">
        <f>GDSummary!I62</f>
        <v>1.0010</v>
      </c>
      <c r="G61" s="25">
        <v>0.0</v>
      </c>
      <c r="H61" s="25">
        <v>0.0</v>
      </c>
      <c r="I61" s="25">
        <v>0.0</v>
      </c>
    </row>
    <row r="62">
      <c r="A62" s="11">
        <v>61.0</v>
      </c>
      <c r="B62" s="23" t="s">
        <v>126</v>
      </c>
      <c r="C62" s="32" t="str">
        <f>GDSummary!H63</f>
        <v>407262429475</v>
      </c>
      <c r="D62" s="19" t="str">
        <f>GDSummary!G63</f>
        <v>1.04</v>
      </c>
      <c r="E62" s="25">
        <v>0.0</v>
      </c>
      <c r="F62" s="33" t="str">
        <f>GDSummary!I63</f>
        <v>1.0010</v>
      </c>
      <c r="G62" s="25">
        <v>0.0</v>
      </c>
      <c r="H62" s="25">
        <v>0.0</v>
      </c>
      <c r="I62" s="25">
        <v>0.0</v>
      </c>
    </row>
    <row r="63">
      <c r="A63" s="11">
        <v>62.0</v>
      </c>
      <c r="B63" s="23" t="s">
        <v>124</v>
      </c>
      <c r="C63" s="32" t="str">
        <f>GDSummary!H64</f>
        <v>530014352253</v>
      </c>
      <c r="D63" s="19" t="str">
        <f>GDSummary!G64</f>
        <v>1.02</v>
      </c>
      <c r="E63" s="25">
        <v>0.0</v>
      </c>
      <c r="F63" s="33" t="str">
        <f>GDSummary!I64</f>
        <v>1.0010</v>
      </c>
      <c r="G63" s="25">
        <v>0.0</v>
      </c>
      <c r="H63" s="25">
        <v>0.0</v>
      </c>
      <c r="I63" s="25">
        <v>0.0</v>
      </c>
    </row>
    <row r="64">
      <c r="A64" s="11">
        <v>63.0</v>
      </c>
      <c r="B64" s="23" t="s">
        <v>125</v>
      </c>
      <c r="C64" s="32" t="str">
        <f>GDSummary!H65</f>
        <v>861595455564</v>
      </c>
      <c r="D64" s="19" t="str">
        <f>GDSummary!G65</f>
        <v>1.03</v>
      </c>
      <c r="E64" s="25">
        <v>0.0</v>
      </c>
      <c r="F64" s="33" t="str">
        <f>GDSummary!I65</f>
        <v>1.0010</v>
      </c>
      <c r="G64" s="25">
        <v>0.0</v>
      </c>
      <c r="H64" s="25">
        <v>0.0</v>
      </c>
      <c r="I64" s="25">
        <v>0.0</v>
      </c>
    </row>
    <row r="65">
      <c r="A65" s="11">
        <v>64.0</v>
      </c>
      <c r="B65" s="23" t="s">
        <v>126</v>
      </c>
      <c r="C65" s="32" t="str">
        <f>GDSummary!H66</f>
        <v>2003516546293</v>
      </c>
      <c r="D65" s="19" t="str">
        <f>GDSummary!G66</f>
        <v>1.05</v>
      </c>
      <c r="E65" s="25">
        <v>0.0</v>
      </c>
      <c r="F65" s="33" t="str">
        <f>GDSummary!I66</f>
        <v>1.0010</v>
      </c>
      <c r="G65" s="25">
        <v>0.0</v>
      </c>
      <c r="H65" s="25">
        <v>0.0</v>
      </c>
      <c r="I65" s="25">
        <v>0.0</v>
      </c>
    </row>
    <row r="66">
      <c r="A66" s="11">
        <v>65.0</v>
      </c>
      <c r="B66" s="23" t="s">
        <v>124</v>
      </c>
      <c r="C66" s="32" t="str">
        <f>GDSummary!H67</f>
        <v>2619109319080</v>
      </c>
      <c r="D66" s="19" t="str">
        <f>GDSummary!G67</f>
        <v>1.01</v>
      </c>
      <c r="E66" s="25">
        <v>0.0</v>
      </c>
      <c r="F66" s="33" t="str">
        <f>GDSummary!I67</f>
        <v>1.0010</v>
      </c>
      <c r="G66" s="25">
        <v>0.0</v>
      </c>
      <c r="H66" s="25">
        <v>0.0</v>
      </c>
      <c r="I66" s="25">
        <v>0.0</v>
      </c>
    </row>
    <row r="67">
      <c r="A67" s="11">
        <v>66.0</v>
      </c>
      <c r="B67" s="23" t="s">
        <v>125</v>
      </c>
      <c r="C67" s="32" t="str">
        <f>GDSummary!H68</f>
        <v>3082606193269</v>
      </c>
      <c r="D67" s="19" t="str">
        <f>GDSummary!G68</f>
        <v>1.04</v>
      </c>
      <c r="E67" s="25">
        <v>0.0</v>
      </c>
      <c r="F67" s="33" t="str">
        <f>GDSummary!I68</f>
        <v>1.0010</v>
      </c>
      <c r="G67" s="25">
        <v>0.0</v>
      </c>
      <c r="H67" s="25">
        <v>0.0</v>
      </c>
      <c r="I67" s="25">
        <v>0.0</v>
      </c>
    </row>
    <row r="68">
      <c r="A68" s="11">
        <v>67.0</v>
      </c>
      <c r="B68" s="23" t="s">
        <v>126</v>
      </c>
      <c r="C68" s="32" t="str">
        <f>GDSummary!H69</f>
        <v>4011726608036</v>
      </c>
      <c r="D68" s="19" t="str">
        <f>GDSummary!G69</f>
        <v>1.02</v>
      </c>
      <c r="E68" s="25">
        <v>0.0</v>
      </c>
      <c r="F68" s="33" t="str">
        <f>GDSummary!I69</f>
        <v>1.0010</v>
      </c>
      <c r="G68" s="25">
        <v>0.0</v>
      </c>
      <c r="H68" s="25">
        <v>0.0</v>
      </c>
      <c r="I68" s="25">
        <v>0.0</v>
      </c>
    </row>
    <row r="69">
      <c r="A69" s="11">
        <v>68.0</v>
      </c>
      <c r="B69" s="23" t="s">
        <v>124</v>
      </c>
      <c r="C69" s="32" t="str">
        <f>GDSummary!H70</f>
        <v>6521493993059</v>
      </c>
      <c r="D69" s="19" t="str">
        <f>GDSummary!G70</f>
        <v>1.03</v>
      </c>
      <c r="E69" s="25">
        <v>0.0</v>
      </c>
      <c r="F69" s="33" t="str">
        <f>GDSummary!I70</f>
        <v>1.0010</v>
      </c>
      <c r="G69" s="25">
        <v>0.0</v>
      </c>
      <c r="H69" s="25">
        <v>0.0</v>
      </c>
      <c r="I69" s="25">
        <v>0.0</v>
      </c>
    </row>
    <row r="70">
      <c r="A70" s="11">
        <v>69.0</v>
      </c>
      <c r="B70" s="23" t="s">
        <v>125</v>
      </c>
      <c r="C70" s="32" t="str">
        <f>GDSummary!H71</f>
        <v>15164798093206</v>
      </c>
      <c r="D70" s="19" t="str">
        <f>GDSummary!G71</f>
        <v>1.05</v>
      </c>
      <c r="E70" s="25">
        <v>0.0</v>
      </c>
      <c r="F70" s="33" t="str">
        <f>GDSummary!I71</f>
        <v>1.0010</v>
      </c>
      <c r="G70" s="25">
        <v>0.0</v>
      </c>
      <c r="H70" s="25">
        <v>0.0</v>
      </c>
      <c r="I70" s="25">
        <v>0.0</v>
      </c>
    </row>
    <row r="71">
      <c r="A71" s="11">
        <v>70.0</v>
      </c>
      <c r="B71" s="23" t="s">
        <v>126</v>
      </c>
      <c r="C71" s="32" t="str">
        <f>GDSummary!H72</f>
        <v>19824275512665</v>
      </c>
      <c r="D71" s="19" t="str">
        <f>GDSummary!G72</f>
        <v>1.01</v>
      </c>
      <c r="E71" s="25">
        <v>0.0</v>
      </c>
      <c r="F71" s="33" t="str">
        <f>GDSummary!I72</f>
        <v>1.0010</v>
      </c>
      <c r="G71" s="25">
        <v>0.0</v>
      </c>
      <c r="H71" s="25">
        <v>0.0</v>
      </c>
      <c r="I71" s="25">
        <v>0.0</v>
      </c>
    </row>
    <row r="72">
      <c r="A72" s="11">
        <v>71.0</v>
      </c>
      <c r="B72" s="23" t="s">
        <v>124</v>
      </c>
      <c r="C72" s="32" t="str">
        <f>GDSummary!H73</f>
        <v>23332525308216</v>
      </c>
      <c r="D72" s="19" t="str">
        <f>GDSummary!G73</f>
        <v>1.04</v>
      </c>
      <c r="E72" s="25">
        <v>0.0</v>
      </c>
      <c r="F72" s="33" t="str">
        <f>GDSummary!I73</f>
        <v>1.0010</v>
      </c>
      <c r="G72" s="25">
        <v>0.0</v>
      </c>
      <c r="H72" s="25">
        <v>0.0</v>
      </c>
      <c r="I72" s="25">
        <v>0.0</v>
      </c>
    </row>
    <row r="73">
      <c r="A73" s="11">
        <v>72.0</v>
      </c>
      <c r="B73" s="23" t="s">
        <v>125</v>
      </c>
      <c r="C73" s="32" t="str">
        <f>GDSummary!H74</f>
        <v>30365121829714</v>
      </c>
      <c r="D73" s="19" t="str">
        <f>GDSummary!G74</f>
        <v>1.02</v>
      </c>
      <c r="E73" s="25">
        <v>0.0</v>
      </c>
      <c r="F73" s="33" t="str">
        <f>GDSummary!I74</f>
        <v>1.0010</v>
      </c>
      <c r="G73" s="25">
        <v>0.0</v>
      </c>
      <c r="H73" s="25">
        <v>0.0</v>
      </c>
      <c r="I73" s="25">
        <v>0.0</v>
      </c>
    </row>
    <row r="74">
      <c r="A74" s="11">
        <v>73.0</v>
      </c>
      <c r="B74" s="23" t="s">
        <v>126</v>
      </c>
      <c r="C74" s="32" t="str">
        <f>GDSummary!H75</f>
        <v>49361778346104</v>
      </c>
      <c r="D74" s="19" t="str">
        <f>GDSummary!G75</f>
        <v>1.03</v>
      </c>
      <c r="E74" s="25">
        <v>0.0</v>
      </c>
      <c r="F74" s="33" t="str">
        <f>GDSummary!I75</f>
        <v>1.0010</v>
      </c>
      <c r="G74" s="25">
        <v>0.0</v>
      </c>
      <c r="H74" s="25">
        <v>0.0</v>
      </c>
      <c r="I74" s="25">
        <v>0.0</v>
      </c>
    </row>
    <row r="75">
      <c r="A75" s="11">
        <v>74.0</v>
      </c>
      <c r="B75" s="23" t="s">
        <v>124</v>
      </c>
      <c r="C75" s="32" t="str">
        <f>GDSummary!H76</f>
        <v>114783729454777</v>
      </c>
      <c r="D75" s="19" t="str">
        <f>GDSummary!G76</f>
        <v>1.05</v>
      </c>
      <c r="E75" s="25">
        <v>0.0</v>
      </c>
      <c r="F75" s="33" t="str">
        <f>GDSummary!I76</f>
        <v>1.0010</v>
      </c>
      <c r="G75" s="25">
        <v>0.0</v>
      </c>
      <c r="H75" s="25">
        <v>0.0</v>
      </c>
      <c r="I75" s="25">
        <v>0.0</v>
      </c>
    </row>
    <row r="76">
      <c r="A76" s="11">
        <v>75.0</v>
      </c>
      <c r="B76" s="23" t="s">
        <v>125</v>
      </c>
      <c r="C76" s="32" t="str">
        <f>GDSummary!H77</f>
        <v>150051735809265</v>
      </c>
      <c r="D76" s="19" t="str">
        <f>GDSummary!G77</f>
        <v>1.01</v>
      </c>
      <c r="E76" s="25">
        <v>0.0</v>
      </c>
      <c r="F76" s="33" t="str">
        <f>GDSummary!I77</f>
        <v>1.0010</v>
      </c>
      <c r="G76" s="25">
        <v>0.0</v>
      </c>
      <c r="H76" s="25">
        <v>0.0</v>
      </c>
      <c r="I76" s="25">
        <v>0.0</v>
      </c>
    </row>
    <row r="77">
      <c r="A77" s="11">
        <v>76.0</v>
      </c>
      <c r="B77" s="23" t="s">
        <v>126</v>
      </c>
      <c r="C77" s="32" t="str">
        <f>GDSummary!H78</f>
        <v>176605996071579</v>
      </c>
      <c r="D77" s="19" t="str">
        <f>GDSummary!G78</f>
        <v>1.04</v>
      </c>
      <c r="E77" s="25">
        <v>0.0</v>
      </c>
      <c r="F77" s="33" t="str">
        <f>GDSummary!I78</f>
        <v>1.0010</v>
      </c>
      <c r="G77" s="25">
        <v>0.0</v>
      </c>
      <c r="H77" s="25">
        <v>0.0</v>
      </c>
      <c r="I77" s="25">
        <v>0.0</v>
      </c>
    </row>
    <row r="78">
      <c r="A78" s="11">
        <v>77.0</v>
      </c>
      <c r="B78" s="23" t="s">
        <v>124</v>
      </c>
      <c r="C78" s="32" t="str">
        <f>GDSummary!H79</f>
        <v>229836355719407</v>
      </c>
      <c r="D78" s="19" t="str">
        <f>GDSummary!G79</f>
        <v>1.02</v>
      </c>
      <c r="E78" s="25">
        <v>0.0</v>
      </c>
      <c r="F78" s="33" t="str">
        <f>GDSummary!I79</f>
        <v>1.0010</v>
      </c>
      <c r="G78" s="25">
        <v>0.0</v>
      </c>
      <c r="H78" s="25">
        <v>0.0</v>
      </c>
      <c r="I78" s="25">
        <v>0.0</v>
      </c>
    </row>
    <row r="79">
      <c r="A79" s="11">
        <v>78.0</v>
      </c>
      <c r="B79" s="23" t="s">
        <v>125</v>
      </c>
      <c r="C79" s="32" t="str">
        <f>GDSummary!H80</f>
        <v>373623768431454</v>
      </c>
      <c r="D79" s="19" t="str">
        <f>GDSummary!G80</f>
        <v>1.03</v>
      </c>
      <c r="E79" s="25">
        <v>0.0</v>
      </c>
      <c r="F79" s="33" t="str">
        <f>GDSummary!I80</f>
        <v>1.0010</v>
      </c>
      <c r="G79" s="25">
        <v>0.0</v>
      </c>
      <c r="H79" s="25">
        <v>0.0</v>
      </c>
      <c r="I79" s="25">
        <v>0.0</v>
      </c>
    </row>
    <row r="80">
      <c r="A80" s="11">
        <v>79.0</v>
      </c>
      <c r="B80" s="23" t="s">
        <v>126</v>
      </c>
      <c r="C80" s="32" t="str">
        <f>GDSummary!H81</f>
        <v>868808438237630</v>
      </c>
      <c r="D80" s="19" t="str">
        <f>GDSummary!G81</f>
        <v>1.05</v>
      </c>
      <c r="E80" s="25">
        <v>0.0</v>
      </c>
      <c r="F80" s="33" t="str">
        <f>GDSummary!I81</f>
        <v>1.0010</v>
      </c>
      <c r="G80" s="25">
        <v>0.0</v>
      </c>
      <c r="H80" s="25">
        <v>0.0</v>
      </c>
      <c r="I80" s="25">
        <v>0.0</v>
      </c>
    </row>
    <row r="81">
      <c r="A81" s="11">
        <v>80.0</v>
      </c>
      <c r="B81" s="23" t="s">
        <v>124</v>
      </c>
      <c r="C81" s="32" t="str">
        <f>GDSummary!H82</f>
        <v>1135755170724370</v>
      </c>
      <c r="D81" s="19" t="str">
        <f>GDSummary!G82</f>
        <v>1.01</v>
      </c>
      <c r="E81" s="25">
        <v>0.0</v>
      </c>
      <c r="F81" s="33" t="str">
        <f>GDSummary!I82</f>
        <v>1.0010</v>
      </c>
      <c r="G81" s="25">
        <v>0.0</v>
      </c>
      <c r="H81" s="25">
        <v>0.0</v>
      </c>
      <c r="I81" s="25">
        <v>0.0</v>
      </c>
    </row>
    <row r="82">
      <c r="A82" s="11">
        <v>81.0</v>
      </c>
      <c r="B82" s="23" t="s">
        <v>125</v>
      </c>
      <c r="C82" s="32" t="str">
        <f>GDSummary!H83</f>
        <v>1336746770288540</v>
      </c>
      <c r="D82" s="19" t="str">
        <f>GDSummary!G83</f>
        <v>1.04</v>
      </c>
      <c r="E82" s="25">
        <v>0.0</v>
      </c>
      <c r="F82" s="33" t="str">
        <f>GDSummary!I83</f>
        <v>1.0010</v>
      </c>
      <c r="G82" s="25">
        <v>0.0</v>
      </c>
      <c r="H82" s="25">
        <v>0.0</v>
      </c>
      <c r="I82" s="25">
        <v>0.0</v>
      </c>
    </row>
    <row r="83">
      <c r="A83" s="11">
        <v>82.0</v>
      </c>
      <c r="B83" s="23" t="s">
        <v>126</v>
      </c>
      <c r="C83" s="32" t="str">
        <f>GDSummary!H84</f>
        <v>1739652180768990</v>
      </c>
      <c r="D83" s="19" t="str">
        <f>GDSummary!G84</f>
        <v>1.02</v>
      </c>
      <c r="E83" s="25">
        <v>0.0</v>
      </c>
      <c r="F83" s="33" t="str">
        <f>GDSummary!I84</f>
        <v>1.0010</v>
      </c>
      <c r="G83" s="25">
        <v>0.0</v>
      </c>
      <c r="H83" s="25">
        <v>0.0</v>
      </c>
      <c r="I83" s="25">
        <v>0.0</v>
      </c>
    </row>
    <row r="84">
      <c r="A84" s="11">
        <v>83.0</v>
      </c>
      <c r="B84" s="23" t="s">
        <v>124</v>
      </c>
      <c r="C84" s="32" t="str">
        <f>GDSummary!H85</f>
        <v>2827992122936490</v>
      </c>
      <c r="D84" s="19" t="str">
        <f>GDSummary!G85</f>
        <v>1.03</v>
      </c>
      <c r="E84" s="25">
        <v>0.0</v>
      </c>
      <c r="F84" s="33" t="str">
        <f>GDSummary!I85</f>
        <v>1.0010</v>
      </c>
      <c r="G84" s="25">
        <v>0.0</v>
      </c>
      <c r="H84" s="25">
        <v>0.0</v>
      </c>
      <c r="I84" s="25">
        <v>0.0</v>
      </c>
    </row>
    <row r="85">
      <c r="A85" s="11">
        <v>84.0</v>
      </c>
      <c r="B85" s="23" t="s">
        <v>125</v>
      </c>
      <c r="C85" s="32" t="str">
        <f>GDSummary!H86</f>
        <v>6576089711828750</v>
      </c>
      <c r="D85" s="19" t="str">
        <f>GDSummary!G86</f>
        <v>1.05</v>
      </c>
      <c r="E85" s="25">
        <v>0.0</v>
      </c>
      <c r="F85" s="33" t="str">
        <f>GDSummary!I86</f>
        <v>1.0010</v>
      </c>
      <c r="G85" s="25">
        <v>0.0</v>
      </c>
      <c r="H85" s="25">
        <v>0.0</v>
      </c>
      <c r="I85" s="25">
        <v>0.0</v>
      </c>
    </row>
    <row r="86">
      <c r="A86" s="11">
        <v>85.0</v>
      </c>
      <c r="B86" s="23" t="s">
        <v>126</v>
      </c>
      <c r="C86" s="32" t="str">
        <f>GDSummary!H87</f>
        <v>8596633693506980</v>
      </c>
      <c r="D86" s="19" t="str">
        <f>GDSummary!G87</f>
        <v>1.01</v>
      </c>
      <c r="E86" s="25">
        <v>0.0</v>
      </c>
      <c r="F86" s="33" t="str">
        <f>GDSummary!I87</f>
        <v>1.0010</v>
      </c>
      <c r="G86" s="25">
        <v>0.0</v>
      </c>
      <c r="H86" s="25">
        <v>0.0</v>
      </c>
      <c r="I86" s="25">
        <v>0.0</v>
      </c>
    </row>
    <row r="87">
      <c r="A87" s="11">
        <v>86.0</v>
      </c>
      <c r="B87" s="23" t="s">
        <v>124</v>
      </c>
      <c r="C87" s="32" t="str">
        <f>GDSummary!H88</f>
        <v>10117957303967200</v>
      </c>
      <c r="D87" s="19" t="str">
        <f>GDSummary!G88</f>
        <v>1.04</v>
      </c>
      <c r="E87" s="25">
        <v>0.0</v>
      </c>
      <c r="F87" s="33" t="str">
        <f>GDSummary!I88</f>
        <v>1.0010</v>
      </c>
      <c r="G87" s="25">
        <v>0.0</v>
      </c>
      <c r="H87" s="25">
        <v>0.0</v>
      </c>
      <c r="I87" s="25">
        <v>0.0</v>
      </c>
    </row>
    <row r="88">
      <c r="A88" s="11">
        <v>87.0</v>
      </c>
      <c r="B88" s="23" t="s">
        <v>125</v>
      </c>
      <c r="C88" s="32" t="str">
        <f>GDSummary!H89</f>
        <v>13167584826088400</v>
      </c>
      <c r="D88" s="19" t="str">
        <f>GDSummary!G89</f>
        <v>1.02</v>
      </c>
      <c r="E88" s="25">
        <v>0.0</v>
      </c>
      <c r="F88" s="33" t="str">
        <f>GDSummary!I89</f>
        <v>1.0010</v>
      </c>
      <c r="G88" s="25">
        <v>0.0</v>
      </c>
      <c r="H88" s="25">
        <v>0.0</v>
      </c>
      <c r="I88" s="25">
        <v>0.0</v>
      </c>
    </row>
    <row r="89">
      <c r="A89" s="11">
        <v>88.0</v>
      </c>
      <c r="B89" s="23" t="s">
        <v>126</v>
      </c>
      <c r="C89" s="32" t="str">
        <f>GDSummary!H90</f>
        <v>21405328362716400</v>
      </c>
      <c r="D89" s="19" t="str">
        <f>GDSummary!G90</f>
        <v>1.03</v>
      </c>
      <c r="E89" s="25">
        <v>0.0</v>
      </c>
      <c r="F89" s="33" t="str">
        <f>GDSummary!I90</f>
        <v>1.0010</v>
      </c>
      <c r="G89" s="25">
        <v>0.0</v>
      </c>
      <c r="H89" s="25">
        <v>0.0</v>
      </c>
      <c r="I89" s="25">
        <v>0.0</v>
      </c>
    </row>
    <row r="90">
      <c r="A90" s="11">
        <v>89.0</v>
      </c>
      <c r="B90" s="23" t="s">
        <v>124</v>
      </c>
      <c r="C90" s="32" t="str">
        <f>GDSummary!H91</f>
        <v>49775018283364700</v>
      </c>
      <c r="D90" s="19" t="str">
        <f>GDSummary!G91</f>
        <v>1.05</v>
      </c>
      <c r="E90" s="25">
        <v>0.0</v>
      </c>
      <c r="F90" s="33" t="str">
        <f>GDSummary!I91</f>
        <v>1.0010</v>
      </c>
      <c r="G90" s="25">
        <v>0.0</v>
      </c>
      <c r="H90" s="25">
        <v>0.0</v>
      </c>
      <c r="I90" s="25">
        <v>0.0</v>
      </c>
    </row>
    <row r="91">
      <c r="A91" s="11">
        <v>90.0</v>
      </c>
      <c r="B91" s="23" t="s">
        <v>125</v>
      </c>
      <c r="C91" s="32" t="str">
        <f>GDSummary!H92</f>
        <v>65068698576301100</v>
      </c>
      <c r="D91" s="19" t="str">
        <f>GDSummary!G92</f>
        <v>1.01</v>
      </c>
      <c r="E91" s="25">
        <v>0.0</v>
      </c>
      <c r="F91" s="33" t="str">
        <f>GDSummary!I92</f>
        <v>1.0010</v>
      </c>
      <c r="G91" s="25">
        <v>0.0</v>
      </c>
      <c r="H91" s="25">
        <v>0.0</v>
      </c>
      <c r="I91" s="25">
        <v>0.0</v>
      </c>
    </row>
    <row r="92">
      <c r="A92" s="11">
        <v>91.0</v>
      </c>
      <c r="B92" s="23" t="s">
        <v>126</v>
      </c>
      <c r="C92" s="32" t="str">
        <f>GDSummary!H93</f>
        <v>76583734691055400</v>
      </c>
      <c r="D92" s="19" t="str">
        <f>GDSummary!G93</f>
        <v>1.04</v>
      </c>
      <c r="E92" s="25">
        <v>0.0</v>
      </c>
      <c r="F92" s="33" t="str">
        <f>GDSummary!I93</f>
        <v>1.0010</v>
      </c>
      <c r="G92" s="25">
        <v>0.0</v>
      </c>
      <c r="H92" s="25">
        <v>0.0</v>
      </c>
      <c r="I92" s="25">
        <v>0.0</v>
      </c>
    </row>
    <row r="93">
      <c r="A93" s="11">
        <v>92.0</v>
      </c>
      <c r="B93" s="23" t="s">
        <v>124</v>
      </c>
      <c r="C93" s="32" t="str">
        <f>GDSummary!H94</f>
        <v>99666641452195400</v>
      </c>
      <c r="D93" s="19" t="str">
        <f>GDSummary!G94</f>
        <v>1.02</v>
      </c>
      <c r="E93" s="25">
        <v>0.0</v>
      </c>
      <c r="F93" s="33" t="str">
        <f>GDSummary!I94</f>
        <v>1.0010</v>
      </c>
      <c r="G93" s="25">
        <v>0.0</v>
      </c>
      <c r="H93" s="25">
        <v>0.0</v>
      </c>
      <c r="I93" s="25">
        <v>0.0</v>
      </c>
    </row>
    <row r="94">
      <c r="A94" s="11">
        <v>93.0</v>
      </c>
      <c r="B94" s="23" t="s">
        <v>125</v>
      </c>
      <c r="C94" s="32" t="str">
        <f>GDSummary!H95</f>
        <v>162018867945058000</v>
      </c>
      <c r="D94" s="19" t="str">
        <f>GDSummary!G95</f>
        <v>1.03</v>
      </c>
      <c r="E94" s="25">
        <v>0.0</v>
      </c>
      <c r="F94" s="33" t="str">
        <f>GDSummary!I95</f>
        <v>1.0010</v>
      </c>
      <c r="G94" s="25">
        <v>0.0</v>
      </c>
      <c r="H94" s="25">
        <v>0.0</v>
      </c>
      <c r="I94" s="25">
        <v>0.0</v>
      </c>
    </row>
    <row r="95">
      <c r="A95" s="11">
        <v>94.0</v>
      </c>
      <c r="B95" s="23" t="s">
        <v>126</v>
      </c>
      <c r="C95" s="32" t="str">
        <f>GDSummary!H96</f>
        <v>376751618922230000</v>
      </c>
      <c r="D95" s="19" t="str">
        <f>GDSummary!G96</f>
        <v>1.05</v>
      </c>
      <c r="E95" s="25">
        <v>0.0</v>
      </c>
      <c r="F95" s="33" t="str">
        <f>GDSummary!I96</f>
        <v>1.0010</v>
      </c>
      <c r="G95" s="25">
        <v>0.0</v>
      </c>
      <c r="H95" s="25">
        <v>0.0</v>
      </c>
      <c r="I95" s="25">
        <v>0.0</v>
      </c>
    </row>
    <row r="96">
      <c r="A96" s="11">
        <v>95.0</v>
      </c>
      <c r="B96" s="23" t="s">
        <v>124</v>
      </c>
      <c r="C96" s="32" t="str">
        <f>GDSummary!H97</f>
        <v>492510869412922000</v>
      </c>
      <c r="D96" s="19" t="str">
        <f>GDSummary!G97</f>
        <v>1.01</v>
      </c>
      <c r="E96" s="25">
        <v>0.0</v>
      </c>
      <c r="F96" s="33" t="str">
        <f>GDSummary!I97</f>
        <v>1.0010</v>
      </c>
      <c r="G96" s="25">
        <v>0.0</v>
      </c>
      <c r="H96" s="25">
        <v>0.0</v>
      </c>
      <c r="I96" s="25">
        <v>0.0</v>
      </c>
    </row>
    <row r="97">
      <c r="A97" s="11">
        <v>96.0</v>
      </c>
      <c r="B97" s="23" t="s">
        <v>125</v>
      </c>
      <c r="C97" s="32" t="str">
        <f>GDSummary!H98</f>
        <v>579669220083614000</v>
      </c>
      <c r="D97" s="19" t="str">
        <f>GDSummary!G98</f>
        <v>1.04</v>
      </c>
      <c r="E97" s="25">
        <v>0.0</v>
      </c>
      <c r="F97" s="33" t="str">
        <f>GDSummary!I98</f>
        <v>1.0010</v>
      </c>
      <c r="G97" s="25">
        <v>0.0</v>
      </c>
      <c r="H97" s="25">
        <v>0.0</v>
      </c>
      <c r="I97" s="25">
        <v>0.0</v>
      </c>
    </row>
    <row r="98">
      <c r="A98" s="11">
        <v>97.0</v>
      </c>
      <c r="B98" s="23" t="s">
        <v>126</v>
      </c>
      <c r="C98" s="32" t="str">
        <f>GDSummary!H99</f>
        <v>754385830777394000</v>
      </c>
      <c r="D98" s="19" t="str">
        <f>GDSummary!G99</f>
        <v>1.02</v>
      </c>
      <c r="E98" s="25">
        <v>0.0</v>
      </c>
      <c r="F98" s="33" t="str">
        <f>GDSummary!I99</f>
        <v>1.0010</v>
      </c>
      <c r="G98" s="25">
        <v>0.0</v>
      </c>
      <c r="H98" s="25">
        <v>0.0</v>
      </c>
      <c r="I98" s="25">
        <v>0.0</v>
      </c>
    </row>
    <row r="99">
      <c r="A99" s="11">
        <v>98.0</v>
      </c>
      <c r="B99" s="23" t="s">
        <v>124</v>
      </c>
      <c r="C99" s="32" t="str">
        <f>GDSummary!H100</f>
        <v>1226335477101130000</v>
      </c>
      <c r="D99" s="19" t="str">
        <f>GDSummary!G100</f>
        <v>1.03</v>
      </c>
      <c r="E99" s="25">
        <v>0.0</v>
      </c>
      <c r="F99" s="33" t="str">
        <f>GDSummary!I100</f>
        <v>1.0010</v>
      </c>
      <c r="G99" s="25">
        <v>0.0</v>
      </c>
      <c r="H99" s="25">
        <v>0.0</v>
      </c>
      <c r="I99" s="25">
        <v>0.0</v>
      </c>
    </row>
    <row r="100">
      <c r="A100" s="11">
        <v>99.0</v>
      </c>
      <c r="B100" s="23" t="s">
        <v>125</v>
      </c>
      <c r="C100" s="32" t="str">
        <f>GDSummary!H101</f>
        <v>1993719099489550000</v>
      </c>
      <c r="D100" s="19" t="str">
        <f>GDSummary!G101</f>
        <v>1.05</v>
      </c>
      <c r="E100" s="25">
        <v>0.0</v>
      </c>
      <c r="F100" s="33" t="str">
        <f>GDSummary!I101</f>
        <v>1.0010</v>
      </c>
      <c r="G100" s="25">
        <v>0.0</v>
      </c>
      <c r="H100" s="25">
        <v>0.0</v>
      </c>
      <c r="I100" s="25">
        <v>0.0</v>
      </c>
    </row>
    <row r="101">
      <c r="A101" s="11">
        <v>100.0</v>
      </c>
      <c r="B101" s="23" t="s">
        <v>126</v>
      </c>
      <c r="C101" s="32" t="str">
        <f>GDSummary!H102</f>
        <v>3110039108656550000</v>
      </c>
      <c r="D101" s="19" t="str">
        <f>GDSummary!G102</f>
        <v>1.01</v>
      </c>
      <c r="E101" s="25">
        <v>0.0</v>
      </c>
      <c r="F101" s="33" t="str">
        <f>GDSummary!I102</f>
        <v>1.0010</v>
      </c>
      <c r="G101" s="25">
        <v>0.0</v>
      </c>
      <c r="H101" s="25">
        <v>0.0</v>
      </c>
      <c r="I101" s="25">
        <v>0.0</v>
      </c>
    </row>
    <row r="102">
      <c r="A102" s="11"/>
      <c r="B102" s="23"/>
      <c r="C102" s="34"/>
      <c r="D102" s="11"/>
      <c r="E102" s="25"/>
      <c r="F102" s="11"/>
      <c r="G102" s="25"/>
      <c r="H102" s="25"/>
      <c r="I102" s="25"/>
    </row>
    <row r="103">
      <c r="A103" s="11"/>
      <c r="B103" s="23"/>
      <c r="C103" s="34"/>
      <c r="D103" s="11"/>
      <c r="E103" s="25"/>
      <c r="F103" s="11"/>
      <c r="G103" s="25"/>
      <c r="H103" s="25"/>
      <c r="I103" s="25"/>
    </row>
    <row r="104">
      <c r="A104" s="11"/>
      <c r="B104" s="23"/>
      <c r="C104" s="34"/>
      <c r="D104" s="11"/>
      <c r="E104" s="25"/>
      <c r="F104" s="11"/>
      <c r="G104" s="25"/>
      <c r="H104" s="25"/>
      <c r="I104" s="25"/>
    </row>
    <row r="105">
      <c r="A105" s="11"/>
      <c r="B105" s="23"/>
      <c r="C105" s="34"/>
      <c r="D105" s="11"/>
      <c r="E105" s="25"/>
      <c r="F105" s="11"/>
      <c r="G105" s="25"/>
      <c r="H105" s="25"/>
      <c r="I105" s="25"/>
    </row>
    <row r="106">
      <c r="A106" s="11"/>
      <c r="B106" s="23"/>
      <c r="C106" s="34"/>
      <c r="D106" s="11"/>
      <c r="E106" s="25"/>
      <c r="F106" s="11"/>
      <c r="G106" s="25"/>
      <c r="H106" s="25"/>
      <c r="I106" s="25"/>
    </row>
    <row r="107">
      <c r="A107" s="11"/>
      <c r="B107" s="23"/>
      <c r="C107" s="34"/>
      <c r="D107" s="11"/>
      <c r="E107" s="25"/>
      <c r="F107" s="11"/>
      <c r="G107" s="25"/>
      <c r="H107" s="25"/>
      <c r="I107" s="25"/>
    </row>
    <row r="108">
      <c r="A108" s="11"/>
      <c r="B108" s="23"/>
      <c r="C108" s="34"/>
      <c r="D108" s="11"/>
      <c r="E108" s="25"/>
      <c r="F108" s="11"/>
      <c r="G108" s="25"/>
      <c r="H108" s="25"/>
      <c r="I108" s="25"/>
    </row>
    <row r="109">
      <c r="A109" s="11"/>
      <c r="B109" s="23"/>
      <c r="C109" s="34"/>
      <c r="D109" s="11"/>
      <c r="E109" s="25"/>
      <c r="F109" s="11"/>
      <c r="G109" s="25"/>
      <c r="H109" s="25"/>
      <c r="I109" s="25"/>
    </row>
    <row r="110">
      <c r="A110" s="11"/>
      <c r="B110" s="23"/>
      <c r="C110" s="34"/>
      <c r="D110" s="11"/>
      <c r="E110" s="25"/>
      <c r="F110" s="11"/>
      <c r="G110" s="25"/>
      <c r="H110" s="25"/>
      <c r="I110" s="25"/>
    </row>
    <row r="111">
      <c r="A111" s="11"/>
      <c r="B111" s="23"/>
      <c r="C111" s="34"/>
      <c r="D111" s="11"/>
      <c r="E111" s="25"/>
      <c r="F111" s="11"/>
      <c r="G111" s="25"/>
      <c r="H111" s="25"/>
      <c r="I111" s="25"/>
    </row>
    <row r="112">
      <c r="A112" s="11"/>
      <c r="B112" s="23"/>
      <c r="C112" s="34"/>
      <c r="D112" s="11"/>
      <c r="E112" s="25"/>
      <c r="F112" s="11"/>
      <c r="G112" s="25"/>
      <c r="H112" s="25"/>
      <c r="I112" s="25"/>
    </row>
    <row r="113">
      <c r="A113" s="11"/>
      <c r="B113" s="23"/>
      <c r="C113" s="34"/>
      <c r="D113" s="11"/>
      <c r="E113" s="25"/>
      <c r="F113" s="11"/>
      <c r="G113" s="25"/>
      <c r="H113" s="25"/>
      <c r="I113" s="25"/>
    </row>
    <row r="114">
      <c r="A114" s="11"/>
      <c r="B114" s="23"/>
      <c r="C114" s="34"/>
      <c r="D114" s="11"/>
      <c r="E114" s="25"/>
      <c r="F114" s="11"/>
      <c r="G114" s="25"/>
      <c r="H114" s="25"/>
      <c r="I114" s="25"/>
    </row>
    <row r="115">
      <c r="A115" s="11"/>
      <c r="B115" s="23"/>
      <c r="C115" s="34"/>
      <c r="D115" s="11"/>
      <c r="E115" s="25"/>
      <c r="F115" s="11"/>
      <c r="G115" s="25"/>
      <c r="H115" s="25"/>
      <c r="I115" s="25"/>
    </row>
    <row r="116">
      <c r="A116" s="11"/>
      <c r="B116" s="23"/>
      <c r="C116" s="34"/>
      <c r="D116" s="11"/>
      <c r="E116" s="25"/>
      <c r="F116" s="11"/>
      <c r="G116" s="25"/>
      <c r="H116" s="25"/>
      <c r="I116" s="25"/>
    </row>
    <row r="117">
      <c r="A117" s="11"/>
      <c r="B117" s="23"/>
      <c r="C117" s="34"/>
      <c r="D117" s="11"/>
      <c r="E117" s="25"/>
      <c r="F117" s="11"/>
      <c r="G117" s="25"/>
      <c r="H117" s="25"/>
      <c r="I117" s="25"/>
    </row>
    <row r="118">
      <c r="A118" s="11"/>
      <c r="B118" s="23"/>
      <c r="C118" s="34"/>
      <c r="D118" s="11"/>
      <c r="E118" s="25"/>
      <c r="F118" s="11"/>
      <c r="G118" s="25"/>
      <c r="H118" s="25"/>
      <c r="I118" s="25"/>
    </row>
    <row r="119">
      <c r="A119" s="11"/>
      <c r="B119" s="23"/>
      <c r="C119" s="34"/>
      <c r="D119" s="11"/>
      <c r="E119" s="25"/>
      <c r="F119" s="11"/>
      <c r="G119" s="25"/>
      <c r="H119" s="25"/>
      <c r="I119" s="25"/>
    </row>
    <row r="120">
      <c r="A120" s="11"/>
      <c r="B120" s="23"/>
      <c r="C120" s="34"/>
      <c r="D120" s="11"/>
      <c r="E120" s="25"/>
      <c r="F120" s="11"/>
      <c r="G120" s="25"/>
      <c r="H120" s="25"/>
      <c r="I120" s="25"/>
    </row>
    <row r="121">
      <c r="A121" s="11"/>
      <c r="B121" s="23"/>
      <c r="C121" s="34"/>
      <c r="D121" s="11"/>
      <c r="E121" s="25"/>
      <c r="F121" s="11"/>
      <c r="G121" s="25"/>
      <c r="H121" s="25"/>
      <c r="I121" s="25"/>
    </row>
    <row r="122">
      <c r="A122" s="11"/>
      <c r="B122" s="23"/>
      <c r="C122" s="34"/>
      <c r="D122" s="11"/>
      <c r="E122" s="25"/>
      <c r="F122" s="11"/>
      <c r="G122" s="25"/>
      <c r="H122" s="25"/>
      <c r="I122" s="25"/>
    </row>
    <row r="123">
      <c r="A123" s="11"/>
      <c r="B123" s="23"/>
      <c r="C123" s="34"/>
      <c r="D123" s="11"/>
      <c r="E123" s="25"/>
      <c r="F123" s="11"/>
      <c r="G123" s="25"/>
      <c r="H123" s="25"/>
      <c r="I123" s="25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  <row r="1001">
      <c r="B1001" s="30"/>
    </row>
    <row r="1002">
      <c r="B1002" s="30"/>
    </row>
    <row r="1003">
      <c r="B1003" s="30"/>
    </row>
    <row r="1004">
      <c r="B1004" s="30"/>
    </row>
    <row r="1005">
      <c r="B1005" s="30"/>
    </row>
    <row r="1006">
      <c r="B1006" s="30"/>
    </row>
    <row r="1007">
      <c r="B1007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9" width="19.14"/>
  </cols>
  <sheetData>
    <row r="1">
      <c r="A1" s="1" t="s">
        <v>0</v>
      </c>
      <c r="B1" s="20" t="s">
        <v>19</v>
      </c>
      <c r="C1" s="1" t="s">
        <v>41</v>
      </c>
      <c r="D1" s="1" t="s">
        <v>42</v>
      </c>
      <c r="E1" s="1" t="s">
        <v>43</v>
      </c>
      <c r="F1" s="1" t="s">
        <v>44</v>
      </c>
      <c r="G1" s="21" t="s">
        <v>45</v>
      </c>
      <c r="H1" s="1" t="s">
        <v>46</v>
      </c>
      <c r="I1" s="1" t="s">
        <v>47</v>
      </c>
      <c r="J1" s="1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1">
        <v>1.0</v>
      </c>
      <c r="B2" s="23" t="s">
        <v>87</v>
      </c>
      <c r="C2" s="26" t="str">
        <f>GDSummary!L3</f>
        <v>0</v>
      </c>
      <c r="D2" s="19" t="str">
        <f>GDSummary!K3</f>
        <v>1.00</v>
      </c>
      <c r="E2" s="25">
        <v>0.0</v>
      </c>
      <c r="F2" s="25">
        <v>0.0</v>
      </c>
      <c r="G2" s="27" t="str">
        <f>GDSummary!M3</f>
        <v>0.0000</v>
      </c>
      <c r="H2" s="25">
        <v>0.0</v>
      </c>
      <c r="I2" s="25">
        <v>0.0</v>
      </c>
    </row>
    <row r="3">
      <c r="A3" s="11">
        <v>2.0</v>
      </c>
      <c r="B3" s="23" t="s">
        <v>88</v>
      </c>
      <c r="C3" s="26" t="str">
        <f>GDSummary!L4</f>
        <v>55</v>
      </c>
      <c r="D3" s="19" t="str">
        <f>GDSummary!K4</f>
        <v>1.30</v>
      </c>
      <c r="E3" s="25">
        <v>0.0</v>
      </c>
      <c r="F3" s="25">
        <v>0.0</v>
      </c>
      <c r="G3" s="27" t="str">
        <f>GDSummary!M4</f>
        <v>1.0100</v>
      </c>
      <c r="H3" s="25">
        <v>0.0</v>
      </c>
      <c r="I3" s="25">
        <v>0.0</v>
      </c>
      <c r="M3" s="11"/>
    </row>
    <row r="4">
      <c r="A4" s="11">
        <v>3.0</v>
      </c>
      <c r="B4" s="23" t="s">
        <v>89</v>
      </c>
      <c r="C4" s="26" t="str">
        <f>GDSummary!L5</f>
        <v>68</v>
      </c>
      <c r="D4" s="19" t="str">
        <f>GDSummary!K5</f>
        <v>1.50</v>
      </c>
      <c r="E4" s="25">
        <v>0.0</v>
      </c>
      <c r="F4" s="25">
        <v>0.0</v>
      </c>
      <c r="G4" s="27" t="str">
        <f>GDSummary!M5</f>
        <v>1.0100</v>
      </c>
      <c r="H4" s="25">
        <v>0.0</v>
      </c>
      <c r="I4" s="25">
        <v>0.0</v>
      </c>
      <c r="J4" s="28"/>
      <c r="K4" s="28"/>
      <c r="L4" s="28"/>
      <c r="M4" s="29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11">
        <v>4.0</v>
      </c>
      <c r="B5" s="23" t="s">
        <v>90</v>
      </c>
      <c r="C5" s="26" t="str">
        <f>GDSummary!L6</f>
        <v>76</v>
      </c>
      <c r="D5" s="19" t="str">
        <f>GDSummary!K6</f>
        <v>1.10</v>
      </c>
      <c r="E5" s="25">
        <v>0.0</v>
      </c>
      <c r="F5" s="25">
        <v>0.0</v>
      </c>
      <c r="G5" s="27" t="str">
        <f>GDSummary!M6</f>
        <v>1.0100</v>
      </c>
      <c r="H5" s="25">
        <v>0.0</v>
      </c>
      <c r="I5" s="25">
        <v>0.0</v>
      </c>
      <c r="M5" s="11"/>
    </row>
    <row r="6">
      <c r="A6" s="11">
        <v>5.0</v>
      </c>
      <c r="B6" s="23" t="s">
        <v>91</v>
      </c>
      <c r="C6" s="26" t="str">
        <f>GDSummary!L7</f>
        <v>85</v>
      </c>
      <c r="D6" s="19" t="str">
        <f>GDSummary!K7</f>
        <v>1.40</v>
      </c>
      <c r="E6" s="25">
        <v>0.0</v>
      </c>
      <c r="F6" s="25">
        <v>0.0</v>
      </c>
      <c r="G6" s="27" t="str">
        <f>GDSummary!M7</f>
        <v>1.0100</v>
      </c>
      <c r="H6" s="25">
        <v>0.0</v>
      </c>
      <c r="I6" s="25">
        <v>0.0</v>
      </c>
      <c r="M6" s="11"/>
    </row>
    <row r="7">
      <c r="A7" s="11">
        <v>6.0</v>
      </c>
      <c r="B7" s="23" t="s">
        <v>92</v>
      </c>
      <c r="C7" s="26" t="str">
        <f>GDSummary!L8</f>
        <v>97</v>
      </c>
      <c r="D7" s="19" t="str">
        <f>GDSummary!K8</f>
        <v>1.20</v>
      </c>
      <c r="E7" s="25">
        <v>0.0</v>
      </c>
      <c r="F7" s="25">
        <v>0.0</v>
      </c>
      <c r="G7" s="27" t="str">
        <f>GDSummary!M8</f>
        <v>1.0100</v>
      </c>
      <c r="H7" s="25">
        <v>0.0</v>
      </c>
      <c r="I7" s="25">
        <v>0.0</v>
      </c>
      <c r="M7" s="11"/>
    </row>
    <row r="8">
      <c r="A8" s="11">
        <v>7.0</v>
      </c>
      <c r="B8" s="23" t="s">
        <v>93</v>
      </c>
      <c r="C8" s="26" t="str">
        <f>GDSummary!L9</f>
        <v>102</v>
      </c>
      <c r="D8" s="19" t="str">
        <f>GDSummary!K9</f>
        <v>1.03</v>
      </c>
      <c r="E8" s="25">
        <v>0.0</v>
      </c>
      <c r="F8" s="25">
        <v>0.0</v>
      </c>
      <c r="G8" s="27" t="str">
        <f>GDSummary!M9</f>
        <v>1.0100</v>
      </c>
      <c r="H8" s="25">
        <v>0.0</v>
      </c>
      <c r="I8" s="25">
        <v>0.0</v>
      </c>
    </row>
    <row r="9">
      <c r="A9" s="11">
        <v>8.0</v>
      </c>
      <c r="B9" s="23" t="s">
        <v>94</v>
      </c>
      <c r="C9" s="26" t="str">
        <f>GDSummary!L10</f>
        <v>248</v>
      </c>
      <c r="D9" s="19" t="str">
        <f>GDSummary!K10</f>
        <v>1.05</v>
      </c>
      <c r="E9" s="25">
        <v>0.0</v>
      </c>
      <c r="F9" s="25">
        <v>0.0</v>
      </c>
      <c r="G9" s="27" t="str">
        <f>GDSummary!M10</f>
        <v>1.0100</v>
      </c>
      <c r="H9" s="25">
        <v>0.0</v>
      </c>
      <c r="I9" s="25">
        <v>0.0</v>
      </c>
      <c r="N9" s="11"/>
    </row>
    <row r="10">
      <c r="A10" s="11">
        <v>9.0</v>
      </c>
      <c r="B10" s="23" t="s">
        <v>95</v>
      </c>
      <c r="C10" s="26" t="str">
        <f>GDSummary!L11</f>
        <v>401</v>
      </c>
      <c r="D10" s="19" t="str">
        <f>GDSummary!K11</f>
        <v>1.01</v>
      </c>
      <c r="E10" s="25">
        <v>0.0</v>
      </c>
      <c r="F10" s="25">
        <v>0.0</v>
      </c>
      <c r="G10" s="27" t="str">
        <f>GDSummary!M11</f>
        <v>1.0100</v>
      </c>
      <c r="H10" s="25">
        <v>0.0</v>
      </c>
      <c r="I10" s="25">
        <v>0.0</v>
      </c>
      <c r="N10" s="11"/>
    </row>
    <row r="11">
      <c r="A11" s="11">
        <v>10.0</v>
      </c>
      <c r="B11" s="23" t="s">
        <v>96</v>
      </c>
      <c r="C11" s="26" t="str">
        <f>GDSummary!L12</f>
        <v>492</v>
      </c>
      <c r="D11" s="19" t="str">
        <f>GDSummary!K12</f>
        <v>1.04</v>
      </c>
      <c r="E11" s="25">
        <v>0.0</v>
      </c>
      <c r="F11" s="25">
        <v>0.0</v>
      </c>
      <c r="G11" s="27" t="str">
        <f>GDSummary!M12</f>
        <v>1.0100</v>
      </c>
      <c r="H11" s="25">
        <v>0.0</v>
      </c>
      <c r="I11" s="25">
        <v>0.0</v>
      </c>
      <c r="N11" s="11"/>
    </row>
    <row r="12">
      <c r="A12" s="11">
        <v>11.0</v>
      </c>
      <c r="B12" s="23" t="s">
        <v>97</v>
      </c>
      <c r="C12" s="26" t="str">
        <f>GDSummary!L13</f>
        <v>640</v>
      </c>
      <c r="D12" s="19" t="str">
        <f>GDSummary!K13</f>
        <v>1.02</v>
      </c>
      <c r="E12" s="25">
        <v>0.0</v>
      </c>
      <c r="F12" s="25">
        <v>0.0</v>
      </c>
      <c r="G12" s="27" t="str">
        <f>GDSummary!M13</f>
        <v>1.0100</v>
      </c>
      <c r="H12" s="25">
        <v>0.0</v>
      </c>
      <c r="I12" s="25">
        <v>0.0</v>
      </c>
      <c r="N12" s="11"/>
    </row>
    <row r="13">
      <c r="A13" s="11">
        <v>12.0</v>
      </c>
      <c r="B13" s="23" t="s">
        <v>98</v>
      </c>
      <c r="C13" s="26" t="str">
        <f>GDSummary!L14</f>
        <v>867</v>
      </c>
      <c r="D13" s="19" t="str">
        <f>GDSummary!K14</f>
        <v>1.03</v>
      </c>
      <c r="E13" s="25">
        <v>0.0</v>
      </c>
      <c r="F13" s="25">
        <v>0.0</v>
      </c>
      <c r="G13" s="27" t="str">
        <f>GDSummary!M14</f>
        <v>1.0100</v>
      </c>
      <c r="H13" s="25">
        <v>0.0</v>
      </c>
      <c r="I13" s="25">
        <v>0.0</v>
      </c>
      <c r="N13" s="11"/>
    </row>
    <row r="14">
      <c r="A14" s="11">
        <v>13.0</v>
      </c>
      <c r="B14" s="23" t="s">
        <v>99</v>
      </c>
      <c r="C14" s="26" t="str">
        <f>GDSummary!L15</f>
        <v>2060</v>
      </c>
      <c r="D14" s="19" t="str">
        <f>GDSummary!K15</f>
        <v>1.05</v>
      </c>
      <c r="E14" s="25">
        <v>0.0</v>
      </c>
      <c r="F14" s="25">
        <v>0.0</v>
      </c>
      <c r="G14" s="27" t="str">
        <f>GDSummary!M15</f>
        <v>1.0100</v>
      </c>
      <c r="H14" s="25">
        <v>0.0</v>
      </c>
      <c r="I14" s="25">
        <v>0.0</v>
      </c>
      <c r="N14" s="11"/>
    </row>
    <row r="15">
      <c r="A15" s="11">
        <v>14.0</v>
      </c>
      <c r="B15" s="23" t="s">
        <v>100</v>
      </c>
      <c r="C15" s="26" t="str">
        <f>GDSummary!L16</f>
        <v>3240</v>
      </c>
      <c r="D15" s="19" t="str">
        <f>GDSummary!K16</f>
        <v>1.01</v>
      </c>
      <c r="E15" s="25">
        <v>0.0</v>
      </c>
      <c r="F15" s="25">
        <v>0.0</v>
      </c>
      <c r="G15" s="27" t="str">
        <f>GDSummary!M16</f>
        <v>1.0100</v>
      </c>
      <c r="H15" s="25">
        <v>0.0</v>
      </c>
      <c r="I15" s="25">
        <v>0.0</v>
      </c>
      <c r="N15" s="11"/>
    </row>
    <row r="16">
      <c r="A16" s="11">
        <v>15.0</v>
      </c>
      <c r="B16" s="23" t="s">
        <v>101</v>
      </c>
      <c r="C16" s="26" t="str">
        <f>GDSummary!L17</f>
        <v>3970</v>
      </c>
      <c r="D16" s="19" t="str">
        <f>GDSummary!K17</f>
        <v>1.04</v>
      </c>
      <c r="E16" s="25">
        <v>0.0</v>
      </c>
      <c r="F16" s="25">
        <v>0.0</v>
      </c>
      <c r="G16" s="27" t="str">
        <f>GDSummary!M17</f>
        <v>1.0100</v>
      </c>
      <c r="H16" s="25">
        <v>0.0</v>
      </c>
      <c r="I16" s="25">
        <v>0.0</v>
      </c>
    </row>
    <row r="17">
      <c r="A17" s="11">
        <v>16.0</v>
      </c>
      <c r="B17" s="23" t="s">
        <v>102</v>
      </c>
      <c r="C17" s="26" t="str">
        <f>GDSummary!L18</f>
        <v>4985</v>
      </c>
      <c r="D17" s="19" t="str">
        <f>GDSummary!K18</f>
        <v>1.02</v>
      </c>
      <c r="E17" s="25">
        <v>0.0</v>
      </c>
      <c r="F17" s="25">
        <v>0.0</v>
      </c>
      <c r="G17" s="27" t="str">
        <f>GDSummary!M18</f>
        <v>1.0100</v>
      </c>
      <c r="H17" s="25">
        <v>0.0</v>
      </c>
      <c r="I17" s="25">
        <v>0.0</v>
      </c>
    </row>
    <row r="18">
      <c r="A18" s="11">
        <v>17.0</v>
      </c>
      <c r="B18" s="23" t="s">
        <v>103</v>
      </c>
      <c r="C18" s="26" t="str">
        <f>GDSummary!L19</f>
        <v>6695</v>
      </c>
      <c r="D18" s="19" t="str">
        <f>GDSummary!K19</f>
        <v>1.03</v>
      </c>
      <c r="E18" s="25">
        <v>0.0</v>
      </c>
      <c r="F18" s="25">
        <v>0.0</v>
      </c>
      <c r="G18" s="27" t="str">
        <f>GDSummary!M19</f>
        <v>1.0100</v>
      </c>
      <c r="H18" s="25">
        <v>0.0</v>
      </c>
      <c r="I18" s="25">
        <v>0.0</v>
      </c>
    </row>
    <row r="19">
      <c r="A19" s="11">
        <v>18.0</v>
      </c>
      <c r="B19" s="23" t="s">
        <v>104</v>
      </c>
      <c r="C19" s="26" t="str">
        <f>GDSummary!L20</f>
        <v>15831</v>
      </c>
      <c r="D19" s="19" t="str">
        <f>GDSummary!K20</f>
        <v>1.05</v>
      </c>
      <c r="E19" s="25">
        <v>0.0</v>
      </c>
      <c r="F19" s="25">
        <v>0.0</v>
      </c>
      <c r="G19" s="27" t="str">
        <f>GDSummary!M20</f>
        <v>1.0100</v>
      </c>
      <c r="H19" s="25">
        <v>0.0</v>
      </c>
      <c r="I19" s="25">
        <v>0.0</v>
      </c>
    </row>
    <row r="20">
      <c r="A20" s="11">
        <v>19.0</v>
      </c>
      <c r="B20" s="23" t="s">
        <v>105</v>
      </c>
      <c r="C20" s="26" t="str">
        <f>GDSummary!L21</f>
        <v>24675</v>
      </c>
      <c r="D20" s="19" t="str">
        <f>GDSummary!K21</f>
        <v>1.01</v>
      </c>
      <c r="E20" s="25">
        <v>0.0</v>
      </c>
      <c r="F20" s="25">
        <v>0.0</v>
      </c>
      <c r="G20" s="27" t="str">
        <f>GDSummary!M21</f>
        <v>1.0100</v>
      </c>
      <c r="H20" s="25">
        <v>0.0</v>
      </c>
      <c r="I20" s="25">
        <v>0.0</v>
      </c>
    </row>
    <row r="21">
      <c r="A21" s="11">
        <v>20.0</v>
      </c>
      <c r="B21" s="23" t="s">
        <v>106</v>
      </c>
      <c r="C21" s="26" t="str">
        <f>GDSummary!L22</f>
        <v>30228</v>
      </c>
      <c r="D21" s="19" t="str">
        <f>GDSummary!K22</f>
        <v>1.04</v>
      </c>
      <c r="E21" s="25">
        <v>0.0</v>
      </c>
      <c r="F21" s="25">
        <v>0.0</v>
      </c>
      <c r="G21" s="27" t="str">
        <f>GDSummary!M22</f>
        <v>1.0100</v>
      </c>
      <c r="H21" s="25">
        <v>0.0</v>
      </c>
      <c r="I21" s="25">
        <v>0.0</v>
      </c>
    </row>
    <row r="22">
      <c r="A22" s="11">
        <v>21.0</v>
      </c>
      <c r="B22" s="23" t="s">
        <v>107</v>
      </c>
      <c r="C22" s="26" t="str">
        <f>GDSummary!L23</f>
        <v>37869</v>
      </c>
      <c r="D22" s="19" t="str">
        <f>GDSummary!K23</f>
        <v>1.02</v>
      </c>
      <c r="E22" s="25">
        <v>0.0</v>
      </c>
      <c r="F22" s="25">
        <v>0.0</v>
      </c>
      <c r="G22" s="27" t="str">
        <f>GDSummary!M23</f>
        <v>1.0100</v>
      </c>
      <c r="H22" s="25">
        <v>0.0</v>
      </c>
      <c r="I22" s="25">
        <v>0.0</v>
      </c>
    </row>
    <row r="23">
      <c r="A23" s="11">
        <v>22.0</v>
      </c>
      <c r="B23" s="23" t="s">
        <v>108</v>
      </c>
      <c r="C23" s="26" t="str">
        <f>GDSummary!L24</f>
        <v>50828</v>
      </c>
      <c r="D23" s="19" t="str">
        <f>GDSummary!K24</f>
        <v>1.03</v>
      </c>
      <c r="E23" s="25">
        <v>0.0</v>
      </c>
      <c r="F23" s="25">
        <v>0.0</v>
      </c>
      <c r="G23" s="27" t="str">
        <f>GDSummary!M24</f>
        <v>1.0100</v>
      </c>
      <c r="H23" s="25">
        <v>0.0</v>
      </c>
      <c r="I23" s="25">
        <v>0.0</v>
      </c>
    </row>
    <row r="24">
      <c r="A24" s="11">
        <v>23.0</v>
      </c>
      <c r="B24" s="23" t="s">
        <v>109</v>
      </c>
      <c r="C24" s="26" t="str">
        <f>GDSummary!L25</f>
        <v>120032</v>
      </c>
      <c r="D24" s="19" t="str">
        <f>GDSummary!K25</f>
        <v>1.05</v>
      </c>
      <c r="E24" s="25">
        <v>0.0</v>
      </c>
      <c r="F24" s="25">
        <v>0.0</v>
      </c>
      <c r="G24" s="27" t="str">
        <f>GDSummary!M25</f>
        <v>1.0100</v>
      </c>
      <c r="H24" s="25">
        <v>0.0</v>
      </c>
      <c r="I24" s="25">
        <v>0.0</v>
      </c>
    </row>
    <row r="25">
      <c r="A25" s="11">
        <v>24.0</v>
      </c>
      <c r="B25" s="23" t="s">
        <v>110</v>
      </c>
      <c r="C25" s="26" t="str">
        <f>GDSummary!L26</f>
        <v>186886</v>
      </c>
      <c r="D25" s="19" t="str">
        <f>GDSummary!K26</f>
        <v>1.01</v>
      </c>
      <c r="E25" s="25">
        <v>0.0</v>
      </c>
      <c r="F25" s="25">
        <v>0.0</v>
      </c>
      <c r="G25" s="27" t="str">
        <f>GDSummary!M26</f>
        <v>1.0100</v>
      </c>
      <c r="H25" s="25">
        <v>0.0</v>
      </c>
      <c r="I25" s="25">
        <v>0.0</v>
      </c>
    </row>
    <row r="26">
      <c r="A26" s="11">
        <v>25.0</v>
      </c>
      <c r="B26" s="23" t="s">
        <v>111</v>
      </c>
      <c r="C26" s="26" t="str">
        <f>GDSummary!L27</f>
        <v>228936</v>
      </c>
      <c r="D26" s="19" t="str">
        <f>GDSummary!K27</f>
        <v>1.04</v>
      </c>
      <c r="E26" s="25">
        <v>0.0</v>
      </c>
      <c r="F26" s="25">
        <v>0.0</v>
      </c>
      <c r="G26" s="27" t="str">
        <f>GDSummary!M27</f>
        <v>1.0100</v>
      </c>
      <c r="H26" s="25">
        <v>0.0</v>
      </c>
      <c r="I26" s="25">
        <v>0.0</v>
      </c>
    </row>
    <row r="27">
      <c r="A27" s="11">
        <v>26.0</v>
      </c>
      <c r="B27" s="23" t="s">
        <v>112</v>
      </c>
      <c r="C27" s="26" t="str">
        <f>GDSummary!L28</f>
        <v>286741</v>
      </c>
      <c r="D27" s="19" t="str">
        <f>GDSummary!K28</f>
        <v>1.02</v>
      </c>
      <c r="E27" s="25">
        <v>0.0</v>
      </c>
      <c r="F27" s="25">
        <v>0.0</v>
      </c>
      <c r="G27" s="27" t="str">
        <f>GDSummary!M28</f>
        <v>1.0100</v>
      </c>
      <c r="H27" s="25">
        <v>0.0</v>
      </c>
      <c r="I27" s="25">
        <v>0.0</v>
      </c>
    </row>
    <row r="28">
      <c r="A28" s="11">
        <v>27.0</v>
      </c>
      <c r="B28" s="23" t="s">
        <v>113</v>
      </c>
      <c r="C28" s="26" t="str">
        <f>GDSummary!L29</f>
        <v>384863</v>
      </c>
      <c r="D28" s="19" t="str">
        <f>GDSummary!K29</f>
        <v>1.03</v>
      </c>
      <c r="E28" s="25">
        <v>0.0</v>
      </c>
      <c r="F28" s="25">
        <v>0.0</v>
      </c>
      <c r="G28" s="27" t="str">
        <f>GDSummary!M29</f>
        <v>1.0100</v>
      </c>
      <c r="H28" s="25">
        <v>0.0</v>
      </c>
      <c r="I28" s="25">
        <v>0.0</v>
      </c>
    </row>
    <row r="29">
      <c r="A29" s="11">
        <v>28.0</v>
      </c>
      <c r="B29" s="23" t="s">
        <v>114</v>
      </c>
      <c r="C29" s="26" t="str">
        <f>GDSummary!L30</f>
        <v>908690</v>
      </c>
      <c r="D29" s="19" t="str">
        <f>GDSummary!K30</f>
        <v>1.05</v>
      </c>
      <c r="E29" s="25">
        <v>0.0</v>
      </c>
      <c r="F29" s="25">
        <v>0.0</v>
      </c>
      <c r="G29" s="27" t="str">
        <f>GDSummary!M30</f>
        <v>1.0100</v>
      </c>
      <c r="H29" s="25">
        <v>0.0</v>
      </c>
      <c r="I29" s="25">
        <v>0.0</v>
      </c>
    </row>
    <row r="30">
      <c r="A30" s="11">
        <v>29.0</v>
      </c>
      <c r="B30" s="23" t="s">
        <v>115</v>
      </c>
      <c r="C30" s="26" t="str">
        <f>GDSummary!L31</f>
        <v>1414645</v>
      </c>
      <c r="D30" s="19" t="str">
        <f>GDSummary!K31</f>
        <v>1.01</v>
      </c>
      <c r="E30" s="25">
        <v>0.0</v>
      </c>
      <c r="F30" s="25">
        <v>0.0</v>
      </c>
      <c r="G30" s="27" t="str">
        <f>GDSummary!M31</f>
        <v>1.0100</v>
      </c>
      <c r="H30" s="25">
        <v>0.0</v>
      </c>
      <c r="I30" s="25">
        <v>0.0</v>
      </c>
    </row>
    <row r="31">
      <c r="A31" s="11">
        <v>30.0</v>
      </c>
      <c r="B31" s="23" t="s">
        <v>116</v>
      </c>
      <c r="C31" s="26" t="str">
        <f>GDSummary!L32</f>
        <v>1732941</v>
      </c>
      <c r="D31" s="19" t="str">
        <f>GDSummary!K32</f>
        <v>1.04</v>
      </c>
      <c r="E31" s="25">
        <v>0.0</v>
      </c>
      <c r="F31" s="25">
        <v>0.0</v>
      </c>
      <c r="G31" s="27" t="str">
        <f>GDSummary!M32</f>
        <v>1.0100</v>
      </c>
      <c r="H31" s="25">
        <v>0.0</v>
      </c>
      <c r="I31" s="25">
        <v>0.0</v>
      </c>
    </row>
    <row r="32">
      <c r="A32" s="11">
        <v>31.0</v>
      </c>
      <c r="B32" s="23" t="s">
        <v>117</v>
      </c>
      <c r="C32" s="26" t="str">
        <f>GDSummary!L33</f>
        <v>2170450</v>
      </c>
      <c r="D32" s="19" t="str">
        <f>GDSummary!K33</f>
        <v>1.02</v>
      </c>
      <c r="E32" s="25">
        <v>0.0</v>
      </c>
      <c r="F32" s="25">
        <v>0.0</v>
      </c>
      <c r="G32" s="27" t="str">
        <f>GDSummary!M33</f>
        <v>1.0100</v>
      </c>
      <c r="H32" s="25">
        <v>0.0</v>
      </c>
      <c r="I32" s="25">
        <v>0.0</v>
      </c>
    </row>
    <row r="33">
      <c r="A33" s="11">
        <v>32.0</v>
      </c>
      <c r="B33" s="23" t="s">
        <v>118</v>
      </c>
      <c r="C33" s="26" t="str">
        <f>GDSummary!L34</f>
        <v>2913181</v>
      </c>
      <c r="D33" s="19" t="str">
        <f>GDSummary!K34</f>
        <v>1.03</v>
      </c>
      <c r="E33" s="25">
        <v>0.0</v>
      </c>
      <c r="F33" s="25">
        <v>0.0</v>
      </c>
      <c r="G33" s="27" t="str">
        <f>GDSummary!M34</f>
        <v>1.0100</v>
      </c>
      <c r="H33" s="25">
        <v>0.0</v>
      </c>
      <c r="I33" s="25">
        <v>0.0</v>
      </c>
    </row>
    <row r="34">
      <c r="A34" s="11">
        <v>33.0</v>
      </c>
      <c r="B34" s="23" t="s">
        <v>119</v>
      </c>
      <c r="C34" s="26" t="str">
        <f>GDSummary!L35</f>
        <v>6878078</v>
      </c>
      <c r="D34" s="19" t="str">
        <f>GDSummary!K35</f>
        <v>1.05</v>
      </c>
      <c r="E34" s="25">
        <v>0.0</v>
      </c>
      <c r="F34" s="25">
        <v>0.0</v>
      </c>
      <c r="G34" s="27" t="str">
        <f>GDSummary!M35</f>
        <v>1.0100</v>
      </c>
      <c r="H34" s="25">
        <v>0.0</v>
      </c>
      <c r="I34" s="25">
        <v>0.0</v>
      </c>
    </row>
    <row r="35">
      <c r="A35" s="11">
        <v>34.0</v>
      </c>
      <c r="B35" s="23" t="s">
        <v>120</v>
      </c>
      <c r="C35" s="26" t="str">
        <f>GDSummary!L36</f>
        <v>10707645</v>
      </c>
      <c r="D35" s="19" t="str">
        <f>GDSummary!K36</f>
        <v>1.01</v>
      </c>
      <c r="E35" s="25">
        <v>0.0</v>
      </c>
      <c r="F35" s="25">
        <v>0.0</v>
      </c>
      <c r="G35" s="27" t="str">
        <f>GDSummary!M36</f>
        <v>1.0100</v>
      </c>
      <c r="H35" s="25">
        <v>0.0</v>
      </c>
      <c r="I35" s="25">
        <v>0.0</v>
      </c>
    </row>
    <row r="36">
      <c r="A36" s="11">
        <v>35.0</v>
      </c>
      <c r="B36" s="23" t="s">
        <v>121</v>
      </c>
      <c r="C36" s="26" t="str">
        <f>GDSummary!L37</f>
        <v>13116866</v>
      </c>
      <c r="D36" s="19" t="str">
        <f>GDSummary!K37</f>
        <v>1.04</v>
      </c>
      <c r="E36" s="25">
        <v>0.0</v>
      </c>
      <c r="F36" s="25">
        <v>0.0</v>
      </c>
      <c r="G36" s="27" t="str">
        <f>GDSummary!M37</f>
        <v>1.0100</v>
      </c>
      <c r="H36" s="25">
        <v>0.0</v>
      </c>
      <c r="I36" s="25">
        <v>0.0</v>
      </c>
    </row>
    <row r="37">
      <c r="A37" s="11">
        <v>36.0</v>
      </c>
      <c r="B37" s="23" t="s">
        <v>122</v>
      </c>
      <c r="C37" s="26" t="str">
        <f>GDSummary!L38</f>
        <v>16428391</v>
      </c>
      <c r="D37" s="19" t="str">
        <f>GDSummary!K38</f>
        <v>1.02</v>
      </c>
      <c r="E37" s="25">
        <v>0.0</v>
      </c>
      <c r="F37" s="25">
        <v>0.0</v>
      </c>
      <c r="G37" s="27" t="str">
        <f>GDSummary!M38</f>
        <v>1.0100</v>
      </c>
      <c r="H37" s="25">
        <v>0.0</v>
      </c>
      <c r="I37" s="25">
        <v>0.0</v>
      </c>
    </row>
    <row r="38">
      <c r="A38" s="11">
        <v>37.0</v>
      </c>
      <c r="B38" s="23" t="s">
        <v>123</v>
      </c>
      <c r="C38" s="26" t="str">
        <f>GDSummary!L39</f>
        <v>22050224</v>
      </c>
      <c r="D38" s="19" t="str">
        <f>GDSummary!K39</f>
        <v>1.03</v>
      </c>
      <c r="E38" s="25">
        <v>0.0</v>
      </c>
      <c r="F38" s="25">
        <v>0.0</v>
      </c>
      <c r="G38" s="27" t="str">
        <f>GDSummary!M39</f>
        <v>1.0100</v>
      </c>
      <c r="H38" s="25">
        <v>0.0</v>
      </c>
      <c r="I38" s="25">
        <v>0.0</v>
      </c>
    </row>
    <row r="39">
      <c r="A39" s="11">
        <v>38.0</v>
      </c>
      <c r="B39" s="23" t="s">
        <v>124</v>
      </c>
      <c r="C39" s="26" t="str">
        <f>GDSummary!L40</f>
        <v>52060885</v>
      </c>
      <c r="D39" s="19" t="str">
        <f>GDSummary!K40</f>
        <v>1.05</v>
      </c>
      <c r="E39" s="25">
        <v>0.0</v>
      </c>
      <c r="F39" s="25">
        <v>0.0</v>
      </c>
      <c r="G39" s="27" t="str">
        <f>GDSummary!M40</f>
        <v>1.0100</v>
      </c>
      <c r="H39" s="25">
        <v>0.0</v>
      </c>
      <c r="I39" s="25">
        <v>0.0</v>
      </c>
    </row>
    <row r="40">
      <c r="A40" s="11">
        <v>39.0</v>
      </c>
      <c r="B40" s="23" t="s">
        <v>125</v>
      </c>
      <c r="C40" s="26" t="str">
        <f>GDSummary!L41</f>
        <v>81047182</v>
      </c>
      <c r="D40" s="19" t="str">
        <f>GDSummary!K41</f>
        <v>1.01</v>
      </c>
      <c r="E40" s="25">
        <v>0.0</v>
      </c>
      <c r="F40" s="25">
        <v>0.0</v>
      </c>
      <c r="G40" s="27" t="str">
        <f>GDSummary!M41</f>
        <v>1.0100</v>
      </c>
      <c r="H40" s="25">
        <v>0.0</v>
      </c>
      <c r="I40" s="25">
        <v>0.0</v>
      </c>
    </row>
    <row r="41">
      <c r="A41" s="11">
        <v>40.0</v>
      </c>
      <c r="B41" s="23" t="s">
        <v>126</v>
      </c>
      <c r="C41" s="26" t="str">
        <f>GDSummary!L42</f>
        <v>99282799</v>
      </c>
      <c r="D41" s="19" t="str">
        <f>GDSummary!K42</f>
        <v>1.04</v>
      </c>
      <c r="E41" s="25">
        <v>0.0</v>
      </c>
      <c r="F41" s="25">
        <v>0.0</v>
      </c>
      <c r="G41" s="27" t="str">
        <f>GDSummary!M42</f>
        <v>1.0100</v>
      </c>
      <c r="H41" s="25">
        <v>0.0</v>
      </c>
      <c r="I41" s="25">
        <v>0.0</v>
      </c>
    </row>
    <row r="42">
      <c r="A42" s="11">
        <v>41.0</v>
      </c>
      <c r="B42" s="23" t="s">
        <v>127</v>
      </c>
      <c r="C42" s="26" t="str">
        <f>GDSummary!L43</f>
        <v>124348024</v>
      </c>
      <c r="D42" s="19" t="str">
        <f>GDSummary!K43</f>
        <v>1.02</v>
      </c>
      <c r="E42" s="25">
        <v>0.0</v>
      </c>
      <c r="F42" s="25">
        <v>0.0</v>
      </c>
      <c r="G42" s="27" t="str">
        <f>GDSummary!M43</f>
        <v>1.0100</v>
      </c>
      <c r="H42" s="25">
        <v>0.0</v>
      </c>
      <c r="I42" s="25">
        <v>0.0</v>
      </c>
    </row>
    <row r="43">
      <c r="A43" s="11">
        <v>42.0</v>
      </c>
      <c r="B43" s="23" t="s">
        <v>87</v>
      </c>
      <c r="C43" s="26" t="str">
        <f>GDSummary!L44</f>
        <v>166900213</v>
      </c>
      <c r="D43" s="19" t="str">
        <f>GDSummary!K44</f>
        <v>1.03</v>
      </c>
      <c r="E43" s="25">
        <v>0.0</v>
      </c>
      <c r="F43" s="25">
        <v>0.0</v>
      </c>
      <c r="G43" s="27" t="str">
        <f>GDSummary!M44</f>
        <v>1.0100</v>
      </c>
      <c r="H43" s="25">
        <v>0.0</v>
      </c>
      <c r="I43" s="25">
        <v>0.0</v>
      </c>
    </row>
    <row r="44">
      <c r="A44" s="11">
        <v>43.0</v>
      </c>
      <c r="B44" s="23" t="s">
        <v>88</v>
      </c>
      <c r="C44" s="26" t="str">
        <f>GDSummary!L45</f>
        <v>394053622</v>
      </c>
      <c r="D44" s="19" t="str">
        <f>GDSummary!K45</f>
        <v>1.05</v>
      </c>
      <c r="E44" s="25">
        <v>0.0</v>
      </c>
      <c r="F44" s="25">
        <v>0.0</v>
      </c>
      <c r="G44" s="27" t="str">
        <f>GDSummary!M45</f>
        <v>1.0100</v>
      </c>
      <c r="H44" s="25">
        <v>0.0</v>
      </c>
      <c r="I44" s="25">
        <v>0.0</v>
      </c>
    </row>
    <row r="45">
      <c r="A45" s="11">
        <v>44.0</v>
      </c>
      <c r="B45" s="23" t="s">
        <v>89</v>
      </c>
      <c r="C45" s="26" t="str">
        <f>GDSummary!L46</f>
        <v>613453492</v>
      </c>
      <c r="D45" s="19" t="str">
        <f>GDSummary!K46</f>
        <v>1.01</v>
      </c>
      <c r="E45" s="25">
        <v>0.0</v>
      </c>
      <c r="F45" s="25">
        <v>0.0</v>
      </c>
      <c r="G45" s="27" t="str">
        <f>GDSummary!M46</f>
        <v>1.0100</v>
      </c>
      <c r="H45" s="25">
        <v>0.0</v>
      </c>
      <c r="I45" s="25">
        <v>0.0</v>
      </c>
    </row>
    <row r="46">
      <c r="A46" s="11">
        <v>45.0</v>
      </c>
      <c r="B46" s="23" t="s">
        <v>90</v>
      </c>
      <c r="C46" s="26" t="str">
        <f>GDSummary!L47</f>
        <v>751480528</v>
      </c>
      <c r="D46" s="19" t="str">
        <f>GDSummary!K47</f>
        <v>1.04</v>
      </c>
      <c r="E46" s="25">
        <v>0.0</v>
      </c>
      <c r="F46" s="25">
        <v>0.0</v>
      </c>
      <c r="G46" s="27" t="str">
        <f>GDSummary!M47</f>
        <v>1.0100</v>
      </c>
      <c r="H46" s="25">
        <v>0.0</v>
      </c>
      <c r="I46" s="25">
        <v>0.0</v>
      </c>
    </row>
    <row r="47">
      <c r="A47" s="11">
        <v>46.0</v>
      </c>
      <c r="B47" s="23" t="s">
        <v>91</v>
      </c>
      <c r="C47" s="26" t="str">
        <f>GDSummary!L48</f>
        <v>941201481</v>
      </c>
      <c r="D47" s="19" t="str">
        <f>GDSummary!K48</f>
        <v>1.02</v>
      </c>
      <c r="E47" s="25">
        <v>0.0</v>
      </c>
      <c r="F47" s="25">
        <v>0.0</v>
      </c>
      <c r="G47" s="27" t="str">
        <f>GDSummary!M48</f>
        <v>1.0100</v>
      </c>
      <c r="H47" s="25">
        <v>0.0</v>
      </c>
      <c r="I47" s="25">
        <v>0.0</v>
      </c>
    </row>
    <row r="48">
      <c r="A48" s="11">
        <v>47.0</v>
      </c>
      <c r="B48" s="23" t="s">
        <v>92</v>
      </c>
      <c r="C48" s="26" t="str">
        <f>GDSummary!L49</f>
        <v>1263282865</v>
      </c>
      <c r="D48" s="19" t="str">
        <f>GDSummary!K49</f>
        <v>1.03</v>
      </c>
      <c r="E48" s="25">
        <v>0.0</v>
      </c>
      <c r="F48" s="25">
        <v>0.0</v>
      </c>
      <c r="G48" s="27" t="str">
        <f>GDSummary!M49</f>
        <v>1.0100</v>
      </c>
      <c r="H48" s="25">
        <v>0.0</v>
      </c>
      <c r="I48" s="25">
        <v>0.0</v>
      </c>
    </row>
    <row r="49">
      <c r="A49" s="11">
        <v>48.0</v>
      </c>
      <c r="B49" s="23" t="s">
        <v>93</v>
      </c>
      <c r="C49" s="26" t="str">
        <f>GDSummary!L50</f>
        <v>2982627577</v>
      </c>
      <c r="D49" s="19" t="str">
        <f>GDSummary!K50</f>
        <v>1.05</v>
      </c>
      <c r="E49" s="25">
        <v>0.0</v>
      </c>
      <c r="F49" s="25">
        <v>0.0</v>
      </c>
      <c r="G49" s="27" t="str">
        <f>GDSummary!M50</f>
        <v>1.0100</v>
      </c>
      <c r="H49" s="25">
        <v>0.0</v>
      </c>
      <c r="I49" s="25">
        <v>0.0</v>
      </c>
    </row>
    <row r="50">
      <c r="A50" s="11">
        <v>49.0</v>
      </c>
      <c r="B50" s="23" t="s">
        <v>94</v>
      </c>
      <c r="C50" s="26" t="str">
        <f>GDSummary!L51</f>
        <v>4643285031</v>
      </c>
      <c r="D50" s="19" t="str">
        <f>GDSummary!K51</f>
        <v>1.01</v>
      </c>
      <c r="E50" s="25">
        <v>0.0</v>
      </c>
      <c r="F50" s="25">
        <v>0.0</v>
      </c>
      <c r="G50" s="27" t="str">
        <f>GDSummary!M51</f>
        <v>1.0100</v>
      </c>
      <c r="H50" s="25">
        <v>0.0</v>
      </c>
      <c r="I50" s="25">
        <v>0.0</v>
      </c>
    </row>
    <row r="51">
      <c r="A51" s="11">
        <v>50.0</v>
      </c>
      <c r="B51" s="23" t="s">
        <v>95</v>
      </c>
      <c r="C51" s="26" t="str">
        <f>GDSummary!L52</f>
        <v>5688024164</v>
      </c>
      <c r="D51" s="19" t="str">
        <f>GDSummary!K52</f>
        <v>1.04</v>
      </c>
      <c r="E51" s="25">
        <v>0.0</v>
      </c>
      <c r="F51" s="25">
        <v>0.0</v>
      </c>
      <c r="G51" s="27" t="str">
        <f>GDSummary!M52</f>
        <v>1.0100</v>
      </c>
      <c r="H51" s="25">
        <v>0.0</v>
      </c>
      <c r="I51" s="25">
        <v>0.0</v>
      </c>
    </row>
    <row r="52">
      <c r="A52" s="11">
        <v>51.0</v>
      </c>
      <c r="B52" s="23" t="s">
        <v>96</v>
      </c>
      <c r="C52" s="26" t="str">
        <f>GDSummary!L53</f>
        <v>7124039222</v>
      </c>
      <c r="D52" s="19" t="str">
        <f>GDSummary!K53</f>
        <v>1.02</v>
      </c>
      <c r="E52" s="25">
        <v>0.0</v>
      </c>
      <c r="F52" s="25">
        <v>0.0</v>
      </c>
      <c r="G52" s="27" t="str">
        <f>GDSummary!M53</f>
        <v>1.0100</v>
      </c>
      <c r="H52" s="25">
        <v>0.0</v>
      </c>
      <c r="I52" s="25">
        <v>0.0</v>
      </c>
    </row>
    <row r="53">
      <c r="A53" s="11">
        <v>52.0</v>
      </c>
      <c r="B53" s="23" t="s">
        <v>97</v>
      </c>
      <c r="C53" s="26" t="str">
        <f>GDSummary!L54</f>
        <v>9561902392</v>
      </c>
      <c r="D53" s="19" t="str">
        <f>GDSummary!K54</f>
        <v>1.03</v>
      </c>
      <c r="E53" s="25">
        <v>0.0</v>
      </c>
      <c r="F53" s="25">
        <v>0.0</v>
      </c>
      <c r="G53" s="27" t="str">
        <f>GDSummary!M54</f>
        <v>1.0100</v>
      </c>
      <c r="H53" s="25">
        <v>0.0</v>
      </c>
      <c r="I53" s="25">
        <v>0.0</v>
      </c>
    </row>
    <row r="54">
      <c r="A54" s="11">
        <v>53.0</v>
      </c>
      <c r="B54" s="23" t="s">
        <v>98</v>
      </c>
      <c r="C54" s="26" t="str">
        <f>GDSummary!L55</f>
        <v>22575778141</v>
      </c>
      <c r="D54" s="19" t="str">
        <f>GDSummary!K55</f>
        <v>1.05</v>
      </c>
      <c r="E54" s="25">
        <v>0.0</v>
      </c>
      <c r="F54" s="25">
        <v>0.0</v>
      </c>
      <c r="G54" s="27" t="str">
        <f>GDSummary!M55</f>
        <v>1.0100</v>
      </c>
      <c r="H54" s="25">
        <v>0.0</v>
      </c>
      <c r="I54" s="25">
        <v>0.0</v>
      </c>
    </row>
    <row r="55">
      <c r="A55" s="11">
        <v>54.0</v>
      </c>
      <c r="B55" s="23" t="s">
        <v>99</v>
      </c>
      <c r="C55" s="26" t="str">
        <f>GDSummary!L56</f>
        <v>35145444714</v>
      </c>
      <c r="D55" s="19" t="str">
        <f>GDSummary!K56</f>
        <v>1.01</v>
      </c>
      <c r="E55" s="25">
        <v>0.0</v>
      </c>
      <c r="F55" s="25">
        <v>0.0</v>
      </c>
      <c r="G55" s="27" t="str">
        <f>GDSummary!M56</f>
        <v>1.0100</v>
      </c>
      <c r="H55" s="25">
        <v>0.0</v>
      </c>
      <c r="I55" s="25">
        <v>0.0</v>
      </c>
    </row>
    <row r="56">
      <c r="A56" s="11">
        <v>55.0</v>
      </c>
      <c r="B56" s="23" t="s">
        <v>100</v>
      </c>
      <c r="C56" s="26" t="str">
        <f>GDSummary!L57</f>
        <v>43053169775</v>
      </c>
      <c r="D56" s="19" t="str">
        <f>GDSummary!K57</f>
        <v>1.04</v>
      </c>
      <c r="E56" s="25">
        <v>0.0</v>
      </c>
      <c r="F56" s="25">
        <v>0.0</v>
      </c>
      <c r="G56" s="27" t="str">
        <f>GDSummary!M57</f>
        <v>1.0100</v>
      </c>
      <c r="H56" s="25">
        <v>0.0</v>
      </c>
      <c r="I56" s="25">
        <v>0.0</v>
      </c>
    </row>
    <row r="57">
      <c r="A57" s="11">
        <v>56.0</v>
      </c>
      <c r="B57" s="23" t="s">
        <v>101</v>
      </c>
      <c r="C57" s="26" t="str">
        <f>GDSummary!L58</f>
        <v>53922497733</v>
      </c>
      <c r="D57" s="19" t="str">
        <f>GDSummary!K58</f>
        <v>1.02</v>
      </c>
      <c r="E57" s="25">
        <v>0.0</v>
      </c>
      <c r="F57" s="25">
        <v>0.0</v>
      </c>
      <c r="G57" s="27" t="str">
        <f>GDSummary!M58</f>
        <v>1.0100</v>
      </c>
      <c r="H57" s="25">
        <v>0.0</v>
      </c>
      <c r="I57" s="25">
        <v>0.0</v>
      </c>
    </row>
    <row r="58">
      <c r="A58" s="11">
        <v>57.0</v>
      </c>
      <c r="B58" s="23" t="s">
        <v>102</v>
      </c>
      <c r="C58" s="26" t="str">
        <f>GDSummary!L59</f>
        <v>72374904752</v>
      </c>
      <c r="D58" s="19" t="str">
        <f>GDSummary!K59</f>
        <v>1.03</v>
      </c>
      <c r="E58" s="25">
        <v>0.0</v>
      </c>
      <c r="F58" s="25">
        <v>0.0</v>
      </c>
      <c r="G58" s="27" t="str">
        <f>GDSummary!M59</f>
        <v>1.0100</v>
      </c>
      <c r="H58" s="25">
        <v>0.0</v>
      </c>
      <c r="I58" s="25">
        <v>0.0</v>
      </c>
    </row>
    <row r="59">
      <c r="A59" s="11">
        <v>58.0</v>
      </c>
      <c r="B59" s="23" t="s">
        <v>103</v>
      </c>
      <c r="C59" s="26" t="str">
        <f>GDSummary!L60</f>
        <v>170878108274</v>
      </c>
      <c r="D59" s="19" t="str">
        <f>GDSummary!K60</f>
        <v>1.05</v>
      </c>
      <c r="E59" s="25">
        <v>0.0</v>
      </c>
      <c r="F59" s="25">
        <v>0.0</v>
      </c>
      <c r="G59" s="27" t="str">
        <f>GDSummary!M60</f>
        <v>1.0100</v>
      </c>
      <c r="H59" s="25">
        <v>0.0</v>
      </c>
      <c r="I59" s="25">
        <v>0.0</v>
      </c>
    </row>
    <row r="60">
      <c r="A60" s="11">
        <v>59.0</v>
      </c>
      <c r="B60" s="23" t="s">
        <v>104</v>
      </c>
      <c r="C60" s="26" t="str">
        <f>GDSummary!L61</f>
        <v>266019052337</v>
      </c>
      <c r="D60" s="19" t="str">
        <f>GDSummary!K61</f>
        <v>1.01</v>
      </c>
      <c r="E60" s="25">
        <v>0.0</v>
      </c>
      <c r="F60" s="25">
        <v>0.0</v>
      </c>
      <c r="G60" s="27" t="str">
        <f>GDSummary!M61</f>
        <v>1.0100</v>
      </c>
      <c r="H60" s="25">
        <v>0.0</v>
      </c>
      <c r="I60" s="25">
        <v>0.0</v>
      </c>
    </row>
    <row r="61">
      <c r="A61" s="11">
        <v>60.0</v>
      </c>
      <c r="B61" s="23" t="s">
        <v>105</v>
      </c>
      <c r="C61" s="26" t="str">
        <f>GDSummary!L62</f>
        <v>325873339114</v>
      </c>
      <c r="D61" s="19" t="str">
        <f>GDSummary!K62</f>
        <v>1.04</v>
      </c>
      <c r="E61" s="25">
        <v>0.0</v>
      </c>
      <c r="F61" s="25">
        <v>0.0</v>
      </c>
      <c r="G61" s="27" t="str">
        <f>GDSummary!M62</f>
        <v>1.0100</v>
      </c>
      <c r="H61" s="25">
        <v>0.0</v>
      </c>
      <c r="I61" s="25">
        <v>0.0</v>
      </c>
    </row>
    <row r="62">
      <c r="A62" s="11">
        <v>61.0</v>
      </c>
      <c r="B62" s="23" t="s">
        <v>106</v>
      </c>
      <c r="C62" s="26" t="str">
        <f>GDSummary!L63</f>
        <v>408144266299</v>
      </c>
      <c r="D62" s="19" t="str">
        <f>GDSummary!K63</f>
        <v>1.02</v>
      </c>
      <c r="E62" s="25">
        <v>0.0</v>
      </c>
      <c r="F62" s="25">
        <v>0.0</v>
      </c>
      <c r="G62" s="27" t="str">
        <f>GDSummary!M63</f>
        <v>1.0100</v>
      </c>
      <c r="H62" s="25">
        <v>0.0</v>
      </c>
      <c r="I62" s="25">
        <v>0.0</v>
      </c>
    </row>
    <row r="63">
      <c r="A63" s="11">
        <v>62.0</v>
      </c>
      <c r="B63" s="23" t="s">
        <v>107</v>
      </c>
      <c r="C63" s="26" t="str">
        <f>GDSummary!L64</f>
        <v>547812205311</v>
      </c>
      <c r="D63" s="19" t="str">
        <f>GDSummary!K64</f>
        <v>1.03</v>
      </c>
      <c r="E63" s="25">
        <v>0.0</v>
      </c>
      <c r="F63" s="25">
        <v>0.0</v>
      </c>
      <c r="G63" s="27" t="str">
        <f>GDSummary!M64</f>
        <v>1.0100</v>
      </c>
      <c r="H63" s="25">
        <v>0.0</v>
      </c>
      <c r="I63" s="25">
        <v>0.0</v>
      </c>
    </row>
    <row r="64">
      <c r="A64" s="11">
        <v>63.0</v>
      </c>
      <c r="B64" s="23" t="s">
        <v>108</v>
      </c>
      <c r="C64" s="26" t="str">
        <f>GDSummary!L65</f>
        <v>1293391869076</v>
      </c>
      <c r="D64" s="19" t="str">
        <f>GDSummary!K65</f>
        <v>1.05</v>
      </c>
      <c r="E64" s="25">
        <v>0.0</v>
      </c>
      <c r="F64" s="25">
        <v>0.0</v>
      </c>
      <c r="G64" s="27" t="str">
        <f>GDSummary!M65</f>
        <v>1.0100</v>
      </c>
      <c r="H64" s="25">
        <v>0.0</v>
      </c>
      <c r="I64" s="25">
        <v>0.0</v>
      </c>
    </row>
    <row r="65">
      <c r="A65" s="11">
        <v>64.0</v>
      </c>
      <c r="B65" s="23" t="s">
        <v>109</v>
      </c>
      <c r="C65" s="26" t="str">
        <f>GDSummary!L66</f>
        <v>2013522286653</v>
      </c>
      <c r="D65" s="19" t="str">
        <f>GDSummary!K66</f>
        <v>1.01</v>
      </c>
      <c r="E65" s="25">
        <v>0.0</v>
      </c>
      <c r="F65" s="25">
        <v>0.0</v>
      </c>
      <c r="G65" s="27" t="str">
        <f>GDSummary!M66</f>
        <v>1.0100</v>
      </c>
      <c r="H65" s="25">
        <v>0.0</v>
      </c>
      <c r="I65" s="25">
        <v>0.0</v>
      </c>
    </row>
    <row r="66">
      <c r="A66" s="11">
        <v>65.0</v>
      </c>
      <c r="B66" s="23" t="s">
        <v>110</v>
      </c>
      <c r="C66" s="26" t="str">
        <f>GDSummary!L67</f>
        <v>2466564801151</v>
      </c>
      <c r="D66" s="19" t="str">
        <f>GDSummary!K67</f>
        <v>1.04</v>
      </c>
      <c r="E66" s="25">
        <v>0.0</v>
      </c>
      <c r="F66" s="25">
        <v>0.0</v>
      </c>
      <c r="G66" s="27" t="str">
        <f>GDSummary!M67</f>
        <v>1.0100</v>
      </c>
      <c r="H66" s="25">
        <v>0.0</v>
      </c>
      <c r="I66" s="25">
        <v>0.0</v>
      </c>
    </row>
    <row r="67">
      <c r="A67" s="11">
        <v>66.0</v>
      </c>
      <c r="B67" s="23" t="s">
        <v>111</v>
      </c>
      <c r="C67" s="26" t="str">
        <f>GDSummary!L68</f>
        <v>3089280896018</v>
      </c>
      <c r="D67" s="19" t="str">
        <f>GDSummary!K68</f>
        <v>1.02</v>
      </c>
      <c r="E67" s="25">
        <v>0.0</v>
      </c>
      <c r="F67" s="25">
        <v>0.0</v>
      </c>
      <c r="G67" s="27" t="str">
        <f>GDSummary!M68</f>
        <v>1.0100</v>
      </c>
      <c r="H67" s="25">
        <v>0.0</v>
      </c>
      <c r="I67" s="25">
        <v>0.0</v>
      </c>
    </row>
    <row r="68">
      <c r="A68" s="11">
        <v>67.0</v>
      </c>
      <c r="B68" s="23" t="s">
        <v>112</v>
      </c>
      <c r="C68" s="26" t="str">
        <f>GDSummary!L69</f>
        <v>4146440168868</v>
      </c>
      <c r="D68" s="19" t="str">
        <f>GDSummary!K69</f>
        <v>1.03</v>
      </c>
      <c r="E68" s="25">
        <v>0.0</v>
      </c>
      <c r="F68" s="25">
        <v>0.0</v>
      </c>
      <c r="G68" s="27" t="str">
        <f>GDSummary!M69</f>
        <v>1.0100</v>
      </c>
      <c r="H68" s="25">
        <v>0.0</v>
      </c>
      <c r="I68" s="25">
        <v>0.0</v>
      </c>
    </row>
    <row r="69">
      <c r="A69" s="11">
        <v>68.0</v>
      </c>
      <c r="B69" s="23" t="s">
        <v>113</v>
      </c>
      <c r="C69" s="26" t="str">
        <f>GDSummary!L70</f>
        <v>9789800132284</v>
      </c>
      <c r="D69" s="19" t="str">
        <f>GDSummary!K70</f>
        <v>1.05</v>
      </c>
      <c r="E69" s="25">
        <v>0.0</v>
      </c>
      <c r="F69" s="25">
        <v>0.0</v>
      </c>
      <c r="G69" s="27" t="str">
        <f>GDSummary!M70</f>
        <v>1.0100</v>
      </c>
      <c r="H69" s="25">
        <v>0.0</v>
      </c>
      <c r="I69" s="25">
        <v>0.0</v>
      </c>
    </row>
    <row r="70">
      <c r="A70" s="11">
        <v>69.0</v>
      </c>
      <c r="B70" s="23" t="s">
        <v>114</v>
      </c>
      <c r="C70" s="26" t="str">
        <f>GDSummary!L71</f>
        <v>15240532447692</v>
      </c>
      <c r="D70" s="19" t="str">
        <f>GDSummary!K71</f>
        <v>1.01</v>
      </c>
      <c r="E70" s="25">
        <v>0.0</v>
      </c>
      <c r="F70" s="25">
        <v>0.0</v>
      </c>
      <c r="G70" s="27" t="str">
        <f>GDSummary!M71</f>
        <v>1.0100</v>
      </c>
      <c r="H70" s="25">
        <v>0.0</v>
      </c>
      <c r="I70" s="25">
        <v>0.0</v>
      </c>
    </row>
    <row r="71">
      <c r="A71" s="11">
        <v>70.0</v>
      </c>
      <c r="B71" s="23" t="s">
        <v>115</v>
      </c>
      <c r="C71" s="26" t="str">
        <f>GDSummary!L72</f>
        <v>18669652248424</v>
      </c>
      <c r="D71" s="19" t="str">
        <f>GDSummary!K72</f>
        <v>1.04</v>
      </c>
      <c r="E71" s="25">
        <v>0.0</v>
      </c>
      <c r="F71" s="25">
        <v>0.0</v>
      </c>
      <c r="G71" s="27" t="str">
        <f>GDSummary!M72</f>
        <v>1.0100</v>
      </c>
      <c r="H71" s="25">
        <v>0.0</v>
      </c>
      <c r="I71" s="25">
        <v>0.0</v>
      </c>
    </row>
    <row r="72">
      <c r="A72" s="11">
        <v>71.0</v>
      </c>
      <c r="B72" s="23" t="s">
        <v>116</v>
      </c>
      <c r="C72" s="26" t="str">
        <f>GDSummary!L73</f>
        <v>23383046737498</v>
      </c>
      <c r="D72" s="19" t="str">
        <f>GDSummary!K73</f>
        <v>1.02</v>
      </c>
      <c r="E72" s="25">
        <v>0.0</v>
      </c>
      <c r="F72" s="25">
        <v>0.0</v>
      </c>
      <c r="G72" s="27" t="str">
        <f>GDSummary!M73</f>
        <v>1.0100</v>
      </c>
      <c r="H72" s="25">
        <v>0.0</v>
      </c>
      <c r="I72" s="25">
        <v>0.0</v>
      </c>
    </row>
    <row r="73">
      <c r="A73" s="11">
        <v>72.0</v>
      </c>
      <c r="B73" s="23" t="s">
        <v>117</v>
      </c>
      <c r="C73" s="26" t="str">
        <f>GDSummary!L74</f>
        <v>31384780965651</v>
      </c>
      <c r="D73" s="19" t="str">
        <f>GDSummary!K74</f>
        <v>1.03</v>
      </c>
      <c r="E73" s="25">
        <v>0.0</v>
      </c>
      <c r="F73" s="25">
        <v>0.0</v>
      </c>
      <c r="G73" s="27" t="str">
        <f>GDSummary!M74</f>
        <v>1.0100</v>
      </c>
      <c r="H73" s="25">
        <v>0.0</v>
      </c>
      <c r="I73" s="25">
        <v>0.0</v>
      </c>
    </row>
    <row r="74">
      <c r="A74" s="11">
        <v>73.0</v>
      </c>
      <c r="B74" s="23" t="s">
        <v>118</v>
      </c>
      <c r="C74" s="26" t="str">
        <f>GDSummary!L75</f>
        <v>74099883354438</v>
      </c>
      <c r="D74" s="19" t="str">
        <f>GDSummary!K75</f>
        <v>1.05</v>
      </c>
      <c r="E74" s="25">
        <v>0.0</v>
      </c>
      <c r="F74" s="25">
        <v>0.0</v>
      </c>
      <c r="G74" s="27" t="str">
        <f>GDSummary!M75</f>
        <v>1.0100</v>
      </c>
      <c r="H74" s="25">
        <v>0.0</v>
      </c>
      <c r="I74" s="25">
        <v>0.0</v>
      </c>
    </row>
    <row r="75">
      <c r="A75" s="11">
        <v>74.0</v>
      </c>
      <c r="B75" s="23" t="s">
        <v>119</v>
      </c>
      <c r="C75" s="26" t="str">
        <f>GDSummary!L76</f>
        <v>115356969639187</v>
      </c>
      <c r="D75" s="19" t="str">
        <f>GDSummary!K76</f>
        <v>1.01</v>
      </c>
      <c r="E75" s="25">
        <v>0.0</v>
      </c>
      <c r="F75" s="25">
        <v>0.0</v>
      </c>
      <c r="G75" s="27" t="str">
        <f>GDSummary!M76</f>
        <v>1.0100</v>
      </c>
      <c r="H75" s="25">
        <v>0.0</v>
      </c>
      <c r="I75" s="25">
        <v>0.0</v>
      </c>
    </row>
    <row r="76">
      <c r="A76" s="11">
        <v>75.0</v>
      </c>
      <c r="B76" s="23" t="s">
        <v>120</v>
      </c>
      <c r="C76" s="26" t="str">
        <f>GDSummary!L77</f>
        <v>141312287808005</v>
      </c>
      <c r="D76" s="19" t="str">
        <f>GDSummary!K77</f>
        <v>1.04</v>
      </c>
      <c r="E76" s="25">
        <v>0.0</v>
      </c>
      <c r="F76" s="25">
        <v>0.0</v>
      </c>
      <c r="G76" s="27" t="str">
        <f>GDSummary!M77</f>
        <v>1.0100</v>
      </c>
      <c r="H76" s="25">
        <v>0.0</v>
      </c>
      <c r="I76" s="25">
        <v>0.0</v>
      </c>
    </row>
    <row r="77">
      <c r="A77" s="11">
        <v>76.0</v>
      </c>
      <c r="B77" s="23" t="s">
        <v>121</v>
      </c>
      <c r="C77" s="26" t="str">
        <f>GDSummary!L78</f>
        <v>176988397342894</v>
      </c>
      <c r="D77" s="19" t="str">
        <f>GDSummary!K78</f>
        <v>1.02</v>
      </c>
      <c r="E77" s="25">
        <v>0.0</v>
      </c>
      <c r="F77" s="25">
        <v>0.0</v>
      </c>
      <c r="G77" s="27" t="str">
        <f>GDSummary!M78</f>
        <v>1.0100</v>
      </c>
      <c r="H77" s="25">
        <v>0.0</v>
      </c>
      <c r="I77" s="25">
        <v>0.0</v>
      </c>
    </row>
    <row r="78">
      <c r="A78" s="11">
        <v>77.0</v>
      </c>
      <c r="B78" s="23" t="s">
        <v>122</v>
      </c>
      <c r="C78" s="26" t="str">
        <f>GDSummary!L79</f>
        <v>237554248016812</v>
      </c>
      <c r="D78" s="19" t="str">
        <f>GDSummary!K79</f>
        <v>1.03</v>
      </c>
      <c r="E78" s="25">
        <v>0.0</v>
      </c>
      <c r="F78" s="25">
        <v>0.0</v>
      </c>
      <c r="G78" s="27" t="str">
        <f>GDSummary!M79</f>
        <v>1.0100</v>
      </c>
      <c r="H78" s="25">
        <v>0.0</v>
      </c>
      <c r="I78" s="25">
        <v>0.0</v>
      </c>
    </row>
    <row r="79">
      <c r="A79" s="11">
        <v>78.0</v>
      </c>
      <c r="B79" s="23" t="s">
        <v>123</v>
      </c>
      <c r="C79" s="26" t="str">
        <f>GDSummary!L80</f>
        <v>560868724483463</v>
      </c>
      <c r="D79" s="19" t="str">
        <f>GDSummary!K80</f>
        <v>1.05</v>
      </c>
      <c r="E79" s="25">
        <v>0.0</v>
      </c>
      <c r="F79" s="25">
        <v>0.0</v>
      </c>
      <c r="G79" s="27" t="str">
        <f>GDSummary!M80</f>
        <v>1.0100</v>
      </c>
      <c r="H79" s="25">
        <v>0.0</v>
      </c>
      <c r="I79" s="25">
        <v>0.0</v>
      </c>
    </row>
    <row r="80">
      <c r="A80" s="11">
        <v>79.0</v>
      </c>
      <c r="B80" s="23" t="s">
        <v>124</v>
      </c>
      <c r="C80" s="26" t="str">
        <f>GDSummary!L81</f>
        <v>873147345081952</v>
      </c>
      <c r="D80" s="19" t="str">
        <f>GDSummary!K81</f>
        <v>1.01</v>
      </c>
      <c r="E80" s="25">
        <v>0.0</v>
      </c>
      <c r="F80" s="25">
        <v>0.0</v>
      </c>
      <c r="G80" s="27" t="str">
        <f>GDSummary!M81</f>
        <v>1.0100</v>
      </c>
      <c r="H80" s="25">
        <v>0.0</v>
      </c>
      <c r="I80" s="25">
        <v>0.0</v>
      </c>
    </row>
    <row r="81">
      <c r="A81" s="11">
        <v>80.0</v>
      </c>
      <c r="B81" s="23" t="s">
        <v>125</v>
      </c>
      <c r="C81" s="26" t="str">
        <f>GDSummary!L82</f>
        <v>1069605497725390</v>
      </c>
      <c r="D81" s="19" t="str">
        <f>GDSummary!K82</f>
        <v>1.04</v>
      </c>
      <c r="E81" s="25">
        <v>0.0</v>
      </c>
      <c r="F81" s="25">
        <v>0.0</v>
      </c>
      <c r="G81" s="27" t="str">
        <f>GDSummary!M82</f>
        <v>1.0100</v>
      </c>
      <c r="H81" s="25">
        <v>0.0</v>
      </c>
      <c r="I81" s="25">
        <v>0.0</v>
      </c>
    </row>
    <row r="82">
      <c r="A82" s="11">
        <v>81.0</v>
      </c>
      <c r="B82" s="23" t="s">
        <v>126</v>
      </c>
      <c r="C82" s="26" t="str">
        <f>GDSummary!L83</f>
        <v>1339641200125290</v>
      </c>
      <c r="D82" s="19" t="str">
        <f>GDSummary!K83</f>
        <v>1.02</v>
      </c>
      <c r="E82" s="25">
        <v>0.0</v>
      </c>
      <c r="F82" s="25">
        <v>0.0</v>
      </c>
      <c r="G82" s="27" t="str">
        <f>GDSummary!M83</f>
        <v>1.0100</v>
      </c>
      <c r="H82" s="25">
        <v>0.0</v>
      </c>
      <c r="I82" s="25">
        <v>0.0</v>
      </c>
    </row>
    <row r="83">
      <c r="A83" s="11">
        <v>82.0</v>
      </c>
      <c r="B83" s="23" t="s">
        <v>127</v>
      </c>
      <c r="C83" s="26" t="str">
        <f>GDSummary!L84</f>
        <v>1798069606176260</v>
      </c>
      <c r="D83" s="19" t="str">
        <f>GDSummary!K84</f>
        <v>1.03</v>
      </c>
      <c r="E83" s="25">
        <v>0.0</v>
      </c>
      <c r="F83" s="25">
        <v>0.0</v>
      </c>
      <c r="G83" s="27" t="str">
        <f>GDSummary!M84</f>
        <v>1.0100</v>
      </c>
      <c r="H83" s="25">
        <v>0.0</v>
      </c>
      <c r="I83" s="25">
        <v>0.0</v>
      </c>
    </row>
    <row r="84">
      <c r="A84" s="11">
        <v>83.0</v>
      </c>
      <c r="B84" s="23" t="s">
        <v>87</v>
      </c>
      <c r="C84" s="26" t="str">
        <f>GDSummary!L85</f>
        <v>4245266144334300</v>
      </c>
      <c r="D84" s="19" t="str">
        <f>GDSummary!K85</f>
        <v>1.05</v>
      </c>
      <c r="E84" s="25">
        <v>0.0</v>
      </c>
      <c r="F84" s="25">
        <v>0.0</v>
      </c>
      <c r="G84" s="27" t="str">
        <f>GDSummary!M85</f>
        <v>1.0100</v>
      </c>
      <c r="H84" s="25">
        <v>0.0</v>
      </c>
      <c r="I84" s="25">
        <v>0.0</v>
      </c>
    </row>
    <row r="85">
      <c r="A85" s="11">
        <v>84.0</v>
      </c>
      <c r="B85" s="23" t="s">
        <v>88</v>
      </c>
      <c r="C85" s="26" t="str">
        <f>GDSummary!L86</f>
        <v>6608931290482570</v>
      </c>
      <c r="D85" s="19" t="str">
        <f>GDSummary!K86</f>
        <v>1.01</v>
      </c>
      <c r="E85" s="25">
        <v>0.0</v>
      </c>
      <c r="F85" s="25">
        <v>0.0</v>
      </c>
      <c r="G85" s="27" t="str">
        <f>GDSummary!M86</f>
        <v>1.0100</v>
      </c>
      <c r="H85" s="25">
        <v>0.0</v>
      </c>
      <c r="I85" s="25">
        <v>0.0</v>
      </c>
    </row>
    <row r="86">
      <c r="A86" s="11">
        <v>85.0</v>
      </c>
      <c r="B86" s="23" t="s">
        <v>89</v>
      </c>
      <c r="C86" s="26" t="str">
        <f>GDSummary!L87</f>
        <v>8095940830841150</v>
      </c>
      <c r="D86" s="19" t="str">
        <f>GDSummary!K87</f>
        <v>1.04</v>
      </c>
      <c r="E86" s="25">
        <v>0.0</v>
      </c>
      <c r="F86" s="25">
        <v>0.0</v>
      </c>
      <c r="G86" s="27" t="str">
        <f>GDSummary!M87</f>
        <v>1.0100</v>
      </c>
      <c r="H86" s="25">
        <v>0.0</v>
      </c>
      <c r="I86" s="25">
        <v>0.0</v>
      </c>
    </row>
    <row r="87">
      <c r="A87" s="11">
        <v>86.0</v>
      </c>
      <c r="B87" s="23" t="s">
        <v>90</v>
      </c>
      <c r="C87" s="26" t="str">
        <f>GDSummary!L88</f>
        <v>10139865505399600</v>
      </c>
      <c r="D87" s="19" t="str">
        <f>GDSummary!K88</f>
        <v>1.02</v>
      </c>
      <c r="E87" s="25">
        <v>0.0</v>
      </c>
      <c r="F87" s="25">
        <v>0.0</v>
      </c>
      <c r="G87" s="27" t="str">
        <f>GDSummary!M88</f>
        <v>1.0100</v>
      </c>
      <c r="H87" s="25">
        <v>0.0</v>
      </c>
      <c r="I87" s="25">
        <v>0.0</v>
      </c>
    </row>
    <row r="88">
      <c r="A88" s="11">
        <v>87.0</v>
      </c>
      <c r="B88" s="23" t="s">
        <v>91</v>
      </c>
      <c r="C88" s="26" t="str">
        <f>GDSummary!L89</f>
        <v>13609751606824900</v>
      </c>
      <c r="D88" s="19" t="str">
        <f>GDSummary!K89</f>
        <v>1.03</v>
      </c>
      <c r="E88" s="25">
        <v>0.0</v>
      </c>
      <c r="F88" s="25">
        <v>0.0</v>
      </c>
      <c r="G88" s="27" t="str">
        <f>GDSummary!M89</f>
        <v>1.0100</v>
      </c>
      <c r="H88" s="25">
        <v>0.0</v>
      </c>
      <c r="I88" s="25">
        <v>0.0</v>
      </c>
    </row>
    <row r="89">
      <c r="A89" s="11">
        <v>88.0</v>
      </c>
      <c r="B89" s="23" t="s">
        <v>92</v>
      </c>
      <c r="C89" s="26" t="str">
        <f>GDSummary!L90</f>
        <v>32132803719496000</v>
      </c>
      <c r="D89" s="19" t="str">
        <f>GDSummary!K90</f>
        <v>1.05</v>
      </c>
      <c r="E89" s="25">
        <v>0.0</v>
      </c>
      <c r="F89" s="25">
        <v>0.0</v>
      </c>
      <c r="G89" s="27" t="str">
        <f>GDSummary!M90</f>
        <v>1.0100</v>
      </c>
      <c r="H89" s="25">
        <v>0.0</v>
      </c>
      <c r="I89" s="25">
        <v>0.0</v>
      </c>
    </row>
    <row r="90">
      <c r="A90" s="11">
        <v>89.0</v>
      </c>
      <c r="B90" s="23" t="s">
        <v>93</v>
      </c>
      <c r="C90" s="26" t="str">
        <f>GDSummary!L91</f>
        <v>50023599164949900</v>
      </c>
      <c r="D90" s="19" t="str">
        <f>GDSummary!K91</f>
        <v>1.01</v>
      </c>
      <c r="E90" s="25">
        <v>0.0</v>
      </c>
      <c r="F90" s="25">
        <v>0.0</v>
      </c>
      <c r="G90" s="27" t="str">
        <f>GDSummary!M91</f>
        <v>1.0100</v>
      </c>
      <c r="H90" s="25">
        <v>0.0</v>
      </c>
      <c r="I90" s="25">
        <v>0.0</v>
      </c>
    </row>
    <row r="91">
      <c r="A91" s="11">
        <v>90.0</v>
      </c>
      <c r="B91" s="23" t="s">
        <v>94</v>
      </c>
      <c r="C91" s="26" t="str">
        <f>GDSummary!L92</f>
        <v>61278908977063600</v>
      </c>
      <c r="D91" s="19" t="str">
        <f>GDSummary!K92</f>
        <v>1.04</v>
      </c>
      <c r="E91" s="25">
        <v>0.0</v>
      </c>
      <c r="F91" s="25">
        <v>0.0</v>
      </c>
      <c r="G91" s="27" t="str">
        <f>GDSummary!M92</f>
        <v>1.0100</v>
      </c>
      <c r="H91" s="25">
        <v>0.0</v>
      </c>
      <c r="I91" s="25">
        <v>0.0</v>
      </c>
    </row>
    <row r="92">
      <c r="A92" s="11">
        <v>91.0</v>
      </c>
      <c r="B92" s="23" t="s">
        <v>95</v>
      </c>
      <c r="C92" s="26" t="str">
        <f>GDSummary!L93</f>
        <v>76749559850783700</v>
      </c>
      <c r="D92" s="19" t="str">
        <f>GDSummary!K93</f>
        <v>1.02</v>
      </c>
      <c r="E92" s="25">
        <v>0.0</v>
      </c>
      <c r="F92" s="25">
        <v>0.0</v>
      </c>
      <c r="G92" s="27" t="str">
        <f>GDSummary!M93</f>
        <v>1.0100</v>
      </c>
      <c r="H92" s="25">
        <v>0.0</v>
      </c>
      <c r="I92" s="25">
        <v>0.0</v>
      </c>
    </row>
    <row r="93">
      <c r="A93" s="11">
        <v>92.0</v>
      </c>
      <c r="B93" s="23" t="s">
        <v>96</v>
      </c>
      <c r="C93" s="26" t="str">
        <f>GDSummary!L94</f>
        <v>103013441839646000</v>
      </c>
      <c r="D93" s="19" t="str">
        <f>GDSummary!K94</f>
        <v>1.03</v>
      </c>
      <c r="E93" s="25">
        <v>0.0</v>
      </c>
      <c r="F93" s="25">
        <v>0.0</v>
      </c>
      <c r="G93" s="27" t="str">
        <f>GDSummary!M94</f>
        <v>1.0100</v>
      </c>
      <c r="H93" s="25">
        <v>0.0</v>
      </c>
      <c r="I93" s="25">
        <v>0.0</v>
      </c>
    </row>
    <row r="94">
      <c r="A94" s="11">
        <v>93.0</v>
      </c>
      <c r="B94" s="23" t="s">
        <v>97</v>
      </c>
      <c r="C94" s="26" t="str">
        <f>GDSummary!L95</f>
        <v>243216099950210000</v>
      </c>
      <c r="D94" s="19" t="str">
        <f>GDSummary!K95</f>
        <v>1.05</v>
      </c>
      <c r="E94" s="25">
        <v>0.0</v>
      </c>
      <c r="F94" s="25">
        <v>0.0</v>
      </c>
      <c r="G94" s="27" t="str">
        <f>GDSummary!M95</f>
        <v>1.0100</v>
      </c>
      <c r="H94" s="25">
        <v>0.0</v>
      </c>
      <c r="I94" s="25">
        <v>0.0</v>
      </c>
    </row>
    <row r="95">
      <c r="A95" s="11">
        <v>94.0</v>
      </c>
      <c r="B95" s="23" t="s">
        <v>98</v>
      </c>
      <c r="C95" s="26" t="str">
        <f>GDSummary!L96</f>
        <v>378633150115994000</v>
      </c>
      <c r="D95" s="19" t="str">
        <f>GDSummary!K96</f>
        <v>1.01</v>
      </c>
      <c r="E95" s="25">
        <v>0.0</v>
      </c>
      <c r="F95" s="25">
        <v>0.0</v>
      </c>
      <c r="G95" s="27" t="str">
        <f>GDSummary!M96</f>
        <v>1.0100</v>
      </c>
      <c r="H95" s="25">
        <v>0.0</v>
      </c>
      <c r="I95" s="25">
        <v>0.0</v>
      </c>
    </row>
    <row r="96">
      <c r="A96" s="11">
        <v>95.0</v>
      </c>
      <c r="B96" s="23" t="s">
        <v>99</v>
      </c>
      <c r="C96" s="26" t="str">
        <f>GDSummary!L97</f>
        <v>463825608892093000</v>
      </c>
      <c r="D96" s="19" t="str">
        <f>GDSummary!K97</f>
        <v>1.04</v>
      </c>
      <c r="E96" s="25">
        <v>0.0</v>
      </c>
      <c r="F96" s="25">
        <v>0.0</v>
      </c>
      <c r="G96" s="27" t="str">
        <f>GDSummary!M97</f>
        <v>1.0100</v>
      </c>
      <c r="H96" s="25">
        <v>0.0</v>
      </c>
      <c r="I96" s="25">
        <v>0.0</v>
      </c>
    </row>
    <row r="97">
      <c r="A97" s="11">
        <v>96.0</v>
      </c>
      <c r="B97" s="23" t="s">
        <v>100</v>
      </c>
      <c r="C97" s="26" t="str">
        <f>GDSummary!L98</f>
        <v>580924365727761000</v>
      </c>
      <c r="D97" s="19" t="str">
        <f>GDSummary!K98</f>
        <v>1.02</v>
      </c>
      <c r="E97" s="25">
        <v>0.0</v>
      </c>
      <c r="F97" s="25">
        <v>0.0</v>
      </c>
      <c r="G97" s="27" t="str">
        <f>GDSummary!M98</f>
        <v>1.0100</v>
      </c>
      <c r="H97" s="25">
        <v>0.0</v>
      </c>
      <c r="I97" s="25">
        <v>0.0</v>
      </c>
    </row>
    <row r="98">
      <c r="A98" s="11">
        <v>97.0</v>
      </c>
      <c r="B98" s="23" t="s">
        <v>101</v>
      </c>
      <c r="C98" s="26" t="str">
        <f>GDSummary!L99</f>
        <v>779718065855704000</v>
      </c>
      <c r="D98" s="19" t="str">
        <f>GDSummary!K99</f>
        <v>1.03</v>
      </c>
      <c r="E98" s="25">
        <v>0.0</v>
      </c>
      <c r="F98" s="25">
        <v>0.0</v>
      </c>
      <c r="G98" s="27" t="str">
        <f>GDSummary!M99</f>
        <v>1.0100</v>
      </c>
      <c r="H98" s="25">
        <v>0.0</v>
      </c>
      <c r="I98" s="25">
        <v>0.0</v>
      </c>
    </row>
    <row r="99">
      <c r="A99" s="11">
        <v>98.0</v>
      </c>
      <c r="B99" s="23" t="s">
        <v>102</v>
      </c>
      <c r="C99" s="26" t="str">
        <f>GDSummary!L100</f>
        <v>1840924675959720000</v>
      </c>
      <c r="D99" s="19" t="str">
        <f>GDSummary!K100</f>
        <v>1.05</v>
      </c>
      <c r="E99" s="25">
        <v>0.0</v>
      </c>
      <c r="F99" s="25">
        <v>0.0</v>
      </c>
      <c r="G99" s="27" t="str">
        <f>GDSummary!M100</f>
        <v>1.0100</v>
      </c>
      <c r="H99" s="25">
        <v>0.0</v>
      </c>
      <c r="I99" s="25">
        <v>0.0</v>
      </c>
    </row>
    <row r="100">
      <c r="A100" s="11">
        <v>99.0</v>
      </c>
      <c r="B100" s="23" t="s">
        <v>103</v>
      </c>
      <c r="C100" s="26" t="str">
        <f>GDSummary!L101</f>
        <v>1862840581124910000</v>
      </c>
      <c r="D100" s="19" t="str">
        <f>GDSummary!K101</f>
        <v>1.01</v>
      </c>
      <c r="E100" s="25">
        <v>0.0</v>
      </c>
      <c r="F100" s="25">
        <v>0.0</v>
      </c>
      <c r="G100" s="27" t="str">
        <f>GDSummary!M101</f>
        <v>1.0100</v>
      </c>
      <c r="H100" s="25">
        <v>0.0</v>
      </c>
      <c r="I100" s="25">
        <v>0.0</v>
      </c>
    </row>
    <row r="101">
      <c r="A101" s="11">
        <v>100.0</v>
      </c>
      <c r="B101" s="23" t="s">
        <v>104</v>
      </c>
      <c r="C101" s="26" t="str">
        <f>GDSummary!L102</f>
        <v>4627871616737350000</v>
      </c>
      <c r="D101" s="19" t="str">
        <f>GDSummary!K102</f>
        <v>1.04</v>
      </c>
      <c r="E101" s="25">
        <v>0.0</v>
      </c>
      <c r="F101" s="25">
        <v>0.0</v>
      </c>
      <c r="G101" s="27" t="str">
        <f>GDSummary!M102</f>
        <v>1.0100</v>
      </c>
      <c r="H101" s="25">
        <v>0.0</v>
      </c>
      <c r="I101" s="25">
        <v>0.0</v>
      </c>
    </row>
    <row r="102">
      <c r="B102" s="23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  <row r="1001">
      <c r="B1001" s="30"/>
    </row>
    <row r="1002">
      <c r="B1002" s="30"/>
    </row>
    <row r="1003">
      <c r="B1003" s="30"/>
    </row>
    <row r="1004">
      <c r="B1004" s="30"/>
    </row>
    <row r="1005">
      <c r="B1005" s="30"/>
    </row>
    <row r="1006">
      <c r="B1006" s="30"/>
    </row>
    <row r="1007">
      <c r="B1007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9" width="19.14"/>
  </cols>
  <sheetData>
    <row r="1">
      <c r="A1" s="1" t="s">
        <v>0</v>
      </c>
      <c r="B1" s="20" t="s">
        <v>19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21" t="s">
        <v>46</v>
      </c>
      <c r="I1" s="1" t="s">
        <v>47</v>
      </c>
      <c r="J1" s="1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1">
        <v>1.0</v>
      </c>
      <c r="B2" s="23" t="s">
        <v>87</v>
      </c>
      <c r="C2" s="26" t="str">
        <f>GDSummary!P3</f>
        <v>0</v>
      </c>
      <c r="D2" s="19" t="str">
        <f>GDSummary!O3</f>
        <v>1.00</v>
      </c>
      <c r="E2" s="11">
        <v>0.0</v>
      </c>
      <c r="F2" s="11">
        <v>0.0</v>
      </c>
      <c r="G2" s="11">
        <v>0.0</v>
      </c>
      <c r="H2" s="24" t="str">
        <f>GDSummary!Q3</f>
        <v>0.00</v>
      </c>
      <c r="I2" s="25">
        <v>0.0</v>
      </c>
    </row>
    <row r="3">
      <c r="A3" s="11">
        <v>2.0</v>
      </c>
      <c r="B3" s="23" t="s">
        <v>88</v>
      </c>
      <c r="C3" s="26" t="str">
        <f>GDSummary!P4</f>
        <v>75</v>
      </c>
      <c r="D3" s="19" t="str">
        <f>GDSummary!O4</f>
        <v>1.40</v>
      </c>
      <c r="E3" s="11">
        <v>0.0</v>
      </c>
      <c r="F3" s="11">
        <v>0.0</v>
      </c>
      <c r="G3" s="11">
        <v>0.0</v>
      </c>
      <c r="H3" s="24" t="str">
        <f>GDSummary!Q4</f>
        <v>1.01</v>
      </c>
      <c r="I3" s="25">
        <v>0.0</v>
      </c>
      <c r="M3" s="11"/>
    </row>
    <row r="4">
      <c r="A4" s="11">
        <v>3.0</v>
      </c>
      <c r="B4" s="23" t="s">
        <v>89</v>
      </c>
      <c r="C4" s="26" t="str">
        <f>GDSummary!P5</f>
        <v>81</v>
      </c>
      <c r="D4" s="19" t="str">
        <f>GDSummary!O5</f>
        <v>1.10</v>
      </c>
      <c r="E4" s="11">
        <v>0.0</v>
      </c>
      <c r="F4" s="11">
        <v>0.0</v>
      </c>
      <c r="G4" s="11">
        <v>0.0</v>
      </c>
      <c r="H4" s="24" t="str">
        <f>GDSummary!Q5</f>
        <v>1.01</v>
      </c>
      <c r="I4" s="25">
        <v>0.0</v>
      </c>
      <c r="J4" s="28"/>
      <c r="K4" s="28"/>
      <c r="L4" s="28"/>
      <c r="M4" s="29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11">
        <v>4.0</v>
      </c>
      <c r="B5" s="23" t="s">
        <v>90</v>
      </c>
      <c r="C5" s="26" t="str">
        <f>GDSummary!P6</f>
        <v>86</v>
      </c>
      <c r="D5" s="19" t="str">
        <f>GDSummary!O6</f>
        <v>1.30</v>
      </c>
      <c r="E5" s="11">
        <v>0.0</v>
      </c>
      <c r="F5" s="11">
        <v>0.0</v>
      </c>
      <c r="G5" s="11">
        <v>0.0</v>
      </c>
      <c r="H5" s="24" t="str">
        <f>GDSummary!Q6</f>
        <v>1.01</v>
      </c>
      <c r="I5" s="25">
        <v>0.0</v>
      </c>
      <c r="M5" s="11"/>
    </row>
    <row r="6">
      <c r="A6" s="11">
        <v>5.0</v>
      </c>
      <c r="B6" s="23" t="s">
        <v>91</v>
      </c>
      <c r="C6" s="26" t="str">
        <f>GDSummary!P7</f>
        <v>89</v>
      </c>
      <c r="D6" s="19" t="str">
        <f>GDSummary!O7</f>
        <v>1.20</v>
      </c>
      <c r="E6" s="11">
        <v>0.0</v>
      </c>
      <c r="F6" s="11">
        <v>0.0</v>
      </c>
      <c r="G6" s="11">
        <v>0.0</v>
      </c>
      <c r="H6" s="24" t="str">
        <f>GDSummary!Q7</f>
        <v>1.01</v>
      </c>
      <c r="I6" s="25">
        <v>0.0</v>
      </c>
      <c r="M6" s="11"/>
    </row>
    <row r="7">
      <c r="A7" s="11">
        <v>6.0</v>
      </c>
      <c r="B7" s="23" t="s">
        <v>92</v>
      </c>
      <c r="C7" s="26" t="str">
        <f>GDSummary!P8</f>
        <v>90</v>
      </c>
      <c r="D7" s="19" t="str">
        <f>GDSummary!O8</f>
        <v>1.50</v>
      </c>
      <c r="E7" s="11">
        <v>0.0</v>
      </c>
      <c r="F7" s="11">
        <v>0.0</v>
      </c>
      <c r="G7" s="11">
        <v>0.0</v>
      </c>
      <c r="H7" s="24" t="str">
        <f>GDSummary!Q8</f>
        <v>1.01</v>
      </c>
      <c r="I7" s="25">
        <v>0.0</v>
      </c>
      <c r="M7" s="11"/>
    </row>
    <row r="8">
      <c r="A8" s="11">
        <v>7.0</v>
      </c>
      <c r="B8" s="23" t="s">
        <v>93</v>
      </c>
      <c r="C8" s="26" t="str">
        <f>GDSummary!P9</f>
        <v>109</v>
      </c>
      <c r="D8" s="19" t="str">
        <f>GDSummary!O9</f>
        <v>1.04</v>
      </c>
      <c r="E8" s="11">
        <v>0.0</v>
      </c>
      <c r="F8" s="11">
        <v>0.0</v>
      </c>
      <c r="G8" s="11">
        <v>0.0</v>
      </c>
      <c r="H8" s="24" t="str">
        <f>GDSummary!Q9</f>
        <v>1.01</v>
      </c>
      <c r="I8" s="25">
        <v>0.0</v>
      </c>
    </row>
    <row r="9">
      <c r="A9" s="11">
        <v>8.0</v>
      </c>
      <c r="B9" s="23" t="s">
        <v>94</v>
      </c>
      <c r="C9" s="26" t="str">
        <f>GDSummary!P10</f>
        <v>243</v>
      </c>
      <c r="D9" s="19" t="str">
        <f>GDSummary!O10</f>
        <v>1.01</v>
      </c>
      <c r="E9" s="11">
        <v>0.0</v>
      </c>
      <c r="F9" s="11">
        <v>0.0</v>
      </c>
      <c r="G9" s="11">
        <v>0.0</v>
      </c>
      <c r="H9" s="24" t="str">
        <f>GDSummary!Q10</f>
        <v>1.01</v>
      </c>
      <c r="I9" s="25">
        <v>0.0</v>
      </c>
      <c r="N9" s="11"/>
    </row>
    <row r="10">
      <c r="A10" s="11">
        <v>9.0</v>
      </c>
      <c r="B10" s="23" t="s">
        <v>95</v>
      </c>
      <c r="C10" s="26" t="str">
        <f>GDSummary!P11</f>
        <v>450</v>
      </c>
      <c r="D10" s="19" t="str">
        <f>GDSummary!O11</f>
        <v>1.03</v>
      </c>
      <c r="E10" s="11">
        <v>0.0</v>
      </c>
      <c r="F10" s="11">
        <v>0.0</v>
      </c>
      <c r="G10" s="11">
        <v>0.0</v>
      </c>
      <c r="H10" s="24" t="str">
        <f>GDSummary!Q11</f>
        <v>1.01</v>
      </c>
      <c r="I10" s="25">
        <v>0.0</v>
      </c>
      <c r="N10" s="11"/>
    </row>
    <row r="11">
      <c r="A11" s="11">
        <v>10.0</v>
      </c>
      <c r="B11" s="23" t="s">
        <v>96</v>
      </c>
      <c r="C11" s="26" t="str">
        <f>GDSummary!P12</f>
        <v>467</v>
      </c>
      <c r="D11" s="19" t="str">
        <f>GDSummary!O12</f>
        <v>1.02</v>
      </c>
      <c r="E11" s="11">
        <v>0.0</v>
      </c>
      <c r="F11" s="11">
        <v>0.0</v>
      </c>
      <c r="G11" s="11">
        <v>0.0</v>
      </c>
      <c r="H11" s="24" t="str">
        <f>GDSummary!Q12</f>
        <v>1.01</v>
      </c>
      <c r="I11" s="25">
        <v>0.0</v>
      </c>
      <c r="N11" s="11"/>
    </row>
    <row r="12">
      <c r="A12" s="11">
        <v>11.0</v>
      </c>
      <c r="B12" s="23" t="s">
        <v>97</v>
      </c>
      <c r="C12" s="26" t="str">
        <f>GDSummary!P13</f>
        <v>579</v>
      </c>
      <c r="D12" s="19" t="str">
        <f>GDSummary!O13</f>
        <v>1.05</v>
      </c>
      <c r="E12" s="11">
        <v>0.0</v>
      </c>
      <c r="F12" s="11">
        <v>0.0</v>
      </c>
      <c r="G12" s="11">
        <v>0.0</v>
      </c>
      <c r="H12" s="24" t="str">
        <f>GDSummary!Q13</f>
        <v>1.01</v>
      </c>
      <c r="I12" s="25">
        <v>0.0</v>
      </c>
      <c r="N12" s="11"/>
    </row>
    <row r="13">
      <c r="A13" s="11">
        <v>12.0</v>
      </c>
      <c r="B13" s="23" t="s">
        <v>98</v>
      </c>
      <c r="C13" s="26" t="str">
        <f>GDSummary!P14</f>
        <v>873</v>
      </c>
      <c r="D13" s="19" t="str">
        <f>GDSummary!O14</f>
        <v>1.04</v>
      </c>
      <c r="E13" s="11">
        <v>0.0</v>
      </c>
      <c r="F13" s="11">
        <v>0.0</v>
      </c>
      <c r="G13" s="11">
        <v>0.0</v>
      </c>
      <c r="H13" s="24" t="str">
        <f>GDSummary!Q14</f>
        <v>1.01</v>
      </c>
      <c r="I13" s="25">
        <v>0.0</v>
      </c>
      <c r="N13" s="11"/>
    </row>
    <row r="14">
      <c r="A14" s="11">
        <v>13.0</v>
      </c>
      <c r="B14" s="23" t="s">
        <v>99</v>
      </c>
      <c r="C14" s="26" t="str">
        <f>GDSummary!P15</f>
        <v>1872</v>
      </c>
      <c r="D14" s="19" t="str">
        <f>GDSummary!O15</f>
        <v>1.01</v>
      </c>
      <c r="E14" s="11">
        <v>0.0</v>
      </c>
      <c r="F14" s="11">
        <v>0.0</v>
      </c>
      <c r="G14" s="11">
        <v>0.0</v>
      </c>
      <c r="H14" s="24" t="str">
        <f>GDSummary!Q15</f>
        <v>1.01</v>
      </c>
      <c r="I14" s="25">
        <v>0.0</v>
      </c>
      <c r="N14" s="11"/>
    </row>
    <row r="15">
      <c r="A15" s="11">
        <v>14.0</v>
      </c>
      <c r="B15" s="23" t="s">
        <v>100</v>
      </c>
      <c r="C15" s="26" t="str">
        <f>GDSummary!P16</f>
        <v>3276</v>
      </c>
      <c r="D15" s="19" t="str">
        <f>GDSummary!O16</f>
        <v>1.03</v>
      </c>
      <c r="E15" s="11">
        <v>0.0</v>
      </c>
      <c r="F15" s="11">
        <v>0.0</v>
      </c>
      <c r="G15" s="11">
        <v>0.0</v>
      </c>
      <c r="H15" s="24" t="str">
        <f>GDSummary!Q16</f>
        <v>1.01</v>
      </c>
      <c r="I15" s="25">
        <v>0.0</v>
      </c>
      <c r="N15" s="11"/>
    </row>
    <row r="16">
      <c r="A16" s="11">
        <v>15.0</v>
      </c>
      <c r="B16" s="23" t="s">
        <v>101</v>
      </c>
      <c r="C16" s="26" t="str">
        <f>GDSummary!P17</f>
        <v>3394</v>
      </c>
      <c r="D16" s="19" t="str">
        <f>GDSummary!O17</f>
        <v>1.02</v>
      </c>
      <c r="E16" s="11">
        <v>0.0</v>
      </c>
      <c r="F16" s="11">
        <v>0.0</v>
      </c>
      <c r="G16" s="11">
        <v>0.0</v>
      </c>
      <c r="H16" s="24" t="str">
        <f>GDSummary!Q17</f>
        <v>1.01</v>
      </c>
      <c r="I16" s="25">
        <v>0.0</v>
      </c>
    </row>
    <row r="17">
      <c r="A17" s="11">
        <v>16.0</v>
      </c>
      <c r="B17" s="23" t="s">
        <v>102</v>
      </c>
      <c r="C17" s="26" t="str">
        <f>GDSummary!P18</f>
        <v>4178</v>
      </c>
      <c r="D17" s="19" t="str">
        <f>GDSummary!O18</f>
        <v>1.05</v>
      </c>
      <c r="E17" s="11">
        <v>0.0</v>
      </c>
      <c r="F17" s="11">
        <v>0.0</v>
      </c>
      <c r="G17" s="11">
        <v>0.0</v>
      </c>
      <c r="H17" s="24" t="str">
        <f>GDSummary!Q18</f>
        <v>1.01</v>
      </c>
      <c r="I17" s="25">
        <v>0.0</v>
      </c>
    </row>
    <row r="18">
      <c r="A18" s="11">
        <v>17.0</v>
      </c>
      <c r="B18" s="23" t="s">
        <v>103</v>
      </c>
      <c r="C18" s="26" t="str">
        <f>GDSummary!P19</f>
        <v>6433</v>
      </c>
      <c r="D18" s="19" t="str">
        <f>GDSummary!O19</f>
        <v>1.04</v>
      </c>
      <c r="E18" s="11">
        <v>0.0</v>
      </c>
      <c r="F18" s="11">
        <v>0.0</v>
      </c>
      <c r="G18" s="11">
        <v>0.0</v>
      </c>
      <c r="H18" s="24" t="str">
        <f>GDSummary!Q19</f>
        <v>1.01</v>
      </c>
      <c r="I18" s="25">
        <v>0.0</v>
      </c>
    </row>
    <row r="19">
      <c r="A19" s="11">
        <v>18.0</v>
      </c>
      <c r="B19" s="23" t="s">
        <v>104</v>
      </c>
      <c r="C19" s="26" t="str">
        <f>GDSummary!P20</f>
        <v>14024</v>
      </c>
      <c r="D19" s="19" t="str">
        <f>GDSummary!O20</f>
        <v>1.01</v>
      </c>
      <c r="E19" s="11">
        <v>0.0</v>
      </c>
      <c r="F19" s="11">
        <v>0.0</v>
      </c>
      <c r="G19" s="11">
        <v>0.0</v>
      </c>
      <c r="H19" s="24" t="str">
        <f>GDSummary!Q20</f>
        <v>1.01</v>
      </c>
      <c r="I19" s="25">
        <v>0.0</v>
      </c>
    </row>
    <row r="20">
      <c r="A20" s="11">
        <v>19.0</v>
      </c>
      <c r="B20" s="23" t="s">
        <v>105</v>
      </c>
      <c r="C20" s="26" t="str">
        <f>GDSummary!P21</f>
        <v>24600</v>
      </c>
      <c r="D20" s="19" t="str">
        <f>GDSummary!O21</f>
        <v>1.03</v>
      </c>
      <c r="E20" s="11">
        <v>0.0</v>
      </c>
      <c r="F20" s="11">
        <v>0.0</v>
      </c>
      <c r="G20" s="11">
        <v>0.0</v>
      </c>
      <c r="H20" s="24" t="str">
        <f>GDSummary!Q21</f>
        <v>1.01</v>
      </c>
      <c r="I20" s="25">
        <v>0.0</v>
      </c>
    </row>
    <row r="21">
      <c r="A21" s="11">
        <v>20.0</v>
      </c>
      <c r="B21" s="23" t="s">
        <v>106</v>
      </c>
      <c r="C21" s="26" t="str">
        <f>GDSummary!P22</f>
        <v>25529</v>
      </c>
      <c r="D21" s="19" t="str">
        <f>GDSummary!O22</f>
        <v>1.02</v>
      </c>
      <c r="E21" s="11">
        <v>0.0</v>
      </c>
      <c r="F21" s="11">
        <v>0.0</v>
      </c>
      <c r="G21" s="11">
        <v>0.0</v>
      </c>
      <c r="H21" s="24" t="str">
        <f>GDSummary!Q22</f>
        <v>1.01</v>
      </c>
      <c r="I21" s="25">
        <v>0.0</v>
      </c>
    </row>
    <row r="22">
      <c r="A22" s="11">
        <v>21.0</v>
      </c>
      <c r="B22" s="23" t="s">
        <v>107</v>
      </c>
      <c r="C22" s="26" t="str">
        <f>GDSummary!P23</f>
        <v>31480</v>
      </c>
      <c r="D22" s="19" t="str">
        <f>GDSummary!O23</f>
        <v>1.05</v>
      </c>
      <c r="E22" s="11">
        <v>0.0</v>
      </c>
      <c r="F22" s="11">
        <v>0.0</v>
      </c>
      <c r="G22" s="11">
        <v>0.0</v>
      </c>
      <c r="H22" s="24" t="str">
        <f>GDSummary!Q23</f>
        <v>1.01</v>
      </c>
      <c r="I22" s="25">
        <v>0.0</v>
      </c>
    </row>
    <row r="23">
      <c r="A23" s="11">
        <v>22.0</v>
      </c>
      <c r="B23" s="23" t="s">
        <v>108</v>
      </c>
      <c r="C23" s="26" t="str">
        <f>GDSummary!P24</f>
        <v>48511</v>
      </c>
      <c r="D23" s="19" t="str">
        <f>GDSummary!O24</f>
        <v>1.04</v>
      </c>
      <c r="E23" s="11">
        <v>0.0</v>
      </c>
      <c r="F23" s="11">
        <v>0.0</v>
      </c>
      <c r="G23" s="11">
        <v>0.0</v>
      </c>
      <c r="H23" s="24" t="str">
        <f>GDSummary!Q24</f>
        <v>1.01</v>
      </c>
      <c r="I23" s="25">
        <v>0.0</v>
      </c>
    </row>
    <row r="24">
      <c r="A24" s="11">
        <v>23.0</v>
      </c>
      <c r="B24" s="23" t="s">
        <v>109</v>
      </c>
      <c r="C24" s="26" t="str">
        <f>GDSummary!P25</f>
        <v>106012</v>
      </c>
      <c r="D24" s="19" t="str">
        <f>GDSummary!O25</f>
        <v>1.01</v>
      </c>
      <c r="E24" s="11">
        <v>0.0</v>
      </c>
      <c r="F24" s="11">
        <v>0.0</v>
      </c>
      <c r="G24" s="11">
        <v>0.0</v>
      </c>
      <c r="H24" s="24" t="str">
        <f>GDSummary!Q25</f>
        <v>1.01</v>
      </c>
      <c r="I24" s="25">
        <v>0.0</v>
      </c>
    </row>
    <row r="25">
      <c r="A25" s="11">
        <v>24.0</v>
      </c>
      <c r="B25" s="23" t="s">
        <v>110</v>
      </c>
      <c r="C25" s="26" t="str">
        <f>GDSummary!P26</f>
        <v>185998</v>
      </c>
      <c r="D25" s="19" t="str">
        <f>GDSummary!O26</f>
        <v>1.03</v>
      </c>
      <c r="E25" s="11">
        <v>0.0</v>
      </c>
      <c r="F25" s="11">
        <v>0.0</v>
      </c>
      <c r="G25" s="11">
        <v>0.0</v>
      </c>
      <c r="H25" s="24" t="str">
        <f>GDSummary!Q26</f>
        <v>1.01</v>
      </c>
      <c r="I25" s="25">
        <v>0.0</v>
      </c>
    </row>
    <row r="26">
      <c r="A26" s="11">
        <v>25.0</v>
      </c>
      <c r="B26" s="23" t="s">
        <v>111</v>
      </c>
      <c r="C26" s="26" t="str">
        <f>GDSummary!P27</f>
        <v>193086</v>
      </c>
      <c r="D26" s="19" t="str">
        <f>GDSummary!O27</f>
        <v>1.02</v>
      </c>
      <c r="E26" s="11">
        <v>0.0</v>
      </c>
      <c r="F26" s="11">
        <v>0.0</v>
      </c>
      <c r="G26" s="11">
        <v>0.0</v>
      </c>
      <c r="H26" s="24" t="str">
        <f>GDSummary!Q27</f>
        <v>1.01</v>
      </c>
      <c r="I26" s="25">
        <v>0.0</v>
      </c>
    </row>
    <row r="27">
      <c r="A27" s="11">
        <v>26.0</v>
      </c>
      <c r="B27" s="23" t="s">
        <v>112</v>
      </c>
      <c r="C27" s="26" t="str">
        <f>GDSummary!P28</f>
        <v>238175</v>
      </c>
      <c r="D27" s="19" t="str">
        <f>GDSummary!O28</f>
        <v>1.05</v>
      </c>
      <c r="E27" s="11">
        <v>0.0</v>
      </c>
      <c r="F27" s="11">
        <v>0.0</v>
      </c>
      <c r="G27" s="11">
        <v>0.0</v>
      </c>
      <c r="H27" s="24" t="str">
        <f>GDSummary!Q28</f>
        <v>1.01</v>
      </c>
      <c r="I27" s="25">
        <v>0.0</v>
      </c>
    </row>
    <row r="28">
      <c r="A28" s="11">
        <v>27.0</v>
      </c>
      <c r="B28" s="23" t="s">
        <v>113</v>
      </c>
      <c r="C28" s="26" t="str">
        <f>GDSummary!P29</f>
        <v>367028</v>
      </c>
      <c r="D28" s="19" t="str">
        <f>GDSummary!O29</f>
        <v>1.04</v>
      </c>
      <c r="E28" s="11">
        <v>0.0</v>
      </c>
      <c r="F28" s="11">
        <v>0.0</v>
      </c>
      <c r="G28" s="11">
        <v>0.0</v>
      </c>
      <c r="H28" s="24" t="str">
        <f>GDSummary!Q29</f>
        <v>1.01</v>
      </c>
      <c r="I28" s="25">
        <v>0.0</v>
      </c>
    </row>
    <row r="29">
      <c r="A29" s="11">
        <v>28.0</v>
      </c>
      <c r="B29" s="23" t="s">
        <v>114</v>
      </c>
      <c r="C29" s="26" t="str">
        <f>GDSummary!P30</f>
        <v>802301</v>
      </c>
      <c r="D29" s="19" t="str">
        <f>GDSummary!O30</f>
        <v>1.01</v>
      </c>
      <c r="E29" s="11">
        <v>0.0</v>
      </c>
      <c r="F29" s="11">
        <v>0.0</v>
      </c>
      <c r="G29" s="11">
        <v>0.0</v>
      </c>
      <c r="H29" s="24" t="str">
        <f>GDSummary!Q30</f>
        <v>1.01</v>
      </c>
      <c r="I29" s="25">
        <v>0.0</v>
      </c>
    </row>
    <row r="30">
      <c r="A30" s="11">
        <v>29.0</v>
      </c>
      <c r="B30" s="23" t="s">
        <v>115</v>
      </c>
      <c r="C30" s="26" t="str">
        <f>GDSummary!P31</f>
        <v>1407648</v>
      </c>
      <c r="D30" s="19" t="str">
        <f>GDSummary!O31</f>
        <v>1.03</v>
      </c>
      <c r="E30" s="11">
        <v>0.0</v>
      </c>
      <c r="F30" s="11">
        <v>0.0</v>
      </c>
      <c r="G30" s="11">
        <v>0.0</v>
      </c>
      <c r="H30" s="24" t="str">
        <f>GDSummary!Q31</f>
        <v>1.01</v>
      </c>
      <c r="I30" s="25">
        <v>0.0</v>
      </c>
    </row>
    <row r="31">
      <c r="A31" s="11">
        <v>30.0</v>
      </c>
      <c r="B31" s="23" t="s">
        <v>116</v>
      </c>
      <c r="C31" s="26" t="str">
        <f>GDSummary!P32</f>
        <v>1461364</v>
      </c>
      <c r="D31" s="19" t="str">
        <f>GDSummary!O32</f>
        <v>1.02</v>
      </c>
      <c r="E31" s="11">
        <v>0.0</v>
      </c>
      <c r="F31" s="11">
        <v>0.0</v>
      </c>
      <c r="G31" s="11">
        <v>0.0</v>
      </c>
      <c r="H31" s="24" t="str">
        <f>GDSummary!Q32</f>
        <v>1.01</v>
      </c>
      <c r="I31" s="25">
        <v>0.0</v>
      </c>
    </row>
    <row r="32">
      <c r="A32" s="11">
        <v>31.0</v>
      </c>
      <c r="B32" s="23" t="s">
        <v>117</v>
      </c>
      <c r="C32" s="26" t="str">
        <f>GDSummary!P33</f>
        <v>1802704</v>
      </c>
      <c r="D32" s="19" t="str">
        <f>GDSummary!O33</f>
        <v>1.05</v>
      </c>
      <c r="E32" s="11">
        <v>0.0</v>
      </c>
      <c r="F32" s="11">
        <v>0.0</v>
      </c>
      <c r="G32" s="11">
        <v>0.0</v>
      </c>
      <c r="H32" s="24" t="str">
        <f>GDSummary!Q33</f>
        <v>1.01</v>
      </c>
      <c r="I32" s="25">
        <v>0.0</v>
      </c>
    </row>
    <row r="33">
      <c r="A33" s="11">
        <v>32.0</v>
      </c>
      <c r="B33" s="23" t="s">
        <v>118</v>
      </c>
      <c r="C33" s="26" t="str">
        <f>GDSummary!P34</f>
        <v>2777940</v>
      </c>
      <c r="D33" s="19" t="str">
        <f>GDSummary!O34</f>
        <v>1.04</v>
      </c>
      <c r="E33" s="11">
        <v>0.0</v>
      </c>
      <c r="F33" s="11">
        <v>0.0</v>
      </c>
      <c r="G33" s="11">
        <v>0.0</v>
      </c>
      <c r="H33" s="24" t="str">
        <f>GDSummary!Q34</f>
        <v>1.01</v>
      </c>
      <c r="I33" s="25">
        <v>0.0</v>
      </c>
    </row>
    <row r="34">
      <c r="A34" s="11">
        <v>33.0</v>
      </c>
      <c r="B34" s="23" t="s">
        <v>119</v>
      </c>
      <c r="C34" s="26" t="str">
        <f>GDSummary!P35</f>
        <v>6072599</v>
      </c>
      <c r="D34" s="19" t="str">
        <f>GDSummary!O35</f>
        <v>1.01</v>
      </c>
      <c r="E34" s="11">
        <v>0.0</v>
      </c>
      <c r="F34" s="11">
        <v>0.0</v>
      </c>
      <c r="G34" s="11">
        <v>0.0</v>
      </c>
      <c r="H34" s="24" t="str">
        <f>GDSummary!Q35</f>
        <v>1.01</v>
      </c>
      <c r="I34" s="25">
        <v>0.0</v>
      </c>
    </row>
    <row r="35">
      <c r="A35" s="11">
        <v>34.0</v>
      </c>
      <c r="B35" s="23" t="s">
        <v>120</v>
      </c>
      <c r="C35" s="26" t="str">
        <f>GDSummary!P36</f>
        <v>10654460</v>
      </c>
      <c r="D35" s="19" t="str">
        <f>GDSummary!O36</f>
        <v>1.03</v>
      </c>
      <c r="E35" s="11">
        <v>0.0</v>
      </c>
      <c r="F35" s="11">
        <v>0.0</v>
      </c>
      <c r="G35" s="11">
        <v>0.0</v>
      </c>
      <c r="H35" s="24" t="str">
        <f>GDSummary!Q36</f>
        <v>1.01</v>
      </c>
      <c r="I35" s="25">
        <v>0.0</v>
      </c>
    </row>
    <row r="36">
      <c r="A36" s="11">
        <v>35.0</v>
      </c>
      <c r="B36" s="23" t="s">
        <v>121</v>
      </c>
      <c r="C36" s="26" t="str">
        <f>GDSummary!P37</f>
        <v>11061105</v>
      </c>
      <c r="D36" s="19" t="str">
        <f>GDSummary!O37</f>
        <v>1.02</v>
      </c>
      <c r="E36" s="11">
        <v>0.0</v>
      </c>
      <c r="F36" s="11">
        <v>0.0</v>
      </c>
      <c r="G36" s="11">
        <v>0.0</v>
      </c>
      <c r="H36" s="24" t="str">
        <f>GDSummary!Q37</f>
        <v>1.01</v>
      </c>
      <c r="I36" s="25">
        <v>0.0</v>
      </c>
    </row>
    <row r="37">
      <c r="A37" s="11">
        <v>36.0</v>
      </c>
      <c r="B37" s="23" t="s">
        <v>122</v>
      </c>
      <c r="C37" s="26" t="str">
        <f>GDSummary!P38</f>
        <v>13644785</v>
      </c>
      <c r="D37" s="19" t="str">
        <f>GDSummary!O38</f>
        <v>1.05</v>
      </c>
      <c r="E37" s="11">
        <v>0.0</v>
      </c>
      <c r="F37" s="11">
        <v>0.0</v>
      </c>
      <c r="G37" s="11">
        <v>0.0</v>
      </c>
      <c r="H37" s="24" t="str">
        <f>GDSummary!Q38</f>
        <v>1.01</v>
      </c>
      <c r="I37" s="25">
        <v>0.0</v>
      </c>
    </row>
    <row r="38">
      <c r="A38" s="11">
        <v>37.0</v>
      </c>
      <c r="B38" s="23" t="s">
        <v>123</v>
      </c>
      <c r="C38" s="26" t="str">
        <f>GDSummary!P39</f>
        <v>21026388</v>
      </c>
      <c r="D38" s="19" t="str">
        <f>GDSummary!O39</f>
        <v>1.04</v>
      </c>
      <c r="E38" s="11">
        <v>0.0</v>
      </c>
      <c r="F38" s="11">
        <v>0.0</v>
      </c>
      <c r="G38" s="11">
        <v>0.0</v>
      </c>
      <c r="H38" s="24" t="str">
        <f>GDSummary!Q39</f>
        <v>1.01</v>
      </c>
      <c r="I38" s="25">
        <v>0.0</v>
      </c>
    </row>
    <row r="39">
      <c r="A39" s="11">
        <v>38.0</v>
      </c>
      <c r="B39" s="23" t="s">
        <v>124</v>
      </c>
      <c r="C39" s="26" t="str">
        <f>GDSummary!P40</f>
        <v>45963985</v>
      </c>
      <c r="D39" s="19" t="str">
        <f>GDSummary!O40</f>
        <v>1.01</v>
      </c>
      <c r="E39" s="11">
        <v>0.0</v>
      </c>
      <c r="F39" s="11">
        <v>0.0</v>
      </c>
      <c r="G39" s="11">
        <v>0.0</v>
      </c>
      <c r="H39" s="24" t="str">
        <f>GDSummary!Q40</f>
        <v>1.01</v>
      </c>
      <c r="I39" s="25">
        <v>0.0</v>
      </c>
    </row>
    <row r="40">
      <c r="A40" s="11">
        <v>39.0</v>
      </c>
      <c r="B40" s="23" t="s">
        <v>125</v>
      </c>
      <c r="C40" s="26" t="str">
        <f>GDSummary!P41</f>
        <v>80644455</v>
      </c>
      <c r="D40" s="19" t="str">
        <f>GDSummary!O41</f>
        <v>1.03</v>
      </c>
      <c r="E40" s="11">
        <v>0.0</v>
      </c>
      <c r="F40" s="11">
        <v>0.0</v>
      </c>
      <c r="G40" s="11">
        <v>0.0</v>
      </c>
      <c r="H40" s="24" t="str">
        <f>GDSummary!Q41</f>
        <v>1.01</v>
      </c>
      <c r="I40" s="25">
        <v>0.0</v>
      </c>
    </row>
    <row r="41">
      <c r="A41" s="11">
        <v>40.0</v>
      </c>
      <c r="B41" s="23" t="s">
        <v>126</v>
      </c>
      <c r="C41" s="26" t="str">
        <f>GDSummary!P42</f>
        <v>83722435</v>
      </c>
      <c r="D41" s="19" t="str">
        <f>GDSummary!O42</f>
        <v>1.02</v>
      </c>
      <c r="E41" s="11">
        <v>0.0</v>
      </c>
      <c r="F41" s="11">
        <v>0.0</v>
      </c>
      <c r="G41" s="11">
        <v>0.0</v>
      </c>
      <c r="H41" s="24" t="str">
        <f>GDSummary!Q42</f>
        <v>1.01</v>
      </c>
      <c r="I41" s="25">
        <v>0.0</v>
      </c>
    </row>
    <row r="42">
      <c r="A42" s="11">
        <v>41.0</v>
      </c>
      <c r="B42" s="23" t="s">
        <v>127</v>
      </c>
      <c r="C42" s="26" t="str">
        <f>GDSummary!P43</f>
        <v>103278578</v>
      </c>
      <c r="D42" s="19" t="str">
        <f>GDSummary!O43</f>
        <v>1.05</v>
      </c>
      <c r="E42" s="11">
        <v>0.0</v>
      </c>
      <c r="F42" s="11">
        <v>0.0</v>
      </c>
      <c r="G42" s="11">
        <v>0.0</v>
      </c>
      <c r="H42" s="24" t="str">
        <f>GDSummary!Q43</f>
        <v>1.01</v>
      </c>
      <c r="I42" s="25">
        <v>0.0</v>
      </c>
    </row>
    <row r="43">
      <c r="A43" s="11">
        <v>42.0</v>
      </c>
      <c r="B43" s="23" t="s">
        <v>126</v>
      </c>
      <c r="C43" s="26" t="str">
        <f>GDSummary!P44</f>
        <v>159150563</v>
      </c>
      <c r="D43" s="19" t="str">
        <f>GDSummary!O44</f>
        <v>1.04</v>
      </c>
      <c r="E43" s="11">
        <v>0.0</v>
      </c>
      <c r="F43" s="11">
        <v>0.0</v>
      </c>
      <c r="G43" s="11">
        <v>0.0</v>
      </c>
      <c r="H43" s="24" t="str">
        <f>GDSummary!Q44</f>
        <v>1.01</v>
      </c>
      <c r="I43" s="25">
        <v>0.0</v>
      </c>
    </row>
    <row r="44">
      <c r="A44" s="11">
        <v>43.0</v>
      </c>
      <c r="B44" s="23" t="s">
        <v>127</v>
      </c>
      <c r="C44" s="26" t="str">
        <f>GDSummary!P45</f>
        <v>347905509</v>
      </c>
      <c r="D44" s="19" t="str">
        <f>GDSummary!O45</f>
        <v>1.01</v>
      </c>
      <c r="E44" s="11">
        <v>0.0</v>
      </c>
      <c r="F44" s="11">
        <v>0.0</v>
      </c>
      <c r="G44" s="11">
        <v>0.0</v>
      </c>
      <c r="H44" s="24" t="str">
        <f>GDSummary!Q45</f>
        <v>1.01</v>
      </c>
      <c r="I44" s="25">
        <v>0.0</v>
      </c>
    </row>
    <row r="45">
      <c r="A45" s="11">
        <v>44.0</v>
      </c>
      <c r="B45" s="23" t="s">
        <v>126</v>
      </c>
      <c r="C45" s="26" t="str">
        <f>GDSummary!P46</f>
        <v>610405088</v>
      </c>
      <c r="D45" s="19" t="str">
        <f>GDSummary!O46</f>
        <v>1.03</v>
      </c>
      <c r="E45" s="11">
        <v>0.0</v>
      </c>
      <c r="F45" s="11">
        <v>0.0</v>
      </c>
      <c r="G45" s="11">
        <v>0.0</v>
      </c>
      <c r="H45" s="24" t="str">
        <f>GDSummary!Q46</f>
        <v>1.01</v>
      </c>
      <c r="I45" s="25">
        <v>0.0</v>
      </c>
    </row>
    <row r="46">
      <c r="A46" s="11">
        <v>45.0</v>
      </c>
      <c r="B46" s="23" t="s">
        <v>127</v>
      </c>
      <c r="C46" s="26" t="str">
        <f>GDSummary!P47</f>
        <v>633702635</v>
      </c>
      <c r="D46" s="19" t="str">
        <f>GDSummary!O47</f>
        <v>1.02</v>
      </c>
      <c r="E46" s="11">
        <v>0.0</v>
      </c>
      <c r="F46" s="11">
        <v>0.0</v>
      </c>
      <c r="G46" s="11">
        <v>0.0</v>
      </c>
      <c r="H46" s="24" t="str">
        <f>GDSummary!Q47</f>
        <v>1.01</v>
      </c>
      <c r="I46" s="25">
        <v>0.0</v>
      </c>
    </row>
    <row r="47">
      <c r="A47" s="11">
        <v>46.0</v>
      </c>
      <c r="B47" s="23" t="s">
        <v>126</v>
      </c>
      <c r="C47" s="26" t="str">
        <f>GDSummary!P48</f>
        <v>781724879</v>
      </c>
      <c r="D47" s="19" t="str">
        <f>GDSummary!O48</f>
        <v>1.05</v>
      </c>
      <c r="E47" s="11">
        <v>0.0</v>
      </c>
      <c r="F47" s="11">
        <v>0.0</v>
      </c>
      <c r="G47" s="11">
        <v>0.0</v>
      </c>
      <c r="H47" s="24" t="str">
        <f>GDSummary!Q48</f>
        <v>1.01</v>
      </c>
      <c r="I47" s="25">
        <v>0.0</v>
      </c>
    </row>
    <row r="48">
      <c r="A48" s="11">
        <v>47.0</v>
      </c>
      <c r="B48" s="23" t="s">
        <v>127</v>
      </c>
      <c r="C48" s="26" t="str">
        <f>GDSummary!P49</f>
        <v>1204624965</v>
      </c>
      <c r="D48" s="19" t="str">
        <f>GDSummary!O49</f>
        <v>1.04</v>
      </c>
      <c r="E48" s="11">
        <v>0.0</v>
      </c>
      <c r="F48" s="11">
        <v>0.0</v>
      </c>
      <c r="G48" s="11">
        <v>0.0</v>
      </c>
      <c r="H48" s="24" t="str">
        <f>GDSummary!Q49</f>
        <v>1.01</v>
      </c>
      <c r="I48" s="25">
        <v>0.0</v>
      </c>
    </row>
    <row r="49">
      <c r="A49" s="11">
        <v>48.0</v>
      </c>
      <c r="B49" s="23" t="s">
        <v>126</v>
      </c>
      <c r="C49" s="26" t="str">
        <f>GDSummary!P50</f>
        <v>2633328249</v>
      </c>
      <c r="D49" s="19" t="str">
        <f>GDSummary!O50</f>
        <v>1.01</v>
      </c>
      <c r="E49" s="11">
        <v>0.0</v>
      </c>
      <c r="F49" s="11">
        <v>0.0</v>
      </c>
      <c r="G49" s="11">
        <v>0.0</v>
      </c>
      <c r="H49" s="24" t="str">
        <f>GDSummary!Q50</f>
        <v>1.01</v>
      </c>
      <c r="I49" s="25">
        <v>0.0</v>
      </c>
    </row>
    <row r="50">
      <c r="A50" s="11">
        <v>49.0</v>
      </c>
      <c r="B50" s="23" t="s">
        <v>127</v>
      </c>
      <c r="C50" s="26" t="str">
        <f>GDSummary!P51</f>
        <v>4620211293</v>
      </c>
      <c r="D50" s="19" t="str">
        <f>GDSummary!O51</f>
        <v>1.03</v>
      </c>
      <c r="E50" s="11">
        <v>0.0</v>
      </c>
      <c r="F50" s="11">
        <v>0.0</v>
      </c>
      <c r="G50" s="11">
        <v>0.0</v>
      </c>
      <c r="H50" s="24" t="str">
        <f>GDSummary!Q51</f>
        <v>1.01</v>
      </c>
      <c r="I50" s="25">
        <v>0.0</v>
      </c>
    </row>
    <row r="51">
      <c r="A51" s="11">
        <v>50.0</v>
      </c>
      <c r="B51" s="23" t="s">
        <v>126</v>
      </c>
      <c r="C51" s="26" t="str">
        <f>GDSummary!P52</f>
        <v>4796552567</v>
      </c>
      <c r="D51" s="19" t="str">
        <f>GDSummary!O52</f>
        <v>1.02</v>
      </c>
      <c r="E51" s="11">
        <v>0.0</v>
      </c>
      <c r="F51" s="11">
        <v>0.0</v>
      </c>
      <c r="G51" s="11">
        <v>0.0</v>
      </c>
      <c r="H51" s="24" t="str">
        <f>GDSummary!Q52</f>
        <v>1.01</v>
      </c>
      <c r="I51" s="25">
        <v>0.0</v>
      </c>
    </row>
    <row r="52">
      <c r="A52" s="11">
        <v>51.0</v>
      </c>
      <c r="B52" s="23" t="s">
        <v>127</v>
      </c>
      <c r="C52" s="26" t="str">
        <f>GDSummary!P53</f>
        <v>5916946351</v>
      </c>
      <c r="D52" s="19" t="str">
        <f>GDSummary!O53</f>
        <v>1.05</v>
      </c>
      <c r="E52" s="11">
        <v>0.0</v>
      </c>
      <c r="F52" s="11">
        <v>0.0</v>
      </c>
      <c r="G52" s="11">
        <v>0.0</v>
      </c>
      <c r="H52" s="24" t="str">
        <f>GDSummary!Q53</f>
        <v>1.01</v>
      </c>
      <c r="I52" s="25">
        <v>0.0</v>
      </c>
    </row>
    <row r="53">
      <c r="A53" s="11">
        <v>52.0</v>
      </c>
      <c r="B53" s="23" t="s">
        <v>126</v>
      </c>
      <c r="C53" s="26" t="str">
        <f>GDSummary!P54</f>
        <v>9117915361</v>
      </c>
      <c r="D53" s="19" t="str">
        <f>GDSummary!O54</f>
        <v>1.04</v>
      </c>
      <c r="E53" s="11">
        <v>0.0</v>
      </c>
      <c r="F53" s="11">
        <v>0.0</v>
      </c>
      <c r="G53" s="11">
        <v>0.0</v>
      </c>
      <c r="H53" s="24" t="str">
        <f>GDSummary!Q54</f>
        <v>1.01</v>
      </c>
      <c r="I53" s="25">
        <v>0.0</v>
      </c>
    </row>
    <row r="54">
      <c r="A54" s="11">
        <v>53.0</v>
      </c>
      <c r="B54" s="23" t="s">
        <v>127</v>
      </c>
      <c r="C54" s="26" t="str">
        <f>GDSummary!P55</f>
        <v>19931899852</v>
      </c>
      <c r="D54" s="19" t="str">
        <f>GDSummary!O55</f>
        <v>1.01</v>
      </c>
      <c r="E54" s="11">
        <v>0.0</v>
      </c>
      <c r="F54" s="11">
        <v>0.0</v>
      </c>
      <c r="G54" s="11">
        <v>0.0</v>
      </c>
      <c r="H54" s="24" t="str">
        <f>GDSummary!Q55</f>
        <v>1.01</v>
      </c>
      <c r="I54" s="25">
        <v>0.0</v>
      </c>
    </row>
    <row r="55">
      <c r="A55" s="11">
        <v>54.0</v>
      </c>
      <c r="B55" s="23" t="s">
        <v>126</v>
      </c>
      <c r="C55" s="26" t="str">
        <f>GDSummary!P56</f>
        <v>34970797438</v>
      </c>
      <c r="D55" s="19" t="str">
        <f>GDSummary!O56</f>
        <v>1.03</v>
      </c>
      <c r="E55" s="11">
        <v>0.0</v>
      </c>
      <c r="F55" s="11">
        <v>0.0</v>
      </c>
      <c r="G55" s="11">
        <v>0.0</v>
      </c>
      <c r="H55" s="24" t="str">
        <f>GDSummary!Q56</f>
        <v>1.01</v>
      </c>
      <c r="I55" s="25">
        <v>0.0</v>
      </c>
    </row>
    <row r="56">
      <c r="A56" s="11">
        <v>55.0</v>
      </c>
      <c r="B56" s="23" t="s">
        <v>127</v>
      </c>
      <c r="C56" s="26" t="str">
        <f>GDSummary!P57</f>
        <v>36305540522</v>
      </c>
      <c r="D56" s="19" t="str">
        <f>GDSummary!O57</f>
        <v>1.02</v>
      </c>
      <c r="E56" s="11">
        <v>0.0</v>
      </c>
      <c r="F56" s="11">
        <v>0.0</v>
      </c>
      <c r="G56" s="11">
        <v>0.0</v>
      </c>
      <c r="H56" s="24" t="str">
        <f>GDSummary!Q57</f>
        <v>1.01</v>
      </c>
      <c r="I56" s="25">
        <v>0.0</v>
      </c>
    </row>
    <row r="57">
      <c r="A57" s="11">
        <v>56.0</v>
      </c>
      <c r="B57" s="23" t="s">
        <v>126</v>
      </c>
      <c r="C57" s="26" t="str">
        <f>GDSummary!P58</f>
        <v>44785902507</v>
      </c>
      <c r="D57" s="19" t="str">
        <f>GDSummary!O58</f>
        <v>1.05</v>
      </c>
      <c r="E57" s="11">
        <v>0.0</v>
      </c>
      <c r="F57" s="11">
        <v>0.0</v>
      </c>
      <c r="G57" s="11">
        <v>0.0</v>
      </c>
      <c r="H57" s="24" t="str">
        <f>GDSummary!Q58</f>
        <v>1.01</v>
      </c>
      <c r="I57" s="25">
        <v>0.0</v>
      </c>
    </row>
    <row r="58">
      <c r="A58" s="11">
        <v>57.0</v>
      </c>
      <c r="B58" s="23" t="s">
        <v>127</v>
      </c>
      <c r="C58" s="26" t="str">
        <f>GDSummary!P59</f>
        <v>69014326676</v>
      </c>
      <c r="D58" s="19" t="str">
        <f>GDSummary!O59</f>
        <v>1.04</v>
      </c>
      <c r="E58" s="11">
        <v>0.0</v>
      </c>
      <c r="F58" s="11">
        <v>0.0</v>
      </c>
      <c r="G58" s="11">
        <v>0.0</v>
      </c>
      <c r="H58" s="24" t="str">
        <f>GDSummary!Q59</f>
        <v>1.01</v>
      </c>
      <c r="I58" s="25">
        <v>0.0</v>
      </c>
    </row>
    <row r="59">
      <c r="A59" s="11">
        <v>58.0</v>
      </c>
      <c r="B59" s="23" t="s">
        <v>126</v>
      </c>
      <c r="C59" s="26" t="str">
        <f>GDSummary!P60</f>
        <v>150866354157</v>
      </c>
      <c r="D59" s="19" t="str">
        <f>GDSummary!O60</f>
        <v>1.01</v>
      </c>
      <c r="E59" s="11">
        <v>0.0</v>
      </c>
      <c r="F59" s="11">
        <v>0.0</v>
      </c>
      <c r="G59" s="11">
        <v>0.0</v>
      </c>
      <c r="H59" s="24" t="str">
        <f>GDSummary!Q60</f>
        <v>1.01</v>
      </c>
      <c r="I59" s="25">
        <v>0.0</v>
      </c>
    </row>
    <row r="60">
      <c r="A60" s="11">
        <v>59.0</v>
      </c>
      <c r="B60" s="23" t="s">
        <v>127</v>
      </c>
      <c r="C60" s="26" t="str">
        <f>GDSummary!P61</f>
        <v>264697131253</v>
      </c>
      <c r="D60" s="19" t="str">
        <f>GDSummary!O61</f>
        <v>1.03</v>
      </c>
      <c r="E60" s="11">
        <v>0.0</v>
      </c>
      <c r="F60" s="11">
        <v>0.0</v>
      </c>
      <c r="G60" s="11">
        <v>0.0</v>
      </c>
      <c r="H60" s="24" t="str">
        <f>GDSummary!Q61</f>
        <v>1.01</v>
      </c>
      <c r="I60" s="25">
        <v>0.0</v>
      </c>
    </row>
    <row r="61">
      <c r="A61" s="11">
        <v>60.0</v>
      </c>
      <c r="B61" s="23" t="s">
        <v>126</v>
      </c>
      <c r="C61" s="26" t="str">
        <f>GDSummary!P62</f>
        <v>274799922500</v>
      </c>
      <c r="D61" s="19" t="str">
        <f>GDSummary!O62</f>
        <v>1.02</v>
      </c>
      <c r="E61" s="11">
        <v>0.0</v>
      </c>
      <c r="F61" s="11">
        <v>0.0</v>
      </c>
      <c r="G61" s="11">
        <v>0.0</v>
      </c>
      <c r="H61" s="24" t="str">
        <f>GDSummary!Q62</f>
        <v>1.01</v>
      </c>
      <c r="I61" s="25">
        <v>0.0</v>
      </c>
    </row>
    <row r="62">
      <c r="A62" s="11">
        <v>61.0</v>
      </c>
      <c r="B62" s="23" t="s">
        <v>127</v>
      </c>
      <c r="C62" s="26" t="str">
        <f>GDSummary!P63</f>
        <v>338988550010</v>
      </c>
      <c r="D62" s="19" t="str">
        <f>GDSummary!O63</f>
        <v>1.05</v>
      </c>
      <c r="E62" s="11">
        <v>0.0</v>
      </c>
      <c r="F62" s="11">
        <v>0.0</v>
      </c>
      <c r="G62" s="11">
        <v>0.0</v>
      </c>
      <c r="H62" s="24" t="str">
        <f>GDSummary!Q63</f>
        <v>1.01</v>
      </c>
      <c r="I62" s="25">
        <v>0.0</v>
      </c>
    </row>
    <row r="63">
      <c r="A63" s="11">
        <v>62.0</v>
      </c>
      <c r="B63" s="23" t="s">
        <v>126</v>
      </c>
      <c r="C63" s="26" t="str">
        <f>GDSummary!P64</f>
        <v>522375685639</v>
      </c>
      <c r="D63" s="19" t="str">
        <f>GDSummary!O64</f>
        <v>1.04</v>
      </c>
      <c r="E63" s="11">
        <v>0.0</v>
      </c>
      <c r="F63" s="11">
        <v>0.0</v>
      </c>
      <c r="G63" s="11">
        <v>0.0</v>
      </c>
      <c r="H63" s="24" t="str">
        <f>GDSummary!Q64</f>
        <v>1.01</v>
      </c>
      <c r="I63" s="25">
        <v>0.0</v>
      </c>
    </row>
    <row r="64">
      <c r="A64" s="11">
        <v>63.0</v>
      </c>
      <c r="B64" s="23" t="s">
        <v>127</v>
      </c>
      <c r="C64" s="26" t="str">
        <f>GDSummary!P65</f>
        <v>1141921090729</v>
      </c>
      <c r="D64" s="19" t="str">
        <f>GDSummary!O65</f>
        <v>1.01</v>
      </c>
      <c r="E64" s="11">
        <v>0.0</v>
      </c>
      <c r="F64" s="11">
        <v>0.0</v>
      </c>
      <c r="G64" s="11">
        <v>0.0</v>
      </c>
      <c r="H64" s="24" t="str">
        <f>GDSummary!Q65</f>
        <v>1.01</v>
      </c>
      <c r="I64" s="25">
        <v>0.0</v>
      </c>
    </row>
    <row r="65">
      <c r="A65" s="11">
        <v>64.0</v>
      </c>
      <c r="B65" s="23" t="s">
        <v>126</v>
      </c>
      <c r="C65" s="26" t="str">
        <f>GDSummary!P66</f>
        <v>2003516546293</v>
      </c>
      <c r="D65" s="19" t="str">
        <f>GDSummary!O66</f>
        <v>1.03</v>
      </c>
      <c r="E65" s="11">
        <v>0.0</v>
      </c>
      <c r="F65" s="11">
        <v>0.0</v>
      </c>
      <c r="G65" s="11">
        <v>0.0</v>
      </c>
      <c r="H65" s="24" t="str">
        <f>GDSummary!Q66</f>
        <v>1.01</v>
      </c>
      <c r="I65" s="25">
        <v>0.0</v>
      </c>
    </row>
    <row r="66">
      <c r="A66" s="11">
        <v>65.0</v>
      </c>
      <c r="B66" s="23" t="s">
        <v>127</v>
      </c>
      <c r="C66" s="26" t="str">
        <f>GDSummary!P67</f>
        <v>2079985487733</v>
      </c>
      <c r="D66" s="19" t="str">
        <f>GDSummary!O67</f>
        <v>1.02</v>
      </c>
      <c r="E66" s="11">
        <v>0.0</v>
      </c>
      <c r="F66" s="11">
        <v>0.0</v>
      </c>
      <c r="G66" s="11">
        <v>0.0</v>
      </c>
      <c r="H66" s="24" t="str">
        <f>GDSummary!Q67</f>
        <v>1.01</v>
      </c>
      <c r="I66" s="25">
        <v>0.0</v>
      </c>
    </row>
    <row r="67">
      <c r="A67" s="11">
        <v>66.0</v>
      </c>
      <c r="B67" s="23" t="s">
        <v>126</v>
      </c>
      <c r="C67" s="26" t="str">
        <f>GDSummary!P68</f>
        <v>2565835019591</v>
      </c>
      <c r="D67" s="19" t="str">
        <f>GDSummary!O68</f>
        <v>1.05</v>
      </c>
      <c r="E67" s="11">
        <v>0.0</v>
      </c>
      <c r="F67" s="11">
        <v>0.0</v>
      </c>
      <c r="G67" s="11">
        <v>0.0</v>
      </c>
      <c r="H67" s="24" t="str">
        <f>GDSummary!Q68</f>
        <v>1.01</v>
      </c>
      <c r="I67" s="25">
        <v>0.0</v>
      </c>
    </row>
    <row r="68">
      <c r="A68" s="11">
        <v>67.0</v>
      </c>
      <c r="B68" s="23" t="s">
        <v>127</v>
      </c>
      <c r="C68" s="26" t="str">
        <f>GDSummary!P69</f>
        <v>3953908849002</v>
      </c>
      <c r="D68" s="19" t="str">
        <f>GDSummary!O69</f>
        <v>1.04</v>
      </c>
      <c r="E68" s="11">
        <v>0.0</v>
      </c>
      <c r="F68" s="11">
        <v>0.0</v>
      </c>
      <c r="G68" s="11">
        <v>0.0</v>
      </c>
      <c r="H68" s="24" t="str">
        <f>GDSummary!Q69</f>
        <v>1.01</v>
      </c>
      <c r="I68" s="25">
        <v>0.0</v>
      </c>
    </row>
    <row r="69">
      <c r="A69" s="11">
        <v>68.0</v>
      </c>
      <c r="B69" s="23" t="s">
        <v>126</v>
      </c>
      <c r="C69" s="26" t="str">
        <f>GDSummary!P70</f>
        <v>8643304100147</v>
      </c>
      <c r="D69" s="19" t="str">
        <f>GDSummary!O70</f>
        <v>1.01</v>
      </c>
      <c r="E69" s="11">
        <v>0.0</v>
      </c>
      <c r="F69" s="11">
        <v>0.0</v>
      </c>
      <c r="G69" s="11">
        <v>0.0</v>
      </c>
      <c r="H69" s="24" t="str">
        <f>GDSummary!Q70</f>
        <v>1.01</v>
      </c>
      <c r="I69" s="25">
        <v>0.0</v>
      </c>
    </row>
    <row r="70">
      <c r="A70" s="11">
        <v>69.0</v>
      </c>
      <c r="B70" s="23" t="s">
        <v>127</v>
      </c>
      <c r="C70" s="26" t="str">
        <f>GDSummary!P71</f>
        <v>15164798093206</v>
      </c>
      <c r="D70" s="19" t="str">
        <f>GDSummary!O71</f>
        <v>1.03</v>
      </c>
      <c r="E70" s="11">
        <v>0.0</v>
      </c>
      <c r="F70" s="11">
        <v>0.0</v>
      </c>
      <c r="G70" s="11">
        <v>0.0</v>
      </c>
      <c r="H70" s="24" t="str">
        <f>GDSummary!Q71</f>
        <v>1.01</v>
      </c>
      <c r="I70" s="25">
        <v>0.0</v>
      </c>
    </row>
    <row r="71">
      <c r="A71" s="11">
        <v>70.0</v>
      </c>
      <c r="B71" s="23" t="s">
        <v>126</v>
      </c>
      <c r="C71" s="26" t="str">
        <f>GDSummary!P72</f>
        <v>15743598432787</v>
      </c>
      <c r="D71" s="19" t="str">
        <f>GDSummary!O72</f>
        <v>1.02</v>
      </c>
      <c r="E71" s="11">
        <v>0.0</v>
      </c>
      <c r="F71" s="11">
        <v>0.0</v>
      </c>
      <c r="G71" s="11">
        <v>0.0</v>
      </c>
      <c r="H71" s="24" t="str">
        <f>GDSummary!Q72</f>
        <v>1.01</v>
      </c>
      <c r="I71" s="25">
        <v>0.0</v>
      </c>
    </row>
    <row r="72">
      <c r="A72" s="11">
        <v>71.0</v>
      </c>
      <c r="B72" s="23" t="s">
        <v>127</v>
      </c>
      <c r="C72" s="26" t="str">
        <f>GDSummary!P73</f>
        <v>19421037517563</v>
      </c>
      <c r="D72" s="19" t="str">
        <f>GDSummary!O73</f>
        <v>1.05</v>
      </c>
      <c r="E72" s="11">
        <v>0.0</v>
      </c>
      <c r="F72" s="11">
        <v>0.0</v>
      </c>
      <c r="G72" s="11">
        <v>0.0</v>
      </c>
      <c r="H72" s="24" t="str">
        <f>GDSummary!Q73</f>
        <v>1.01</v>
      </c>
      <c r="I72" s="25">
        <v>0.0</v>
      </c>
    </row>
    <row r="73">
      <c r="A73" s="11">
        <v>72.0</v>
      </c>
      <c r="B73" s="23" t="s">
        <v>126</v>
      </c>
      <c r="C73" s="26" t="str">
        <f>GDSummary!P74</f>
        <v>29927493978045</v>
      </c>
      <c r="D73" s="19" t="str">
        <f>GDSummary!O74</f>
        <v>1.04</v>
      </c>
      <c r="E73" s="11">
        <v>0.0</v>
      </c>
      <c r="F73" s="11">
        <v>0.0</v>
      </c>
      <c r="G73" s="11">
        <v>0.0</v>
      </c>
      <c r="H73" s="24" t="str">
        <f>GDSummary!Q74</f>
        <v>1.01</v>
      </c>
      <c r="I73" s="25">
        <v>0.0</v>
      </c>
    </row>
    <row r="74">
      <c r="A74" s="11">
        <v>73.0</v>
      </c>
      <c r="B74" s="23" t="s">
        <v>127</v>
      </c>
      <c r="C74" s="26" t="str">
        <f>GDSummary!P75</f>
        <v>65421951108673</v>
      </c>
      <c r="D74" s="19" t="str">
        <f>GDSummary!O75</f>
        <v>1.01</v>
      </c>
      <c r="E74" s="11">
        <v>0.0</v>
      </c>
      <c r="F74" s="11">
        <v>0.0</v>
      </c>
      <c r="G74" s="11">
        <v>0.0</v>
      </c>
      <c r="H74" s="24" t="str">
        <f>GDSummary!Q75</f>
        <v>1.01</v>
      </c>
      <c r="I74" s="25">
        <v>0.0</v>
      </c>
    </row>
    <row r="75">
      <c r="A75" s="11">
        <v>74.0</v>
      </c>
      <c r="B75" s="23" t="s">
        <v>126</v>
      </c>
      <c r="C75" s="26" t="str">
        <f>GDSummary!P76</f>
        <v>114783729454777</v>
      </c>
      <c r="D75" s="19" t="str">
        <f>GDSummary!O76</f>
        <v>1.03</v>
      </c>
      <c r="E75" s="11">
        <v>0.0</v>
      </c>
      <c r="F75" s="11">
        <v>0.0</v>
      </c>
      <c r="G75" s="11">
        <v>0.0</v>
      </c>
      <c r="H75" s="24" t="str">
        <f>GDSummary!Q76</f>
        <v>1.01</v>
      </c>
      <c r="I75" s="25">
        <v>0.0</v>
      </c>
    </row>
    <row r="76">
      <c r="A76" s="11">
        <v>75.0</v>
      </c>
      <c r="B76" s="23" t="s">
        <v>127</v>
      </c>
      <c r="C76" s="26" t="str">
        <f>GDSummary!P77</f>
        <v>119164721616922</v>
      </c>
      <c r="D76" s="19" t="str">
        <f>GDSummary!O77</f>
        <v>1.02</v>
      </c>
      <c r="E76" s="11">
        <v>0.0</v>
      </c>
      <c r="F76" s="11">
        <v>0.0</v>
      </c>
      <c r="G76" s="11">
        <v>0.0</v>
      </c>
      <c r="H76" s="24" t="str">
        <f>GDSummary!Q77</f>
        <v>1.01</v>
      </c>
      <c r="I76" s="25">
        <v>0.0</v>
      </c>
    </row>
    <row r="77">
      <c r="A77" s="11">
        <v>76.0</v>
      </c>
      <c r="B77" s="23" t="s">
        <v>126</v>
      </c>
      <c r="C77" s="26" t="str">
        <f>GDSummary!P78</f>
        <v>146999590924049</v>
      </c>
      <c r="D77" s="19" t="str">
        <f>GDSummary!O78</f>
        <v>1.05</v>
      </c>
      <c r="E77" s="11">
        <v>0.0</v>
      </c>
      <c r="F77" s="11">
        <v>0.0</v>
      </c>
      <c r="G77" s="11">
        <v>0.0</v>
      </c>
      <c r="H77" s="24" t="str">
        <f>GDSummary!Q78</f>
        <v>1.01</v>
      </c>
      <c r="I77" s="25">
        <v>0.0</v>
      </c>
    </row>
    <row r="78">
      <c r="A78" s="11">
        <v>77.0</v>
      </c>
      <c r="B78" s="23" t="s">
        <v>127</v>
      </c>
      <c r="C78" s="26" t="str">
        <f>GDSummary!P79</f>
        <v>226523910896940</v>
      </c>
      <c r="D78" s="19" t="str">
        <f>GDSummary!O79</f>
        <v>1.04</v>
      </c>
      <c r="E78" s="11">
        <v>0.0</v>
      </c>
      <c r="F78" s="11">
        <v>0.0</v>
      </c>
      <c r="G78" s="11">
        <v>0.0</v>
      </c>
      <c r="H78" s="24" t="str">
        <f>GDSummary!Q79</f>
        <v>1.01</v>
      </c>
      <c r="I78" s="25">
        <v>0.0</v>
      </c>
    </row>
    <row r="79">
      <c r="A79" s="11">
        <v>78.0</v>
      </c>
      <c r="B79" s="23" t="s">
        <v>126</v>
      </c>
      <c r="C79" s="26" t="str">
        <f>GDSummary!P80</f>
        <v>495184669806176</v>
      </c>
      <c r="D79" s="19" t="str">
        <f>GDSummary!O80</f>
        <v>1.01</v>
      </c>
      <c r="E79" s="11">
        <v>0.0</v>
      </c>
      <c r="F79" s="11">
        <v>0.0</v>
      </c>
      <c r="G79" s="11">
        <v>0.0</v>
      </c>
      <c r="H79" s="24" t="str">
        <f>GDSummary!Q80</f>
        <v>1.01</v>
      </c>
      <c r="I79" s="25">
        <v>0.0</v>
      </c>
    </row>
    <row r="80">
      <c r="A80" s="11">
        <v>79.0</v>
      </c>
      <c r="B80" s="23" t="s">
        <v>126</v>
      </c>
      <c r="C80" s="26" t="str">
        <f>GDSummary!P81</f>
        <v>868808438237630</v>
      </c>
      <c r="D80" s="19" t="str">
        <f>GDSummary!O81</f>
        <v>1.03</v>
      </c>
      <c r="E80" s="11">
        <v>0.0</v>
      </c>
      <c r="F80" s="11">
        <v>0.0</v>
      </c>
      <c r="G80" s="11">
        <v>0.0</v>
      </c>
      <c r="H80" s="24" t="str">
        <f>GDSummary!Q81</f>
        <v>1.01</v>
      </c>
      <c r="I80" s="25">
        <v>0.0</v>
      </c>
    </row>
    <row r="81">
      <c r="A81" s="11">
        <v>80.0</v>
      </c>
      <c r="B81" s="23" t="s">
        <v>127</v>
      </c>
      <c r="C81" s="26" t="str">
        <f>GDSummary!P82</f>
        <v>901968564471582</v>
      </c>
      <c r="D81" s="19" t="str">
        <f>GDSummary!O82</f>
        <v>1.02</v>
      </c>
      <c r="E81" s="11">
        <v>0.0</v>
      </c>
      <c r="F81" s="11">
        <v>0.0</v>
      </c>
      <c r="G81" s="11">
        <v>0.0</v>
      </c>
      <c r="H81" s="24" t="str">
        <f>GDSummary!Q82</f>
        <v>1.01</v>
      </c>
      <c r="I81" s="25">
        <v>0.0</v>
      </c>
    </row>
    <row r="82">
      <c r="A82" s="11">
        <v>81.0</v>
      </c>
      <c r="B82" s="23" t="s">
        <v>126</v>
      </c>
      <c r="C82" s="26" t="str">
        <f>GDSummary!P83</f>
        <v>1112653209814120</v>
      </c>
      <c r="D82" s="19" t="str">
        <f>GDSummary!O83</f>
        <v>1.05</v>
      </c>
      <c r="E82" s="11">
        <v>0.0</v>
      </c>
      <c r="F82" s="11">
        <v>0.0</v>
      </c>
      <c r="G82" s="11">
        <v>0.0</v>
      </c>
      <c r="H82" s="24" t="str">
        <f>GDSummary!Q83</f>
        <v>1.01</v>
      </c>
      <c r="I82" s="25">
        <v>0.0</v>
      </c>
    </row>
    <row r="83">
      <c r="A83" s="11">
        <v>82.0</v>
      </c>
      <c r="B83" s="23" t="s">
        <v>127</v>
      </c>
      <c r="C83" s="26" t="str">
        <f>GDSummary!P84</f>
        <v>1714579986071860</v>
      </c>
      <c r="D83" s="19" t="str">
        <f>GDSummary!O84</f>
        <v>1.04</v>
      </c>
      <c r="E83" s="11">
        <v>0.0</v>
      </c>
      <c r="F83" s="11">
        <v>0.0</v>
      </c>
      <c r="G83" s="11">
        <v>0.0</v>
      </c>
      <c r="H83" s="24" t="str">
        <f>GDSummary!Q84</f>
        <v>1.01</v>
      </c>
      <c r="I83" s="25">
        <v>0.0</v>
      </c>
    </row>
    <row r="84">
      <c r="A84" s="11">
        <v>83.0</v>
      </c>
      <c r="B84" s="23" t="s">
        <v>126</v>
      </c>
      <c r="C84" s="26" t="str">
        <f>GDSummary!P85</f>
        <v>3748097588892260</v>
      </c>
      <c r="D84" s="19" t="str">
        <f>GDSummary!O85</f>
        <v>1.01</v>
      </c>
      <c r="E84" s="11">
        <v>0.0</v>
      </c>
      <c r="F84" s="11">
        <v>0.0</v>
      </c>
      <c r="G84" s="11">
        <v>0.0</v>
      </c>
      <c r="H84" s="24" t="str">
        <f>GDSummary!Q85</f>
        <v>1.01</v>
      </c>
      <c r="I84" s="25">
        <v>0.0</v>
      </c>
    </row>
    <row r="85">
      <c r="A85" s="11">
        <v>84.0</v>
      </c>
      <c r="B85" s="23" t="s">
        <v>127</v>
      </c>
      <c r="C85" s="26" t="str">
        <f>GDSummary!P86</f>
        <v>6576089711828750</v>
      </c>
      <c r="D85" s="19" t="str">
        <f>GDSummary!O86</f>
        <v>1.03</v>
      </c>
      <c r="E85" s="11">
        <v>0.0</v>
      </c>
      <c r="F85" s="11">
        <v>0.0</v>
      </c>
      <c r="G85" s="11">
        <v>0.0</v>
      </c>
      <c r="H85" s="24" t="str">
        <f>GDSummary!Q86</f>
        <v>1.01</v>
      </c>
      <c r="I85" s="25">
        <v>0.0</v>
      </c>
    </row>
    <row r="86">
      <c r="A86" s="11">
        <v>85.0</v>
      </c>
      <c r="B86" s="23" t="s">
        <v>126</v>
      </c>
      <c r="C86" s="26" t="str">
        <f>GDSummary!P87</f>
        <v>6827081708882060</v>
      </c>
      <c r="D86" s="19" t="str">
        <f>GDSummary!O87</f>
        <v>1.02</v>
      </c>
      <c r="E86" s="11">
        <v>0.0</v>
      </c>
      <c r="F86" s="11">
        <v>0.0</v>
      </c>
      <c r="G86" s="11">
        <v>0.0</v>
      </c>
      <c r="H86" s="24" t="str">
        <f>GDSummary!Q87</f>
        <v>1.01</v>
      </c>
      <c r="I86" s="25">
        <v>0.0</v>
      </c>
    </row>
    <row r="87">
      <c r="A87" s="11">
        <v>86.0</v>
      </c>
      <c r="B87" s="23" t="s">
        <v>127</v>
      </c>
      <c r="C87" s="26" t="str">
        <f>GDSummary!P88</f>
        <v>8421772860233850</v>
      </c>
      <c r="D87" s="19" t="str">
        <f>GDSummary!O88</f>
        <v>1.05</v>
      </c>
      <c r="E87" s="11">
        <v>0.0</v>
      </c>
      <c r="F87" s="11">
        <v>0.0</v>
      </c>
      <c r="G87" s="11">
        <v>0.0</v>
      </c>
      <c r="H87" s="24" t="str">
        <f>GDSummary!Q88</f>
        <v>1.01</v>
      </c>
      <c r="I87" s="25">
        <v>0.0</v>
      </c>
    </row>
    <row r="88">
      <c r="A88" s="11">
        <v>87.0</v>
      </c>
      <c r="B88" s="23" t="s">
        <v>126</v>
      </c>
      <c r="C88" s="26" t="str">
        <f>GDSummary!P89</f>
        <v>12977811114940700</v>
      </c>
      <c r="D88" s="19" t="str">
        <f>GDSummary!O89</f>
        <v>1.04</v>
      </c>
      <c r="E88" s="11">
        <v>0.0</v>
      </c>
      <c r="F88" s="11">
        <v>0.0</v>
      </c>
      <c r="G88" s="11">
        <v>0.0</v>
      </c>
      <c r="H88" s="24" t="str">
        <f>GDSummary!Q89</f>
        <v>1.01</v>
      </c>
      <c r="I88" s="25">
        <v>0.0</v>
      </c>
    </row>
    <row r="89">
      <c r="A89" s="11">
        <v>88.0</v>
      </c>
      <c r="B89" s="23" t="s">
        <v>127</v>
      </c>
      <c r="C89" s="26" t="str">
        <f>GDSummary!P90</f>
        <v>28369689920648300</v>
      </c>
      <c r="D89" s="19" t="str">
        <f>GDSummary!O90</f>
        <v>1.01</v>
      </c>
      <c r="E89" s="11">
        <v>0.0</v>
      </c>
      <c r="F89" s="11">
        <v>0.0</v>
      </c>
      <c r="G89" s="11">
        <v>0.0</v>
      </c>
      <c r="H89" s="24" t="str">
        <f>GDSummary!Q90</f>
        <v>1.01</v>
      </c>
      <c r="I89" s="25">
        <v>0.0</v>
      </c>
    </row>
    <row r="90">
      <c r="A90" s="11">
        <v>89.0</v>
      </c>
      <c r="B90" s="23" t="s">
        <v>126</v>
      </c>
      <c r="C90" s="26" t="str">
        <f>GDSummary!P91</f>
        <v>49775018283364700</v>
      </c>
      <c r="D90" s="19" t="str">
        <f>GDSummary!O91</f>
        <v>1.03</v>
      </c>
      <c r="E90" s="11">
        <v>0.0</v>
      </c>
      <c r="F90" s="11">
        <v>0.0</v>
      </c>
      <c r="G90" s="11">
        <v>0.0</v>
      </c>
      <c r="H90" s="24" t="str">
        <f>GDSummary!Q91</f>
        <v>1.01</v>
      </c>
      <c r="I90" s="25">
        <v>0.0</v>
      </c>
    </row>
    <row r="91">
      <c r="A91" s="11">
        <v>90.0</v>
      </c>
      <c r="B91" s="23" t="s">
        <v>127</v>
      </c>
      <c r="C91" s="26" t="str">
        <f>GDSummary!P92</f>
        <v>51674799428356500</v>
      </c>
      <c r="D91" s="19" t="str">
        <f>GDSummary!O92</f>
        <v>1.02</v>
      </c>
      <c r="E91" s="11">
        <v>0.0</v>
      </c>
      <c r="F91" s="11">
        <v>0.0</v>
      </c>
      <c r="G91" s="11">
        <v>0.0</v>
      </c>
      <c r="H91" s="24" t="str">
        <f>GDSummary!Q92</f>
        <v>1.01</v>
      </c>
      <c r="I91" s="25">
        <v>0.0</v>
      </c>
    </row>
    <row r="92">
      <c r="A92" s="11">
        <v>91.0</v>
      </c>
      <c r="B92" s="23" t="s">
        <v>126</v>
      </c>
      <c r="C92" s="26" t="str">
        <f>GDSummary!P93</f>
        <v>63745161101202600</v>
      </c>
      <c r="D92" s="19" t="str">
        <f>GDSummary!O93</f>
        <v>1.05</v>
      </c>
      <c r="E92" s="11">
        <v>0.0</v>
      </c>
      <c r="F92" s="11">
        <v>0.0</v>
      </c>
      <c r="G92" s="11">
        <v>0.0</v>
      </c>
      <c r="H92" s="24" t="str">
        <f>GDSummary!Q93</f>
        <v>1.01</v>
      </c>
      <c r="I92" s="25">
        <v>0.0</v>
      </c>
    </row>
    <row r="93">
      <c r="A93" s="11">
        <v>92.0</v>
      </c>
      <c r="B93" s="23" t="s">
        <v>127</v>
      </c>
      <c r="C93" s="26" t="str">
        <f>GDSummary!P94</f>
        <v>98230227054580600</v>
      </c>
      <c r="D93" s="19" t="str">
        <f>GDSummary!O94</f>
        <v>1.04</v>
      </c>
      <c r="E93" s="11">
        <v>0.0</v>
      </c>
      <c r="F93" s="11">
        <v>0.0</v>
      </c>
      <c r="G93" s="11">
        <v>0.0</v>
      </c>
      <c r="H93" s="24" t="str">
        <f>GDSummary!Q94</f>
        <v>1.01</v>
      </c>
      <c r="I93" s="25">
        <v>0.0</v>
      </c>
    </row>
    <row r="94">
      <c r="A94" s="11">
        <v>93.0</v>
      </c>
      <c r="B94" s="23" t="s">
        <v>126</v>
      </c>
      <c r="C94" s="26" t="str">
        <f>GDSummary!P95</f>
        <v>214732750977172000</v>
      </c>
      <c r="D94" s="19" t="str">
        <f>GDSummary!O95</f>
        <v>1.01</v>
      </c>
      <c r="E94" s="11">
        <v>0.0</v>
      </c>
      <c r="F94" s="11">
        <v>0.0</v>
      </c>
      <c r="G94" s="11">
        <v>0.0</v>
      </c>
      <c r="H94" s="24" t="str">
        <f>GDSummary!Q95</f>
        <v>1.01</v>
      </c>
      <c r="I94" s="25">
        <v>0.0</v>
      </c>
    </row>
    <row r="95">
      <c r="A95" s="11">
        <v>94.0</v>
      </c>
      <c r="B95" s="23" t="s">
        <v>127</v>
      </c>
      <c r="C95" s="26" t="str">
        <f>GDSummary!P96</f>
        <v>376751618922230000</v>
      </c>
      <c r="D95" s="19" t="str">
        <f>GDSummary!O96</f>
        <v>1.03</v>
      </c>
      <c r="E95" s="11">
        <v>0.0</v>
      </c>
      <c r="F95" s="11">
        <v>0.0</v>
      </c>
      <c r="G95" s="11">
        <v>0.0</v>
      </c>
      <c r="H95" s="24" t="str">
        <f>GDSummary!Q96</f>
        <v>1.01</v>
      </c>
      <c r="I95" s="25">
        <v>0.0</v>
      </c>
    </row>
    <row r="96">
      <c r="A96" s="11">
        <v>95.0</v>
      </c>
      <c r="B96" s="23" t="s">
        <v>126</v>
      </c>
      <c r="C96" s="26" t="str">
        <f>GDSummary!P97</f>
        <v>391131234373075000</v>
      </c>
      <c r="D96" s="19" t="str">
        <f>GDSummary!O97</f>
        <v>1.02</v>
      </c>
      <c r="E96" s="11">
        <v>0.0</v>
      </c>
      <c r="F96" s="11">
        <v>0.0</v>
      </c>
      <c r="G96" s="11">
        <v>0.0</v>
      </c>
      <c r="H96" s="24" t="str">
        <f>GDSummary!Q97</f>
        <v>1.01</v>
      </c>
      <c r="I96" s="25">
        <v>0.0</v>
      </c>
    </row>
    <row r="97">
      <c r="A97" s="11">
        <v>96.0</v>
      </c>
      <c r="B97" s="23" t="s">
        <v>127</v>
      </c>
      <c r="C97" s="26" t="str">
        <f>GDSummary!P98</f>
        <v>482492894459927000</v>
      </c>
      <c r="D97" s="19" t="str">
        <f>GDSummary!O98</f>
        <v>1.05</v>
      </c>
      <c r="E97" s="11">
        <v>0.0</v>
      </c>
      <c r="F97" s="11">
        <v>0.0</v>
      </c>
      <c r="G97" s="11">
        <v>0.0</v>
      </c>
      <c r="H97" s="24" t="str">
        <f>GDSummary!Q98</f>
        <v>1.01</v>
      </c>
      <c r="I97" s="25">
        <v>0.0</v>
      </c>
    </row>
    <row r="98">
      <c r="A98" s="11">
        <v>97.0</v>
      </c>
      <c r="B98" s="23" t="s">
        <v>126</v>
      </c>
      <c r="C98" s="26" t="str">
        <f>GDSummary!P99</f>
        <v>743513480180479000</v>
      </c>
      <c r="D98" s="19" t="str">
        <f>GDSummary!O99</f>
        <v>1.04</v>
      </c>
      <c r="E98" s="11">
        <v>0.0</v>
      </c>
      <c r="F98" s="11">
        <v>0.0</v>
      </c>
      <c r="G98" s="11">
        <v>0.0</v>
      </c>
      <c r="H98" s="24" t="str">
        <f>GDSummary!Q99</f>
        <v>1.01</v>
      </c>
      <c r="I98" s="25">
        <v>0.0</v>
      </c>
    </row>
    <row r="99">
      <c r="A99" s="11">
        <v>98.0</v>
      </c>
      <c r="B99" s="23" t="s">
        <v>127</v>
      </c>
      <c r="C99" s="26" t="str">
        <f>GDSummary!P100</f>
        <v>1625331629326830000</v>
      </c>
      <c r="D99" s="19" t="str">
        <f>GDSummary!O100</f>
        <v>1.01</v>
      </c>
      <c r="E99" s="11">
        <v>0.0</v>
      </c>
      <c r="F99" s="11">
        <v>0.0</v>
      </c>
      <c r="G99" s="11">
        <v>0.0</v>
      </c>
      <c r="H99" s="24" t="str">
        <f>GDSummary!Q100</f>
        <v>1.01</v>
      </c>
      <c r="I99" s="25">
        <v>0.0</v>
      </c>
    </row>
    <row r="100">
      <c r="A100" s="11">
        <v>99.0</v>
      </c>
      <c r="B100" s="23" t="s">
        <v>126</v>
      </c>
      <c r="C100" s="26" t="str">
        <f>GDSummary!P101</f>
        <v>1996166974499570000</v>
      </c>
      <c r="D100" s="19" t="str">
        <f>GDSummary!O101</f>
        <v>1.03</v>
      </c>
      <c r="E100" s="11">
        <v>0.0</v>
      </c>
      <c r="F100" s="11">
        <v>0.0</v>
      </c>
      <c r="G100" s="11">
        <v>0.0</v>
      </c>
      <c r="H100" s="24" t="str">
        <f>GDSummary!Q101</f>
        <v>1.01</v>
      </c>
      <c r="I100" s="25">
        <v>0.0</v>
      </c>
    </row>
    <row r="101">
      <c r="A101" s="11"/>
      <c r="B101" s="30"/>
      <c r="D101" s="11"/>
      <c r="E101" s="35"/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  <row r="1001">
      <c r="B1001" s="30"/>
    </row>
    <row r="1002">
      <c r="B1002" s="30"/>
    </row>
    <row r="1003">
      <c r="B1003" s="30"/>
    </row>
    <row r="1004">
      <c r="B1004" s="30"/>
    </row>
    <row r="1005">
      <c r="B1005" s="30"/>
    </row>
    <row r="1006">
      <c r="B1006" s="30"/>
    </row>
    <row r="1007">
      <c r="B1007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57"/>
    <col customWidth="1" min="2" max="2" width="18.71"/>
    <col customWidth="1" min="3" max="3" width="18.0"/>
    <col customWidth="1" min="4" max="4" width="37.0"/>
    <col customWidth="1" min="5" max="5" width="16.29"/>
    <col customWidth="1" min="6" max="6" width="6.86"/>
    <col customWidth="1" min="7" max="7" width="18.0"/>
    <col customWidth="1" min="8" max="8" width="43.0"/>
    <col customWidth="1" min="9" max="9" width="14.71"/>
    <col customWidth="1" min="10" max="10" width="6.86"/>
    <col customWidth="1" min="11" max="11" width="18.0"/>
    <col customWidth="1" min="12" max="12" width="22.71"/>
    <col customWidth="1" min="13" max="13" width="18.43"/>
    <col customWidth="1" min="14" max="14" width="6.86"/>
    <col customWidth="1" min="15" max="15" width="18.0"/>
    <col customWidth="1" min="16" max="16" width="22.71"/>
    <col customWidth="1" min="18" max="18" width="6.86"/>
    <col customWidth="1" min="19" max="19" width="18.0"/>
    <col customWidth="1" min="20" max="20" width="22.71"/>
    <col customWidth="1" min="21" max="21" width="18.43"/>
    <col customWidth="1" min="22" max="22" width="6.86"/>
    <col customWidth="1" min="25" max="25" width="11.86"/>
    <col customWidth="1" min="26" max="26" width="10.14"/>
    <col customWidth="1" min="27" max="27" width="7.86"/>
    <col customWidth="1" min="28" max="28" width="10.86"/>
    <col customWidth="1" min="29" max="29" width="11.86"/>
    <col customWidth="1" min="30" max="30" width="8.71"/>
    <col customWidth="1" min="31" max="32" width="19.57"/>
  </cols>
  <sheetData>
    <row r="1">
      <c r="A1" s="36"/>
      <c r="B1" s="37">
        <v>1.0</v>
      </c>
      <c r="C1" s="38" t="s">
        <v>128</v>
      </c>
      <c r="G1" s="39" t="s">
        <v>129</v>
      </c>
      <c r="K1" s="40" t="s">
        <v>130</v>
      </c>
      <c r="O1" s="41" t="s">
        <v>131</v>
      </c>
      <c r="S1" s="42" t="s">
        <v>132</v>
      </c>
      <c r="W1" s="43" t="s">
        <v>133</v>
      </c>
      <c r="Z1" s="44" t="s">
        <v>134</v>
      </c>
      <c r="AE1" s="45" t="s">
        <v>135</v>
      </c>
      <c r="AH1" s="46"/>
      <c r="AI1" s="46"/>
      <c r="AJ1" s="46"/>
      <c r="AK1" s="47" t="s">
        <v>136</v>
      </c>
      <c r="AL1" s="48" t="s">
        <v>137</v>
      </c>
      <c r="AM1" s="48" t="s">
        <v>138</v>
      </c>
      <c r="AN1" s="48" t="s">
        <v>139</v>
      </c>
      <c r="AO1" s="48" t="s">
        <v>140</v>
      </c>
      <c r="AP1" s="48" t="s">
        <v>141</v>
      </c>
      <c r="AQ1" s="48" t="s">
        <v>142</v>
      </c>
      <c r="AR1" s="46"/>
      <c r="AS1" s="46"/>
      <c r="AT1" s="46"/>
      <c r="AU1" s="46"/>
      <c r="AV1" s="46"/>
      <c r="AW1" s="46"/>
      <c r="AX1" s="46"/>
      <c r="AY1" s="46"/>
      <c r="AZ1" s="46"/>
    </row>
    <row r="2" ht="35.25" customHeight="1">
      <c r="A2" s="49" t="s">
        <v>143</v>
      </c>
      <c r="B2" s="50" t="s">
        <v>144</v>
      </c>
      <c r="C2" s="51" t="str">
        <f>CharacterData1!D1</f>
        <v>TapStrengthBonus</v>
      </c>
      <c r="D2" s="52" t="str">
        <f>CharacterData1!C1</f>
        <v>UpgradeCost</v>
      </c>
      <c r="E2" s="53" t="str">
        <f>CharacterData1!E1</f>
        <v>MerchBoothBonus</v>
      </c>
      <c r="F2" s="54" t="s">
        <v>145</v>
      </c>
      <c r="G2" s="55" t="str">
        <f>CharacterData2!D1</f>
        <v>TapStrengthBonus</v>
      </c>
      <c r="H2" s="56" t="str">
        <f>CharacterData1!C1</f>
        <v>UpgradeCost</v>
      </c>
      <c r="I2" s="57" t="str">
        <f>CharacterData2!F1</f>
        <v>FanGainBonus</v>
      </c>
      <c r="J2" s="58" t="s">
        <v>145</v>
      </c>
      <c r="K2" s="59" t="str">
        <f>CharacterData3!D1</f>
        <v>TapStrengthBonus</v>
      </c>
      <c r="L2" s="60" t="str">
        <f>CharacterData1!C1</f>
        <v>UpgradeCost</v>
      </c>
      <c r="M2" s="61" t="str">
        <f>CharacterData3!G1</f>
        <v>BoosterTimeBonus</v>
      </c>
      <c r="N2" s="62" t="s">
        <v>145</v>
      </c>
      <c r="O2" s="63" t="str">
        <f>CharacterData4!D1</f>
        <v>TapStrengthBonus</v>
      </c>
      <c r="P2" s="64" t="str">
        <f>CharacterData1!C1</f>
        <v>UpgradeCost</v>
      </c>
      <c r="Q2" s="63" t="str">
        <f>CharacterData4!H1</f>
        <v>SpotlightBonus</v>
      </c>
      <c r="R2" s="65" t="s">
        <v>145</v>
      </c>
      <c r="S2" s="66" t="str">
        <f>CharacterData5!D1</f>
        <v>TapStrengthBonus</v>
      </c>
      <c r="T2" s="67" t="str">
        <f>CharacterData1!C1</f>
        <v>UpgradeCost</v>
      </c>
      <c r="U2" s="66" t="str">
        <f>CharacterData5!I1</f>
        <v>SongIncomeBonus</v>
      </c>
      <c r="V2" s="68" t="s">
        <v>145</v>
      </c>
      <c r="W2" s="69" t="str">
        <f>ConcertData!C1</f>
        <v>FanReward</v>
      </c>
      <c r="X2" s="69" t="str">
        <f>ConcertData!D1</f>
        <v>RewardBase</v>
      </c>
      <c r="Y2" s="69" t="str">
        <f>ConcertData!E1</f>
        <v>LevelRange</v>
      </c>
      <c r="Z2" s="70" t="str">
        <f>SongData!C1</f>
        <v>TapGoal</v>
      </c>
      <c r="AA2" s="70" t="str">
        <f>SongData!D1</f>
        <v>Duration</v>
      </c>
      <c r="AB2" s="70" t="str">
        <f>SongData!E1</f>
        <v>CoinReward</v>
      </c>
      <c r="AC2" s="71" t="s">
        <v>146</v>
      </c>
      <c r="AD2" s="70" t="str">
        <f>SongData!H1</f>
        <v>MIN TPS</v>
      </c>
      <c r="AE2" s="72" t="s">
        <v>147</v>
      </c>
      <c r="AF2" s="72" t="s">
        <v>148</v>
      </c>
      <c r="AG2" s="72" t="s">
        <v>149</v>
      </c>
      <c r="AH2" s="46"/>
      <c r="AI2" s="46"/>
      <c r="AJ2" s="73" t="s">
        <v>150</v>
      </c>
      <c r="AL2" s="48">
        <v>120.0</v>
      </c>
      <c r="AM2" s="48">
        <v>300.0</v>
      </c>
      <c r="AN2" s="48">
        <v>3600.0</v>
      </c>
      <c r="AO2" s="48">
        <v>14400.0</v>
      </c>
      <c r="AP2" s="48">
        <v>28800.0</v>
      </c>
      <c r="AQ2" s="48">
        <v>86400.0</v>
      </c>
      <c r="AR2" s="46"/>
      <c r="AS2" s="46"/>
      <c r="AT2" s="46"/>
      <c r="AU2" s="46"/>
      <c r="AV2" s="46"/>
      <c r="AW2" s="46"/>
      <c r="AX2" s="46"/>
      <c r="AY2" s="46"/>
      <c r="AZ2" s="46"/>
    </row>
    <row r="3">
      <c r="A3" s="74">
        <v>1.0</v>
      </c>
      <c r="B3" s="75" t="str">
        <f>B1*C3*G3*K3*O3*S3</f>
        <v>1.00</v>
      </c>
      <c r="C3" s="76">
        <v>1.0</v>
      </c>
      <c r="D3" s="77" t="str">
        <f>CharacterData1!C2</f>
        <v>0</v>
      </c>
      <c r="E3" s="76">
        <v>0.0</v>
      </c>
      <c r="F3" s="78">
        <v>0.0</v>
      </c>
      <c r="G3" s="76">
        <v>1.0</v>
      </c>
      <c r="H3" s="79">
        <v>0.0</v>
      </c>
      <c r="I3" s="80">
        <v>0.0</v>
      </c>
      <c r="J3" s="76">
        <v>0.0</v>
      </c>
      <c r="K3" s="76">
        <v>1.0</v>
      </c>
      <c r="L3" s="79">
        <v>0.0</v>
      </c>
      <c r="M3" s="81">
        <v>0.0</v>
      </c>
      <c r="N3" s="82">
        <v>0.0</v>
      </c>
      <c r="O3" s="76">
        <v>1.0</v>
      </c>
      <c r="P3" s="79">
        <v>0.0</v>
      </c>
      <c r="Q3" s="76">
        <v>0.0</v>
      </c>
      <c r="R3" s="82">
        <v>0.0</v>
      </c>
      <c r="S3" s="78">
        <v>1.0</v>
      </c>
      <c r="T3" s="83">
        <v>0.0</v>
      </c>
      <c r="U3" s="76">
        <v>0.0</v>
      </c>
      <c r="V3" s="84">
        <v>0.0</v>
      </c>
      <c r="W3" s="46" t="str">
        <f>ConcertData!C2</f>
        <v>50.00</v>
      </c>
      <c r="X3" s="46" t="str">
        <f>ConcertData!D2</f>
        <v>107.36</v>
      </c>
      <c r="Y3" s="85" t="str">
        <f t="shared" ref="Y3:Y43" si="1">Z3</f>
        <v>100.00</v>
      </c>
      <c r="Z3" s="85" t="str">
        <f>SongData!C2</f>
        <v>100.00</v>
      </c>
      <c r="AA3" s="85" t="str">
        <f>SongData!D2</f>
        <v>20.00</v>
      </c>
      <c r="AB3" s="85" t="str">
        <f>SongData!E2</f>
        <v>5.00</v>
      </c>
      <c r="AC3" s="85" t="str">
        <f t="shared" ref="AC3:AC43" si="2">Z3/(B3*(AA3*AD3))</f>
        <v>1.00</v>
      </c>
      <c r="AD3" s="85" t="str">
        <f>SongData!H2</f>
        <v>5.00</v>
      </c>
      <c r="AE3" s="73">
        <v>0.0</v>
      </c>
      <c r="AF3" s="73">
        <v>1.0</v>
      </c>
      <c r="AG3" s="73">
        <v>1.0</v>
      </c>
      <c r="AH3" s="46"/>
      <c r="AI3" s="86"/>
      <c r="AJ3" s="87">
        <v>1.0</v>
      </c>
      <c r="AK3" s="87">
        <v>1.0</v>
      </c>
      <c r="AL3" s="87">
        <v>0.32</v>
      </c>
      <c r="AM3" s="87">
        <v>0.28</v>
      </c>
      <c r="AN3" s="87">
        <v>0.24</v>
      </c>
      <c r="AO3" s="87">
        <v>0.2</v>
      </c>
      <c r="AP3" s="87">
        <v>0.16</v>
      </c>
      <c r="AQ3" s="87">
        <v>0.12</v>
      </c>
      <c r="AR3" s="46"/>
      <c r="AS3" s="88" t="s">
        <v>151</v>
      </c>
      <c r="AT3" s="88" t="s">
        <v>152</v>
      </c>
      <c r="AU3" s="88" t="s">
        <v>153</v>
      </c>
      <c r="AV3" s="46"/>
      <c r="AW3" s="46"/>
      <c r="AX3" s="46"/>
      <c r="AY3" s="46"/>
      <c r="AZ3" s="46"/>
    </row>
    <row r="4">
      <c r="A4" s="74">
        <v>2.0</v>
      </c>
      <c r="B4" s="78" t="str">
        <f t="shared" ref="B4:B590" si="3">B3*C4*G4*K4*O4*S4</f>
        <v>3.60</v>
      </c>
      <c r="C4" s="73">
        <v>1.1</v>
      </c>
      <c r="D4" s="83">
        <v>15.0</v>
      </c>
      <c r="E4" s="80">
        <v>1.001</v>
      </c>
      <c r="G4" s="76">
        <v>1.2</v>
      </c>
      <c r="H4" s="79">
        <v>30.0</v>
      </c>
      <c r="I4" s="80">
        <v>1.001</v>
      </c>
      <c r="K4" s="78">
        <v>1.3</v>
      </c>
      <c r="L4" s="83">
        <v>55.0</v>
      </c>
      <c r="M4" s="81">
        <v>1.01</v>
      </c>
      <c r="N4" s="84"/>
      <c r="O4" s="73">
        <v>1.4</v>
      </c>
      <c r="P4" s="83">
        <v>75.0</v>
      </c>
      <c r="Q4" s="76">
        <v>1.01</v>
      </c>
      <c r="R4" s="84"/>
      <c r="S4" s="73">
        <v>1.5</v>
      </c>
      <c r="T4" s="83">
        <v>90.0</v>
      </c>
      <c r="U4" s="76">
        <v>1.01</v>
      </c>
      <c r="V4" s="84"/>
      <c r="W4" s="46" t="str">
        <f>ConcertData!C3</f>
        <v>70.00</v>
      </c>
      <c r="X4" s="46" t="str">
        <f>ConcertData!D3</f>
        <v>267.15</v>
      </c>
      <c r="Y4" s="85" t="str">
        <f t="shared" si="1"/>
        <v>102.00</v>
      </c>
      <c r="Z4" s="85" t="str">
        <f>SongData!C3</f>
        <v>102.00</v>
      </c>
      <c r="AA4" s="85" t="str">
        <f>SongData!D3</f>
        <v>20.00</v>
      </c>
      <c r="AB4" s="85" t="str">
        <f>SongData!E3</f>
        <v>6.00</v>
      </c>
      <c r="AC4" s="85" t="str">
        <f t="shared" si="2"/>
        <v>0.28</v>
      </c>
      <c r="AD4" s="85" t="str">
        <f>SongData!H3</f>
        <v>5.10</v>
      </c>
      <c r="AE4" s="46"/>
      <c r="AF4" s="46"/>
      <c r="AG4" s="46"/>
      <c r="AH4" s="46"/>
      <c r="AI4" s="86"/>
      <c r="AJ4" s="87">
        <v>2.0</v>
      </c>
      <c r="AK4" s="87">
        <v>1.1</v>
      </c>
      <c r="AL4" s="86" t="str">
        <f t="shared" ref="AL4:AL12" si="4">AK4*$AL$3</f>
        <v>0.352</v>
      </c>
      <c r="AM4" s="86" t="str">
        <f t="shared" ref="AM4:AM12" si="5">AK4*$AM$3</f>
        <v>0.308</v>
      </c>
      <c r="AN4" s="86" t="str">
        <f t="shared" ref="AN4:AN12" si="6">$AN$3*AK4</f>
        <v>0.264</v>
      </c>
      <c r="AO4" s="86" t="str">
        <f t="shared" ref="AO4:AO12" si="7">$AO$3*AK4</f>
        <v>0.22</v>
      </c>
      <c r="AP4" s="86" t="str">
        <f t="shared" ref="AP4:AP12" si="8">$AP$3*AK4</f>
        <v>0.176</v>
      </c>
      <c r="AQ4" s="86" t="str">
        <f t="shared" ref="AQ4:AQ12" si="9">$AQ$3*AK4</f>
        <v>0.132</v>
      </c>
      <c r="AR4" s="86"/>
      <c r="AS4" s="87" t="s">
        <v>154</v>
      </c>
      <c r="AT4" s="87">
        <v>1.0</v>
      </c>
      <c r="AU4" s="87" t="str">
        <f>1/200</f>
        <v>0.005</v>
      </c>
      <c r="AV4" s="86"/>
      <c r="AW4" s="86"/>
      <c r="AX4" s="46"/>
      <c r="AY4" s="46"/>
      <c r="AZ4" s="46"/>
    </row>
    <row r="5">
      <c r="A5" s="74">
        <v>3.0</v>
      </c>
      <c r="B5" s="78" t="str">
        <f t="shared" si="3"/>
        <v>12.99</v>
      </c>
      <c r="C5" s="73">
        <v>1.4</v>
      </c>
      <c r="D5" s="83" t="str">
        <f>ROUNDDOWN((D4+P4)*0.3)</f>
        <v>27</v>
      </c>
      <c r="E5" s="80">
        <v>1.001</v>
      </c>
      <c r="G5" s="73">
        <v>1.3</v>
      </c>
      <c r="H5" s="79" t="str">
        <f>ROUNDDOWN((H4+T4)*0.35)</f>
        <v>42</v>
      </c>
      <c r="I5" s="80">
        <v>1.001</v>
      </c>
      <c r="K5" s="73">
        <v>1.5</v>
      </c>
      <c r="L5" s="83" t="str">
        <f>ROUNDDOWN((L4+H4)*0.8)</f>
        <v>68</v>
      </c>
      <c r="M5" s="81">
        <v>1.01</v>
      </c>
      <c r="N5" s="84"/>
      <c r="O5" s="73">
        <v>1.1</v>
      </c>
      <c r="P5" s="83" t="str">
        <f>ROUNDDOWN((P4+D4)*0.9)</f>
        <v>81</v>
      </c>
      <c r="Q5" s="76">
        <v>1.01</v>
      </c>
      <c r="R5" s="84"/>
      <c r="S5" s="73">
        <v>1.2</v>
      </c>
      <c r="T5" s="83" t="str">
        <f>ROUNDDOWN((T4+L4)*0.7)</f>
        <v>101</v>
      </c>
      <c r="U5" s="76">
        <v>1.01</v>
      </c>
      <c r="V5" s="84"/>
      <c r="W5" s="46" t="str">
        <f>ConcertData!C4</f>
        <v>90.00</v>
      </c>
      <c r="X5" s="46" t="str">
        <f>ConcertData!D4</f>
        <v>664.74</v>
      </c>
      <c r="Y5" s="85" t="str">
        <f t="shared" si="1"/>
        <v>104.04</v>
      </c>
      <c r="Z5" s="85" t="str">
        <f>SongData!C4</f>
        <v>104.04</v>
      </c>
      <c r="AA5" s="85" t="str">
        <f>SongData!D4</f>
        <v>20.00</v>
      </c>
      <c r="AB5" s="85" t="str">
        <f>SongData!E4</f>
        <v>7.20</v>
      </c>
      <c r="AC5" s="85" t="str">
        <f t="shared" si="2"/>
        <v>0.08</v>
      </c>
      <c r="AD5" s="85" t="str">
        <f>SongData!H4</f>
        <v>5.20</v>
      </c>
      <c r="AE5" s="46"/>
      <c r="AF5" s="46"/>
      <c r="AG5" s="46"/>
      <c r="AH5" s="46"/>
      <c r="AI5" s="86"/>
      <c r="AJ5" s="87">
        <v>3.0</v>
      </c>
      <c r="AK5" s="87">
        <v>1.2</v>
      </c>
      <c r="AL5" s="86" t="str">
        <f t="shared" si="4"/>
        <v>0.384</v>
      </c>
      <c r="AM5" s="86" t="str">
        <f t="shared" si="5"/>
        <v>0.336</v>
      </c>
      <c r="AN5" s="86" t="str">
        <f t="shared" si="6"/>
        <v>0.288</v>
      </c>
      <c r="AO5" s="86" t="str">
        <f t="shared" si="7"/>
        <v>0.24</v>
      </c>
      <c r="AP5" s="86" t="str">
        <f t="shared" si="8"/>
        <v>0.192</v>
      </c>
      <c r="AQ5" s="86" t="str">
        <f t="shared" si="9"/>
        <v>0.144</v>
      </c>
      <c r="AR5" s="86"/>
      <c r="AS5" s="87" t="s">
        <v>155</v>
      </c>
      <c r="AT5" s="87">
        <v>1.0</v>
      </c>
      <c r="AU5" s="87" t="str">
        <f>90/50000</f>
        <v>0.0018</v>
      </c>
      <c r="AV5" s="86"/>
      <c r="AW5" s="86"/>
      <c r="AX5" s="46"/>
      <c r="AY5" s="46"/>
      <c r="AZ5" s="46"/>
    </row>
    <row r="6">
      <c r="A6" s="74">
        <v>4.0</v>
      </c>
      <c r="B6" s="78" t="str">
        <f t="shared" si="3"/>
        <v>46.80</v>
      </c>
      <c r="C6" s="73">
        <v>1.2</v>
      </c>
      <c r="D6" s="83" t="str">
        <f>ROUNDDOWN((D5+T5)*0.4)</f>
        <v>51</v>
      </c>
      <c r="E6" s="80">
        <v>1.001</v>
      </c>
      <c r="G6" s="73">
        <v>1.5</v>
      </c>
      <c r="H6" s="79" t="str">
        <f>ROUNDDOWN((H5+P5)*0.4)</f>
        <v>49</v>
      </c>
      <c r="I6" s="80">
        <v>1.001</v>
      </c>
      <c r="K6" s="73">
        <v>1.1</v>
      </c>
      <c r="L6" s="83" t="str">
        <f>ROUNDDOWN(L5+D5)*0.8</f>
        <v>76</v>
      </c>
      <c r="M6" s="81">
        <v>1.01</v>
      </c>
      <c r="N6" s="84"/>
      <c r="O6" s="73">
        <v>1.3</v>
      </c>
      <c r="P6" s="83" t="str">
        <f>ROUNDDOWN(P5+H5)*0.7</f>
        <v>86</v>
      </c>
      <c r="Q6" s="76">
        <v>1.01</v>
      </c>
      <c r="R6" s="84"/>
      <c r="S6" s="73">
        <v>1.4</v>
      </c>
      <c r="T6" s="83" t="str">
        <f>ROUNDDOWN(T5+L5)*0.75</f>
        <v>127</v>
      </c>
      <c r="U6" s="76">
        <v>1.01</v>
      </c>
      <c r="V6" s="84"/>
      <c r="W6" s="46" t="str">
        <f>ConcertData!C5</f>
        <v>110.00</v>
      </c>
      <c r="X6" s="46" t="str">
        <f>ConcertData!D5</f>
        <v>1,654.10</v>
      </c>
      <c r="Y6" s="85" t="str">
        <f t="shared" si="1"/>
        <v>106.12</v>
      </c>
      <c r="Z6" s="85" t="str">
        <f>SongData!C5</f>
        <v>106.12</v>
      </c>
      <c r="AA6" s="85" t="str">
        <f>SongData!D5</f>
        <v>20.00</v>
      </c>
      <c r="AB6" s="85" t="str">
        <f>SongData!E5</f>
        <v>8.64</v>
      </c>
      <c r="AC6" s="85" t="str">
        <f t="shared" si="2"/>
        <v>0.02</v>
      </c>
      <c r="AD6" s="85" t="str">
        <f>SongData!H5</f>
        <v>5.31</v>
      </c>
      <c r="AE6" s="89" t="s">
        <v>145</v>
      </c>
      <c r="AF6" s="73" t="s">
        <v>156</v>
      </c>
      <c r="AG6" s="46"/>
      <c r="AH6" s="46"/>
      <c r="AI6" s="46"/>
      <c r="AJ6" s="87">
        <v>4.0</v>
      </c>
      <c r="AK6" s="87">
        <v>1.3</v>
      </c>
      <c r="AL6" s="86" t="str">
        <f t="shared" si="4"/>
        <v>0.416</v>
      </c>
      <c r="AM6" s="86" t="str">
        <f t="shared" si="5"/>
        <v>0.364</v>
      </c>
      <c r="AN6" s="86" t="str">
        <f t="shared" si="6"/>
        <v>0.312</v>
      </c>
      <c r="AO6" s="86" t="str">
        <f t="shared" si="7"/>
        <v>0.26</v>
      </c>
      <c r="AP6" s="86" t="str">
        <f t="shared" si="8"/>
        <v>0.208</v>
      </c>
      <c r="AQ6" s="86" t="str">
        <f t="shared" si="9"/>
        <v>0.156</v>
      </c>
      <c r="AR6" s="86"/>
      <c r="AS6" s="86"/>
      <c r="AT6" s="86"/>
      <c r="AU6" s="86"/>
      <c r="AV6" s="86"/>
      <c r="AW6" s="86"/>
      <c r="AX6" s="46"/>
      <c r="AY6" s="46"/>
      <c r="AZ6" s="46"/>
    </row>
    <row r="7">
      <c r="A7" s="74">
        <v>5.0</v>
      </c>
      <c r="B7" s="78" t="str">
        <f t="shared" si="3"/>
        <v>168.63</v>
      </c>
      <c r="C7" s="73">
        <v>1.5</v>
      </c>
      <c r="D7" s="83" t="str">
        <f>ROUNDDOWN((D6+T5)*0.38)</f>
        <v>57</v>
      </c>
      <c r="E7" s="80">
        <v>1.001</v>
      </c>
      <c r="G7" s="73">
        <v>1.1</v>
      </c>
      <c r="H7" s="79" t="str">
        <f>ROUNDDOWN((H6+L6)*0.45)</f>
        <v>56</v>
      </c>
      <c r="I7" s="80">
        <v>1.001</v>
      </c>
      <c r="K7" s="73">
        <v>1.4</v>
      </c>
      <c r="L7" s="83" t="str">
        <f>ROUNDDOWN((L6+O6)*1.1)</f>
        <v>85</v>
      </c>
      <c r="M7" s="81">
        <v>1.01</v>
      </c>
      <c r="N7" s="84"/>
      <c r="O7" s="73">
        <v>1.2</v>
      </c>
      <c r="P7" s="83" t="str">
        <f>ROUNDDOWN((P6+D6)*0.65)</f>
        <v>89</v>
      </c>
      <c r="Q7" s="76">
        <v>1.01</v>
      </c>
      <c r="R7" s="84"/>
      <c r="S7" s="73">
        <v>1.3</v>
      </c>
      <c r="T7" s="83" t="str">
        <f t="shared" ref="T7:T8" si="10">ROUNDDOWN((T6+H6)*0.75)</f>
        <v>131</v>
      </c>
      <c r="U7" s="76">
        <v>1.01</v>
      </c>
      <c r="V7" s="84"/>
      <c r="W7" s="46" t="str">
        <f>ConcertData!C6</f>
        <v>130.00</v>
      </c>
      <c r="X7" s="46" t="str">
        <f>ConcertData!D6</f>
        <v>4,115.92</v>
      </c>
      <c r="Y7" s="85" t="str">
        <f t="shared" si="1"/>
        <v>265.30</v>
      </c>
      <c r="Z7" s="85" t="str">
        <f>SongData!C6</f>
        <v>265.30</v>
      </c>
      <c r="AA7" s="85" t="str">
        <f>SongData!D6</f>
        <v>40.00</v>
      </c>
      <c r="AB7" s="85" t="str">
        <f>SongData!E6</f>
        <v>107.36</v>
      </c>
      <c r="AC7" s="85" t="str">
        <f t="shared" si="2"/>
        <v>0.01</v>
      </c>
      <c r="AD7" s="85" t="str">
        <f>SongData!H6</f>
        <v>6.63</v>
      </c>
      <c r="AE7" s="89" t="s">
        <v>157</v>
      </c>
      <c r="AF7" s="73" t="s">
        <v>158</v>
      </c>
      <c r="AG7" s="46"/>
      <c r="AH7" s="46"/>
      <c r="AI7" s="46"/>
      <c r="AJ7" s="87">
        <v>5.0</v>
      </c>
      <c r="AK7" s="87">
        <v>1.4</v>
      </c>
      <c r="AL7" s="86" t="str">
        <f t="shared" si="4"/>
        <v>0.448</v>
      </c>
      <c r="AM7" s="86" t="str">
        <f t="shared" si="5"/>
        <v>0.392</v>
      </c>
      <c r="AN7" s="86" t="str">
        <f t="shared" si="6"/>
        <v>0.336</v>
      </c>
      <c r="AO7" s="86" t="str">
        <f t="shared" si="7"/>
        <v>0.28</v>
      </c>
      <c r="AP7" s="86" t="str">
        <f t="shared" si="8"/>
        <v>0.224</v>
      </c>
      <c r="AQ7" s="86" t="str">
        <f t="shared" si="9"/>
        <v>0.168</v>
      </c>
      <c r="AR7" s="86"/>
      <c r="AS7" s="86"/>
      <c r="AT7" s="86"/>
      <c r="AU7" s="86"/>
      <c r="AV7" s="86"/>
      <c r="AW7" s="86"/>
      <c r="AX7" s="46"/>
      <c r="AY7" s="46"/>
      <c r="AZ7" s="46"/>
    </row>
    <row r="8">
      <c r="A8" s="74">
        <v>6.0</v>
      </c>
      <c r="B8" s="78" t="str">
        <f t="shared" si="3"/>
        <v>607.69</v>
      </c>
      <c r="C8" s="73">
        <v>1.3</v>
      </c>
      <c r="D8" s="83" t="str">
        <f>ROUNDDOWN((D7+L7)*0.425)</f>
        <v>60</v>
      </c>
      <c r="E8" s="80">
        <v>1.001</v>
      </c>
      <c r="G8" s="73">
        <v>1.4</v>
      </c>
      <c r="H8" s="79" t="str">
        <f>ROUNDDOWN((H7+P7)*0.456)</f>
        <v>66</v>
      </c>
      <c r="I8" s="80">
        <v>1.001</v>
      </c>
      <c r="K8" s="73">
        <v>1.2</v>
      </c>
      <c r="L8" s="83" t="str">
        <f>ROUNDDOWN((L7+T7)*0.45)</f>
        <v>97</v>
      </c>
      <c r="M8" s="81">
        <v>1.01</v>
      </c>
      <c r="N8" s="84"/>
      <c r="O8" s="73">
        <v>1.5</v>
      </c>
      <c r="P8" s="83" t="str">
        <f>ROUNDDOWN((P7+D7)*0.62)</f>
        <v>90</v>
      </c>
      <c r="Q8" s="76">
        <v>1.01</v>
      </c>
      <c r="R8" s="84"/>
      <c r="S8" s="73">
        <v>1.1</v>
      </c>
      <c r="T8" s="83" t="str">
        <f t="shared" si="10"/>
        <v>140</v>
      </c>
      <c r="U8" s="76">
        <v>1.01</v>
      </c>
      <c r="V8" s="84"/>
      <c r="W8" s="46" t="str">
        <f>ConcertData!C7</f>
        <v>150.00</v>
      </c>
      <c r="X8" s="46" t="str">
        <f>ConcertData!D7</f>
        <v>10,241.74</v>
      </c>
      <c r="Y8" s="85" t="str">
        <f t="shared" si="1"/>
        <v>220.82</v>
      </c>
      <c r="Z8" s="85" t="str">
        <f>SongData!C7</f>
        <v>220.82</v>
      </c>
      <c r="AA8" s="85" t="str">
        <f>SongData!D7</f>
        <v>20.00</v>
      </c>
      <c r="AB8" s="85" t="str">
        <f>SongData!E7</f>
        <v>12.44</v>
      </c>
      <c r="AC8" s="85" t="str">
        <f t="shared" si="2"/>
        <v>0.00</v>
      </c>
      <c r="AD8" s="85" t="str">
        <f>SongData!H7</f>
        <v>11.04</v>
      </c>
      <c r="AE8" s="46"/>
      <c r="AF8" s="46"/>
      <c r="AG8" s="46"/>
      <c r="AH8" s="46"/>
      <c r="AI8" s="46"/>
      <c r="AJ8" s="87">
        <v>6.0</v>
      </c>
      <c r="AK8" s="87">
        <v>1.5</v>
      </c>
      <c r="AL8" s="86" t="str">
        <f t="shared" si="4"/>
        <v>0.48</v>
      </c>
      <c r="AM8" s="86" t="str">
        <f t="shared" si="5"/>
        <v>0.42</v>
      </c>
      <c r="AN8" s="86" t="str">
        <f t="shared" si="6"/>
        <v>0.36</v>
      </c>
      <c r="AO8" s="86" t="str">
        <f t="shared" si="7"/>
        <v>0.3</v>
      </c>
      <c r="AP8" s="86" t="str">
        <f t="shared" si="8"/>
        <v>0.24</v>
      </c>
      <c r="AQ8" s="86" t="str">
        <f t="shared" si="9"/>
        <v>0.18</v>
      </c>
      <c r="AR8" s="86"/>
      <c r="AS8" s="86"/>
      <c r="AT8" s="86"/>
      <c r="AU8" s="86"/>
      <c r="AV8" s="86"/>
      <c r="AW8" s="86"/>
      <c r="AX8" s="46"/>
      <c r="AY8" s="46"/>
      <c r="AZ8" s="46"/>
    </row>
    <row r="9">
      <c r="A9" s="74">
        <v>7.0</v>
      </c>
      <c r="B9" s="78" t="str">
        <f t="shared" si="3"/>
        <v>704.15</v>
      </c>
      <c r="C9" s="78">
        <v>1.01</v>
      </c>
      <c r="D9" s="90" t="str">
        <f>ROUNDDOWN((D8+T8)*0.55)</f>
        <v>110</v>
      </c>
      <c r="E9" s="80">
        <v>1.001</v>
      </c>
      <c r="G9" s="76">
        <v>1.02</v>
      </c>
      <c r="H9" s="79" t="str">
        <f>ROUNDDOWN((H8+L8)*0.65)</f>
        <v>105</v>
      </c>
      <c r="I9" s="80">
        <v>1.001</v>
      </c>
      <c r="K9" s="78">
        <v>1.03</v>
      </c>
      <c r="L9" s="77" t="str">
        <f>ROUNDDOWN((L8+D8)*0.65)</f>
        <v>102</v>
      </c>
      <c r="M9" s="81">
        <v>1.01</v>
      </c>
      <c r="N9" s="84"/>
      <c r="O9" s="78">
        <v>1.04</v>
      </c>
      <c r="P9" s="77" t="str">
        <f>ROUNDDOWN((P8+H8)*0.7)</f>
        <v>109</v>
      </c>
      <c r="Q9" s="76">
        <v>1.01</v>
      </c>
      <c r="R9" s="84"/>
      <c r="S9" s="78">
        <v>1.05</v>
      </c>
      <c r="T9" s="77" t="str">
        <f>ROUNDDOWN((T8+P8)*0.75)</f>
        <v>172</v>
      </c>
      <c r="U9" s="76">
        <v>1.01</v>
      </c>
      <c r="V9" s="84"/>
      <c r="W9" s="46" t="str">
        <f>ConcertData!C8</f>
        <v>170.00</v>
      </c>
      <c r="X9" s="46" t="str">
        <f>ConcertData!D8</f>
        <v>25,484.72</v>
      </c>
      <c r="Y9" s="85" t="str">
        <f t="shared" si="1"/>
        <v>225.23</v>
      </c>
      <c r="Z9" s="85" t="str">
        <f>SongData!C8</f>
        <v>225.23</v>
      </c>
      <c r="AA9" s="85" t="str">
        <f>SongData!D8</f>
        <v>20.00</v>
      </c>
      <c r="AB9" s="85" t="str">
        <f>SongData!E8</f>
        <v>14.93</v>
      </c>
      <c r="AC9" s="85" t="str">
        <f t="shared" si="2"/>
        <v>0.00</v>
      </c>
      <c r="AD9" s="85" t="str">
        <f>SongData!H8</f>
        <v>11.26</v>
      </c>
      <c r="AE9" s="46"/>
      <c r="AF9" s="46"/>
      <c r="AG9" s="46"/>
      <c r="AH9" s="46"/>
      <c r="AI9" s="46"/>
      <c r="AJ9" s="87">
        <v>7.0</v>
      </c>
      <c r="AK9" s="87">
        <v>1.6</v>
      </c>
      <c r="AL9" s="86" t="str">
        <f t="shared" si="4"/>
        <v>0.512</v>
      </c>
      <c r="AM9" s="86" t="str">
        <f t="shared" si="5"/>
        <v>0.448</v>
      </c>
      <c r="AN9" s="86" t="str">
        <f t="shared" si="6"/>
        <v>0.384</v>
      </c>
      <c r="AO9" s="86" t="str">
        <f t="shared" si="7"/>
        <v>0.32</v>
      </c>
      <c r="AP9" s="86" t="str">
        <f t="shared" si="8"/>
        <v>0.256</v>
      </c>
      <c r="AQ9" s="86" t="str">
        <f t="shared" si="9"/>
        <v>0.192</v>
      </c>
      <c r="AR9" s="86"/>
      <c r="AS9" s="86"/>
      <c r="AT9" s="86"/>
      <c r="AU9" s="86"/>
      <c r="AV9" s="86"/>
      <c r="AW9" s="86"/>
      <c r="AX9" s="46"/>
      <c r="AY9" s="46"/>
      <c r="AZ9" s="46"/>
    </row>
    <row r="10">
      <c r="A10" s="74">
        <v>8.0</v>
      </c>
      <c r="B10" s="78" t="str">
        <f t="shared" si="3"/>
        <v>815.92</v>
      </c>
      <c r="C10" s="78">
        <v>1.04</v>
      </c>
      <c r="D10" s="83" t="str">
        <f>ROUNDDOWN((D9+P9)*0.7)</f>
        <v>153</v>
      </c>
      <c r="E10" s="80">
        <v>1.001</v>
      </c>
      <c r="G10" s="76">
        <v>1.03</v>
      </c>
      <c r="H10" s="79" t="str">
        <f>ROUNDDOWN((H9+T9)*0.75)</f>
        <v>207</v>
      </c>
      <c r="I10" s="80">
        <v>1.001</v>
      </c>
      <c r="K10" s="73">
        <v>1.05</v>
      </c>
      <c r="L10" s="83" t="str">
        <f>ROUNDDOWN((L9+H9)*1.2)</f>
        <v>248</v>
      </c>
      <c r="M10" s="81">
        <v>1.01</v>
      </c>
      <c r="N10" s="84"/>
      <c r="O10" s="78">
        <v>1.01</v>
      </c>
      <c r="P10" s="83" t="str">
        <f>ROUNDDOWN((P9+D9)*1.11)</f>
        <v>243</v>
      </c>
      <c r="Q10" s="76">
        <v>1.01</v>
      </c>
      <c r="R10" s="84"/>
      <c r="S10" s="78">
        <v>1.02</v>
      </c>
      <c r="T10" s="83" t="str">
        <f>ROUNDDOWN((T9+L9)*0.75)</f>
        <v>205</v>
      </c>
      <c r="U10" s="76">
        <v>1.01</v>
      </c>
      <c r="V10" s="84"/>
      <c r="W10" s="46" t="str">
        <f>ConcertData!C9</f>
        <v>190.00</v>
      </c>
      <c r="X10" s="46" t="str">
        <f>ConcertData!D9</f>
        <v>63,414.14</v>
      </c>
      <c r="Y10" s="85" t="str">
        <f t="shared" si="1"/>
        <v>229.74</v>
      </c>
      <c r="Z10" s="85" t="str">
        <f>SongData!C9</f>
        <v>229.74</v>
      </c>
      <c r="AA10" s="85" t="str">
        <f>SongData!D9</f>
        <v>20.00</v>
      </c>
      <c r="AB10" s="85" t="str">
        <f>SongData!E9</f>
        <v>17.92</v>
      </c>
      <c r="AC10" s="85" t="str">
        <f t="shared" si="2"/>
        <v>0.00</v>
      </c>
      <c r="AD10" s="85" t="str">
        <f>SongData!H9</f>
        <v>11.49</v>
      </c>
      <c r="AE10" s="89" t="s">
        <v>159</v>
      </c>
      <c r="AF10" s="46"/>
      <c r="AG10" s="46"/>
      <c r="AH10" s="46"/>
      <c r="AI10" s="46"/>
      <c r="AJ10" s="87">
        <v>8.0</v>
      </c>
      <c r="AK10" s="87">
        <v>1.7</v>
      </c>
      <c r="AL10" s="86" t="str">
        <f t="shared" si="4"/>
        <v>0.544</v>
      </c>
      <c r="AM10" s="86" t="str">
        <f t="shared" si="5"/>
        <v>0.476</v>
      </c>
      <c r="AN10" s="86" t="str">
        <f t="shared" si="6"/>
        <v>0.408</v>
      </c>
      <c r="AO10" s="86" t="str">
        <f t="shared" si="7"/>
        <v>0.34</v>
      </c>
      <c r="AP10" s="86" t="str">
        <f t="shared" si="8"/>
        <v>0.272</v>
      </c>
      <c r="AQ10" s="86" t="str">
        <f t="shared" si="9"/>
        <v>0.204</v>
      </c>
      <c r="AR10" s="86"/>
      <c r="AS10" s="86"/>
      <c r="AT10" s="86"/>
      <c r="AU10" s="86"/>
      <c r="AV10" s="86"/>
      <c r="AW10" s="86"/>
      <c r="AX10" s="46"/>
      <c r="AY10" s="46"/>
      <c r="AZ10" s="46"/>
    </row>
    <row r="11">
      <c r="A11" s="74">
        <v>9.0</v>
      </c>
      <c r="B11" s="78" t="str">
        <f t="shared" si="3"/>
        <v>945.43</v>
      </c>
      <c r="C11" s="78">
        <v>1.02</v>
      </c>
      <c r="D11" s="83" t="str">
        <f>ROUNDDOWN((D10+T10))</f>
        <v>358</v>
      </c>
      <c r="E11" s="80">
        <v>1.001</v>
      </c>
      <c r="G11" s="76">
        <v>1.05</v>
      </c>
      <c r="H11" s="79" t="str">
        <f>ROUNDDOWN((H10+P10))</f>
        <v>450</v>
      </c>
      <c r="I11" s="80">
        <v>1.001</v>
      </c>
      <c r="K11" s="73">
        <v>1.01</v>
      </c>
      <c r="L11" s="83" t="str">
        <f>ROUNDDOWN(L10+D10)</f>
        <v>401</v>
      </c>
      <c r="M11" s="81">
        <v>1.01</v>
      </c>
      <c r="N11" s="84"/>
      <c r="O11" s="78">
        <v>1.03</v>
      </c>
      <c r="P11" s="83" t="str">
        <f>ROUNDDOWN(P10+H10)</f>
        <v>450</v>
      </c>
      <c r="Q11" s="76">
        <v>1.01</v>
      </c>
      <c r="R11" s="84"/>
      <c r="S11" s="78">
        <v>1.04</v>
      </c>
      <c r="T11" s="83" t="str">
        <f>ROUNDDOWN(T10+L10)</f>
        <v>453</v>
      </c>
      <c r="U11" s="76">
        <v>1.01</v>
      </c>
      <c r="V11" s="84"/>
      <c r="W11" s="46" t="str">
        <f>ConcertData!C10</f>
        <v>210.00</v>
      </c>
      <c r="X11" s="46" t="str">
        <f>ConcertData!D10</f>
        <v>157,794.68</v>
      </c>
      <c r="Y11" s="85" t="str">
        <f t="shared" si="1"/>
        <v>234.33</v>
      </c>
      <c r="Z11" s="85" t="str">
        <f>SongData!C10</f>
        <v>234.33</v>
      </c>
      <c r="AA11" s="85" t="str">
        <f>SongData!D10</f>
        <v>20.00</v>
      </c>
      <c r="AB11" s="85" t="str">
        <f>SongData!E10</f>
        <v>21.50</v>
      </c>
      <c r="AC11" s="85" t="str">
        <f t="shared" si="2"/>
        <v>0.00</v>
      </c>
      <c r="AD11" s="85" t="str">
        <f>SongData!H10</f>
        <v>11.72</v>
      </c>
      <c r="AE11" s="73">
        <v>1.0</v>
      </c>
      <c r="AF11" s="73">
        <v>2.0</v>
      </c>
      <c r="AG11" s="73">
        <v>3.0</v>
      </c>
      <c r="AH11" s="73">
        <v>4.0</v>
      </c>
      <c r="AI11" s="73">
        <v>5.0</v>
      </c>
      <c r="AJ11" s="87">
        <v>9.0</v>
      </c>
      <c r="AK11" s="87">
        <v>1.8</v>
      </c>
      <c r="AL11" s="86" t="str">
        <f t="shared" si="4"/>
        <v>0.576</v>
      </c>
      <c r="AM11" s="86" t="str">
        <f t="shared" si="5"/>
        <v>0.504</v>
      </c>
      <c r="AN11" s="86" t="str">
        <f t="shared" si="6"/>
        <v>0.432</v>
      </c>
      <c r="AO11" s="86" t="str">
        <f t="shared" si="7"/>
        <v>0.36</v>
      </c>
      <c r="AP11" s="86" t="str">
        <f t="shared" si="8"/>
        <v>0.288</v>
      </c>
      <c r="AQ11" s="86" t="str">
        <f t="shared" si="9"/>
        <v>0.216</v>
      </c>
      <c r="AR11" s="86"/>
      <c r="AS11" s="86"/>
      <c r="AT11" s="86"/>
      <c r="AU11" s="86"/>
      <c r="AV11" s="86"/>
      <c r="AW11" s="86"/>
      <c r="AX11" s="46"/>
      <c r="AY11" s="46"/>
      <c r="AZ11" s="46"/>
    </row>
    <row r="12">
      <c r="A12" s="74">
        <v>10.0</v>
      </c>
      <c r="B12" s="78" t="str">
        <f t="shared" si="3"/>
        <v>1,095.49</v>
      </c>
      <c r="C12" s="78">
        <v>1.05</v>
      </c>
      <c r="D12" s="83" t="str">
        <f>ROUNDDOWN((D11+T10)*0.72)</f>
        <v>405</v>
      </c>
      <c r="E12" s="80">
        <v>1.001</v>
      </c>
      <c r="G12" s="76">
        <v>1.01</v>
      </c>
      <c r="H12" s="79" t="str">
        <f>ROUNDDOWN((H11+L11)*0.652)</f>
        <v>554</v>
      </c>
      <c r="I12" s="80">
        <v>1.001</v>
      </c>
      <c r="K12" s="73">
        <v>1.04</v>
      </c>
      <c r="L12" s="83" t="str">
        <f>ROUNDDOWN((L11+O11)*1.225)</f>
        <v>492</v>
      </c>
      <c r="M12" s="81">
        <v>1.01</v>
      </c>
      <c r="N12" s="84"/>
      <c r="O12" s="78">
        <v>1.02</v>
      </c>
      <c r="P12" s="83" t="str">
        <f>ROUNDDOWN((P11+D11)*0.578)</f>
        <v>467</v>
      </c>
      <c r="Q12" s="76">
        <v>1.01</v>
      </c>
      <c r="R12" s="84"/>
      <c r="S12" s="78">
        <v>1.03</v>
      </c>
      <c r="T12" s="83" t="str">
        <f>ROUNDDOWN((T11+H11)*0.548)</f>
        <v>494</v>
      </c>
      <c r="U12" s="76">
        <v>1.01</v>
      </c>
      <c r="V12" s="84"/>
      <c r="W12" s="46" t="str">
        <f>ConcertData!C11</f>
        <v>230.00</v>
      </c>
      <c r="X12" s="46" t="str">
        <f>ConcertData!D11</f>
        <v>392,643.65</v>
      </c>
      <c r="Y12" s="85" t="str">
        <f t="shared" si="1"/>
        <v>585.83</v>
      </c>
      <c r="Z12" s="85" t="str">
        <f>SongData!C11</f>
        <v>585.83</v>
      </c>
      <c r="AA12" s="85" t="str">
        <f>SongData!D11</f>
        <v>40.00</v>
      </c>
      <c r="AB12" s="85" t="str">
        <f>SongData!E11</f>
        <v>267.15</v>
      </c>
      <c r="AC12" s="85" t="str">
        <f t="shared" si="2"/>
        <v>0.00</v>
      </c>
      <c r="AD12" s="85" t="str">
        <f>SongData!H11</f>
        <v>14.65</v>
      </c>
      <c r="AE12" s="73">
        <v>4.0</v>
      </c>
      <c r="AF12" s="73">
        <v>3.0</v>
      </c>
      <c r="AG12" s="73">
        <v>5.0</v>
      </c>
      <c r="AH12" s="73">
        <v>1.0</v>
      </c>
      <c r="AI12" s="73">
        <v>2.0</v>
      </c>
      <c r="AJ12" s="87">
        <v>10.0</v>
      </c>
      <c r="AK12" s="87">
        <v>1.9</v>
      </c>
      <c r="AL12" s="86" t="str">
        <f t="shared" si="4"/>
        <v>0.608</v>
      </c>
      <c r="AM12" s="86" t="str">
        <f t="shared" si="5"/>
        <v>0.532</v>
      </c>
      <c r="AN12" s="86" t="str">
        <f t="shared" si="6"/>
        <v>0.456</v>
      </c>
      <c r="AO12" s="86" t="str">
        <f t="shared" si="7"/>
        <v>0.38</v>
      </c>
      <c r="AP12" s="86" t="str">
        <f t="shared" si="8"/>
        <v>0.304</v>
      </c>
      <c r="AQ12" s="86" t="str">
        <f t="shared" si="9"/>
        <v>0.228</v>
      </c>
      <c r="AR12" s="86"/>
      <c r="AS12" s="86"/>
      <c r="AT12" s="86"/>
      <c r="AU12" s="86"/>
      <c r="AV12" s="86"/>
      <c r="AW12" s="86"/>
      <c r="AX12" s="46"/>
      <c r="AY12" s="46"/>
      <c r="AZ12" s="46"/>
    </row>
    <row r="13">
      <c r="A13" s="74">
        <v>11.0</v>
      </c>
      <c r="B13" s="78" t="str">
        <f t="shared" si="3"/>
        <v>1,269.37</v>
      </c>
      <c r="C13" s="78">
        <v>1.03</v>
      </c>
      <c r="D13" s="83" t="str">
        <f>ROUNDDOWN((D12+L12)*0.775)</f>
        <v>695</v>
      </c>
      <c r="E13" s="80">
        <v>1.001</v>
      </c>
      <c r="G13" s="76">
        <v>1.04</v>
      </c>
      <c r="H13" s="79" t="str">
        <f>ROUNDDOWN((H12+P12)*0.656)</f>
        <v>669</v>
      </c>
      <c r="I13" s="80">
        <v>1.001</v>
      </c>
      <c r="K13" s="73">
        <v>1.02</v>
      </c>
      <c r="L13" s="83" t="str">
        <f>ROUNDDOWN((L12+T12)*0.65)</f>
        <v>640</v>
      </c>
      <c r="M13" s="81">
        <v>1.01</v>
      </c>
      <c r="N13" s="84"/>
      <c r="O13" s="78">
        <v>1.05</v>
      </c>
      <c r="P13" s="83" t="str">
        <f>ROUNDDOWN((P12+D12)*0.665)</f>
        <v>579</v>
      </c>
      <c r="Q13" s="76">
        <v>1.01</v>
      </c>
      <c r="R13" s="84"/>
      <c r="S13" s="78">
        <v>1.01</v>
      </c>
      <c r="T13" s="83" t="str">
        <f>ROUNDDOWN((T12+H12)*0.75)</f>
        <v>786</v>
      </c>
      <c r="U13" s="76">
        <v>1.01</v>
      </c>
      <c r="V13" s="84"/>
      <c r="W13" s="46" t="str">
        <f>ConcertData!C12</f>
        <v/>
      </c>
      <c r="X13" s="46" t="str">
        <f>ConcertData!D12</f>
        <v/>
      </c>
      <c r="Y13" s="85" t="str">
        <f t="shared" si="1"/>
        <v>243.80</v>
      </c>
      <c r="Z13" s="85" t="str">
        <f>SongData!C12</f>
        <v>243.80</v>
      </c>
      <c r="AA13" s="85" t="str">
        <f>SongData!D12</f>
        <v>20.00</v>
      </c>
      <c r="AB13" s="85" t="str">
        <f>SongData!E12</f>
        <v>30.96</v>
      </c>
      <c r="AC13" s="85" t="str">
        <f t="shared" si="2"/>
        <v>0.00</v>
      </c>
      <c r="AD13" s="85" t="str">
        <f>SongData!H12</f>
        <v>12.19</v>
      </c>
      <c r="AE13" s="73">
        <v>2.0</v>
      </c>
      <c r="AF13" s="73">
        <v>5.0</v>
      </c>
      <c r="AG13" s="73">
        <v>1.0</v>
      </c>
      <c r="AH13" s="73">
        <v>3.0</v>
      </c>
      <c r="AI13" s="73">
        <v>4.0</v>
      </c>
      <c r="AJ13" s="87">
        <v>11.0</v>
      </c>
      <c r="AK13" s="87">
        <v>2.0</v>
      </c>
      <c r="AL13" s="87">
        <v>1.32</v>
      </c>
      <c r="AM13" s="87">
        <v>1.28</v>
      </c>
      <c r="AN13" s="87">
        <v>1.24</v>
      </c>
      <c r="AO13" s="87">
        <v>1.2</v>
      </c>
      <c r="AP13" s="87">
        <v>1.16</v>
      </c>
      <c r="AQ13" s="87">
        <v>1.12</v>
      </c>
      <c r="AR13" s="86"/>
      <c r="AS13" s="86"/>
      <c r="AT13" s="86"/>
      <c r="AU13" s="86"/>
      <c r="AV13" s="86"/>
      <c r="AW13" s="86"/>
      <c r="AX13" s="46"/>
      <c r="AY13" s="46"/>
      <c r="AZ13" s="46"/>
    </row>
    <row r="14">
      <c r="A14" s="74">
        <v>12.0</v>
      </c>
      <c r="B14" s="78" t="str">
        <f t="shared" si="3"/>
        <v>1,470.86</v>
      </c>
      <c r="C14" s="78">
        <v>1.01</v>
      </c>
      <c r="D14" s="90" t="str">
        <f>ROUNDDOWN((D13+T13)*0.55)</f>
        <v>814</v>
      </c>
      <c r="E14" s="80">
        <v>1.001</v>
      </c>
      <c r="G14" s="76">
        <v>1.02</v>
      </c>
      <c r="H14" s="79" t="str">
        <f>ROUNDDOWN((H13+L13)*0.65)</f>
        <v>850</v>
      </c>
      <c r="I14" s="80">
        <v>1.001</v>
      </c>
      <c r="K14" s="78">
        <v>1.03</v>
      </c>
      <c r="L14" s="77" t="str">
        <f>ROUNDDOWN((L13+D13)*0.65)</f>
        <v>867</v>
      </c>
      <c r="M14" s="81">
        <v>1.01</v>
      </c>
      <c r="N14" s="84"/>
      <c r="O14" s="78">
        <v>1.04</v>
      </c>
      <c r="P14" s="77" t="str">
        <f>ROUNDDOWN((P13+H13)*0.7)</f>
        <v>873</v>
      </c>
      <c r="Q14" s="76">
        <v>1.01</v>
      </c>
      <c r="R14" s="84"/>
      <c r="S14" s="78">
        <v>1.05</v>
      </c>
      <c r="T14" s="77" t="str">
        <f>ROUNDDOWN((T13+P13)*0.75)</f>
        <v>1023</v>
      </c>
      <c r="U14" s="76">
        <v>1.01</v>
      </c>
      <c r="V14" s="84"/>
      <c r="W14" s="46" t="str">
        <f>ConcertData!C13</f>
        <v/>
      </c>
      <c r="X14" s="46" t="str">
        <f>ConcertData!D13</f>
        <v/>
      </c>
      <c r="Y14" s="85" t="str">
        <f t="shared" si="1"/>
        <v>248.67</v>
      </c>
      <c r="Z14" s="85" t="str">
        <f>SongData!C13</f>
        <v>248.67</v>
      </c>
      <c r="AA14" s="85" t="str">
        <f>SongData!D13</f>
        <v>20.00</v>
      </c>
      <c r="AB14" s="85" t="str">
        <f>SongData!E13</f>
        <v>37.15</v>
      </c>
      <c r="AC14" s="85" t="str">
        <f t="shared" si="2"/>
        <v>0.00</v>
      </c>
      <c r="AD14" s="85" t="str">
        <f>SongData!H13</f>
        <v>12.43</v>
      </c>
      <c r="AE14" s="73">
        <v>5.0</v>
      </c>
      <c r="AF14" s="73">
        <v>1.0</v>
      </c>
      <c r="AG14" s="73">
        <v>4.0</v>
      </c>
      <c r="AH14" s="73">
        <v>2.0</v>
      </c>
      <c r="AI14" s="73">
        <v>3.0</v>
      </c>
      <c r="AJ14" s="87">
        <v>12.0</v>
      </c>
      <c r="AK14" s="87">
        <v>2.1</v>
      </c>
      <c r="AL14" s="86" t="str">
        <f t="shared" ref="AL14:AL22" si="11">AK14*$AL$3</f>
        <v>0.672</v>
      </c>
      <c r="AM14" s="86" t="str">
        <f t="shared" ref="AM14:AM22" si="12">AK14*$AM$3</f>
        <v>0.588</v>
      </c>
      <c r="AN14" s="86" t="str">
        <f t="shared" ref="AN14:AN22" si="13">$AN$3*AK14</f>
        <v>0.504</v>
      </c>
      <c r="AO14" s="86" t="str">
        <f t="shared" ref="AO14:AO22" si="14">$AO$3*AK14</f>
        <v>0.42</v>
      </c>
      <c r="AP14" s="86" t="str">
        <f t="shared" ref="AP14:AP22" si="15">$AP$3*AK14</f>
        <v>0.336</v>
      </c>
      <c r="AQ14" s="86" t="str">
        <f t="shared" ref="AQ14:AQ22" si="16">$AQ$3*AK14</f>
        <v>0.252</v>
      </c>
      <c r="AR14" s="86"/>
      <c r="AS14" s="86"/>
      <c r="AT14" s="86"/>
      <c r="AU14" s="86"/>
      <c r="AV14" s="86"/>
      <c r="AW14" s="86"/>
      <c r="AX14" s="46"/>
      <c r="AY14" s="46"/>
      <c r="AZ14" s="46"/>
    </row>
    <row r="15">
      <c r="A15" s="74">
        <v>13.0</v>
      </c>
      <c r="B15" s="78" t="str">
        <f t="shared" si="3"/>
        <v>1,704.33</v>
      </c>
      <c r="C15" s="78">
        <v>1.04</v>
      </c>
      <c r="D15" s="83" t="str">
        <f>ROUNDDOWN((D14+P14)*0.7)</f>
        <v>1180</v>
      </c>
      <c r="E15" s="80">
        <v>1.001</v>
      </c>
      <c r="G15" s="76">
        <v>1.03</v>
      </c>
      <c r="H15" s="79" t="str">
        <f>ROUNDDOWN((H14+T14)*0.75)</f>
        <v>1404</v>
      </c>
      <c r="I15" s="80">
        <v>1.001</v>
      </c>
      <c r="K15" s="73">
        <v>1.05</v>
      </c>
      <c r="L15" s="83" t="str">
        <f>ROUNDDOWN((L14+H14)*1.2)</f>
        <v>2060</v>
      </c>
      <c r="M15" s="81">
        <v>1.01</v>
      </c>
      <c r="N15" s="84"/>
      <c r="O15" s="78">
        <v>1.01</v>
      </c>
      <c r="P15" s="83" t="str">
        <f>ROUNDDOWN((P14+D14)*1.11)</f>
        <v>1872</v>
      </c>
      <c r="Q15" s="76">
        <v>1.01</v>
      </c>
      <c r="R15" s="84"/>
      <c r="S15" s="78">
        <v>1.02</v>
      </c>
      <c r="T15" s="83" t="str">
        <f>ROUNDDOWN((T14+L14)*0.75)</f>
        <v>1417</v>
      </c>
      <c r="U15" s="76">
        <v>1.01</v>
      </c>
      <c r="V15" s="84"/>
      <c r="W15" s="46" t="str">
        <f>ConcertData!C14</f>
        <v/>
      </c>
      <c r="X15" s="46" t="str">
        <f>ConcertData!D14</f>
        <v/>
      </c>
      <c r="Y15" s="85" t="str">
        <f t="shared" si="1"/>
        <v>253.65</v>
      </c>
      <c r="Z15" s="85" t="str">
        <f>SongData!C14</f>
        <v>253.65</v>
      </c>
      <c r="AA15" s="85" t="str">
        <f>SongData!D14</f>
        <v>20.00</v>
      </c>
      <c r="AB15" s="85" t="str">
        <f>SongData!E14</f>
        <v>44.58</v>
      </c>
      <c r="AC15" s="85" t="str">
        <f t="shared" si="2"/>
        <v>0.00</v>
      </c>
      <c r="AD15" s="85" t="str">
        <f>SongData!H14</f>
        <v>12.68</v>
      </c>
      <c r="AE15" s="73">
        <v>3.0</v>
      </c>
      <c r="AF15" s="73">
        <v>4.0</v>
      </c>
      <c r="AG15" s="73">
        <v>2.0</v>
      </c>
      <c r="AH15" s="73">
        <v>5.0</v>
      </c>
      <c r="AI15" s="73">
        <v>1.0</v>
      </c>
      <c r="AJ15" s="87">
        <v>13.0</v>
      </c>
      <c r="AK15" s="87">
        <v>2.2</v>
      </c>
      <c r="AL15" s="86" t="str">
        <f t="shared" si="11"/>
        <v>0.704</v>
      </c>
      <c r="AM15" s="86" t="str">
        <f t="shared" si="12"/>
        <v>0.616</v>
      </c>
      <c r="AN15" s="86" t="str">
        <f t="shared" si="13"/>
        <v>0.528</v>
      </c>
      <c r="AO15" s="86" t="str">
        <f t="shared" si="14"/>
        <v>0.44</v>
      </c>
      <c r="AP15" s="86" t="str">
        <f t="shared" si="15"/>
        <v>0.352</v>
      </c>
      <c r="AQ15" s="86" t="str">
        <f t="shared" si="16"/>
        <v>0.264</v>
      </c>
      <c r="AR15" s="86"/>
      <c r="AS15" s="86"/>
      <c r="AT15" s="86"/>
      <c r="AU15" s="86"/>
      <c r="AV15" s="86"/>
      <c r="AW15" s="86"/>
      <c r="AX15" s="46"/>
      <c r="AY15" s="46"/>
      <c r="AZ15" s="46"/>
    </row>
    <row r="16">
      <c r="A16" s="74">
        <v>14.0</v>
      </c>
      <c r="B16" s="78" t="str">
        <f t="shared" si="3"/>
        <v>1,974.85</v>
      </c>
      <c r="C16" s="78">
        <v>1.02</v>
      </c>
      <c r="D16" s="83" t="str">
        <f>ROUNDDOWN((D15+T15))</f>
        <v>2597</v>
      </c>
      <c r="E16" s="80">
        <v>1.001</v>
      </c>
      <c r="G16" s="76">
        <v>1.05</v>
      </c>
      <c r="H16" s="79" t="str">
        <f>ROUNDDOWN((H15+P15))</f>
        <v>3276</v>
      </c>
      <c r="I16" s="80">
        <v>1.001</v>
      </c>
      <c r="K16" s="73">
        <v>1.01</v>
      </c>
      <c r="L16" s="83" t="str">
        <f>ROUNDDOWN(L15+D15)</f>
        <v>3240</v>
      </c>
      <c r="M16" s="81">
        <v>1.01</v>
      </c>
      <c r="N16" s="84"/>
      <c r="O16" s="78">
        <v>1.03</v>
      </c>
      <c r="P16" s="83" t="str">
        <f>ROUNDDOWN(P15+H15)</f>
        <v>3276</v>
      </c>
      <c r="Q16" s="76">
        <v>1.01</v>
      </c>
      <c r="R16" s="84"/>
      <c r="S16" s="78">
        <v>1.04</v>
      </c>
      <c r="T16" s="83" t="str">
        <f>ROUNDDOWN(T15+L15)</f>
        <v>3477</v>
      </c>
      <c r="U16" s="76">
        <v>1.01</v>
      </c>
      <c r="V16" s="84"/>
      <c r="W16" s="46" t="str">
        <f>ConcertData!C15</f>
        <v/>
      </c>
      <c r="X16" s="46" t="str">
        <f>ConcertData!D15</f>
        <v/>
      </c>
      <c r="Y16" s="85" t="str">
        <f t="shared" si="1"/>
        <v>258.72</v>
      </c>
      <c r="Z16" s="85" t="str">
        <f>SongData!C15</f>
        <v>258.72</v>
      </c>
      <c r="AA16" s="85" t="str">
        <f>SongData!D15</f>
        <v>20.00</v>
      </c>
      <c r="AB16" s="85" t="str">
        <f>SongData!E15</f>
        <v>53.50</v>
      </c>
      <c r="AC16" s="85" t="str">
        <f t="shared" si="2"/>
        <v>0.00</v>
      </c>
      <c r="AD16" s="85" t="str">
        <f>SongData!H15</f>
        <v>12.94</v>
      </c>
      <c r="AE16" s="46"/>
      <c r="AF16" s="46"/>
      <c r="AG16" s="46"/>
      <c r="AH16" s="46"/>
      <c r="AI16" s="46"/>
      <c r="AJ16" s="87">
        <v>14.0</v>
      </c>
      <c r="AK16" s="87">
        <v>2.3</v>
      </c>
      <c r="AL16" s="86" t="str">
        <f t="shared" si="11"/>
        <v>0.736</v>
      </c>
      <c r="AM16" s="86" t="str">
        <f t="shared" si="12"/>
        <v>0.644</v>
      </c>
      <c r="AN16" s="86" t="str">
        <f t="shared" si="13"/>
        <v>0.552</v>
      </c>
      <c r="AO16" s="86" t="str">
        <f t="shared" si="14"/>
        <v>0.46</v>
      </c>
      <c r="AP16" s="86" t="str">
        <f t="shared" si="15"/>
        <v>0.368</v>
      </c>
      <c r="AQ16" s="86" t="str">
        <f t="shared" si="16"/>
        <v>0.276</v>
      </c>
      <c r="AR16" s="86"/>
      <c r="AS16" s="86"/>
      <c r="AT16" s="86"/>
      <c r="AU16" s="86"/>
      <c r="AV16" s="86"/>
      <c r="AW16" s="86"/>
      <c r="AX16" s="46"/>
      <c r="AY16" s="46"/>
      <c r="AZ16" s="46"/>
    </row>
    <row r="17">
      <c r="A17" s="74">
        <v>15.0</v>
      </c>
      <c r="B17" s="78" t="str">
        <f t="shared" si="3"/>
        <v>2,288.31</v>
      </c>
      <c r="C17" s="78">
        <v>1.05</v>
      </c>
      <c r="D17" s="83" t="str">
        <f>ROUNDDOWN((D16+T15)*0.72)</f>
        <v>2890</v>
      </c>
      <c r="E17" s="80">
        <v>1.001</v>
      </c>
      <c r="G17" s="76">
        <v>1.01</v>
      </c>
      <c r="H17" s="79" t="str">
        <f>ROUNDDOWN((H16+L16)*0.652)</f>
        <v>4248</v>
      </c>
      <c r="I17" s="80">
        <v>1.001</v>
      </c>
      <c r="K17" s="73">
        <v>1.04</v>
      </c>
      <c r="L17" s="83" t="str">
        <f>ROUNDDOWN((L16+O16)*1.225)</f>
        <v>3970</v>
      </c>
      <c r="M17" s="81">
        <v>1.01</v>
      </c>
      <c r="N17" s="84"/>
      <c r="O17" s="78">
        <v>1.02</v>
      </c>
      <c r="P17" s="83" t="str">
        <f>ROUNDDOWN((P16+D16)*0.578)</f>
        <v>3394</v>
      </c>
      <c r="Q17" s="76">
        <v>1.01</v>
      </c>
      <c r="R17" s="84"/>
      <c r="S17" s="78">
        <v>1.03</v>
      </c>
      <c r="T17" s="83" t="str">
        <f>ROUNDDOWN((T16+H16)*0.548)</f>
        <v>3700</v>
      </c>
      <c r="U17" s="76">
        <v>1.01</v>
      </c>
      <c r="V17" s="84"/>
      <c r="W17" s="46" t="str">
        <f>ConcertData!C16</f>
        <v/>
      </c>
      <c r="X17" s="46" t="str">
        <f>ConcertData!D16</f>
        <v/>
      </c>
      <c r="Y17" s="85" t="str">
        <f t="shared" si="1"/>
        <v>646.80</v>
      </c>
      <c r="Z17" s="85" t="str">
        <f>SongData!C16</f>
        <v>646.80</v>
      </c>
      <c r="AA17" s="85" t="str">
        <f>SongData!D16</f>
        <v>40.00</v>
      </c>
      <c r="AB17" s="85" t="str">
        <f>SongData!E16</f>
        <v>664.74</v>
      </c>
      <c r="AC17" s="85" t="str">
        <f t="shared" si="2"/>
        <v>0.00</v>
      </c>
      <c r="AD17" s="85" t="str">
        <f>SongData!H16</f>
        <v>16.17</v>
      </c>
      <c r="AE17" s="46"/>
      <c r="AF17" s="46"/>
      <c r="AG17" s="46"/>
      <c r="AH17" s="46"/>
      <c r="AI17" s="46"/>
      <c r="AJ17" s="87">
        <v>15.0</v>
      </c>
      <c r="AK17" s="87">
        <v>2.4</v>
      </c>
      <c r="AL17" s="86" t="str">
        <f t="shared" si="11"/>
        <v>0.768</v>
      </c>
      <c r="AM17" s="86" t="str">
        <f t="shared" si="12"/>
        <v>0.672</v>
      </c>
      <c r="AN17" s="86" t="str">
        <f t="shared" si="13"/>
        <v>0.576</v>
      </c>
      <c r="AO17" s="86" t="str">
        <f t="shared" si="14"/>
        <v>0.48</v>
      </c>
      <c r="AP17" s="86" t="str">
        <f t="shared" si="15"/>
        <v>0.384</v>
      </c>
      <c r="AQ17" s="86" t="str">
        <f t="shared" si="16"/>
        <v>0.288</v>
      </c>
      <c r="AR17" s="86"/>
      <c r="AS17" s="86"/>
      <c r="AT17" s="86"/>
      <c r="AU17" s="86"/>
      <c r="AV17" s="86"/>
      <c r="AW17" s="86"/>
      <c r="AX17" s="46"/>
      <c r="AY17" s="46"/>
      <c r="AZ17" s="46"/>
    </row>
    <row r="18">
      <c r="A18" s="74">
        <v>16.0</v>
      </c>
      <c r="B18" s="78" t="str">
        <f t="shared" si="3"/>
        <v>2,651.53</v>
      </c>
      <c r="C18" s="78">
        <v>1.03</v>
      </c>
      <c r="D18" s="83" t="str">
        <f>ROUNDDOWN((D17+L17)*0.775)</f>
        <v>5316</v>
      </c>
      <c r="E18" s="80">
        <v>1.001</v>
      </c>
      <c r="G18" s="76">
        <v>1.04</v>
      </c>
      <c r="H18" s="79" t="str">
        <f>ROUNDDOWN((H17+P17)*0.656)</f>
        <v>5013</v>
      </c>
      <c r="I18" s="80">
        <v>1.001</v>
      </c>
      <c r="K18" s="73">
        <v>1.02</v>
      </c>
      <c r="L18" s="83" t="str">
        <f>ROUNDDOWN((L17+T17)*0.65)</f>
        <v>4985</v>
      </c>
      <c r="M18" s="81">
        <v>1.01</v>
      </c>
      <c r="N18" s="84"/>
      <c r="O18" s="78">
        <v>1.05</v>
      </c>
      <c r="P18" s="83" t="str">
        <f>ROUNDDOWN((P17+D17)*0.665)</f>
        <v>4178</v>
      </c>
      <c r="Q18" s="76">
        <v>1.01</v>
      </c>
      <c r="R18" s="84"/>
      <c r="S18" s="78">
        <v>1.01</v>
      </c>
      <c r="T18" s="83" t="str">
        <f>ROUNDDOWN((T17+H17)*0.75)</f>
        <v>5961</v>
      </c>
      <c r="U18" s="76">
        <v>1.01</v>
      </c>
      <c r="V18" s="84"/>
      <c r="W18" s="46" t="str">
        <f>ConcertData!C17</f>
        <v/>
      </c>
      <c r="X18" s="46" t="str">
        <f>ConcertData!D17</f>
        <v/>
      </c>
      <c r="Y18" s="85" t="str">
        <f t="shared" si="1"/>
        <v>269.17</v>
      </c>
      <c r="Z18" s="85" t="str">
        <f>SongData!C17</f>
        <v>269.17</v>
      </c>
      <c r="AA18" s="85" t="str">
        <f>SongData!D17</f>
        <v>20.00</v>
      </c>
      <c r="AB18" s="85" t="str">
        <f>SongData!E17</f>
        <v>77.04</v>
      </c>
      <c r="AC18" s="85" t="str">
        <f t="shared" si="2"/>
        <v>0.00</v>
      </c>
      <c r="AD18" s="85" t="str">
        <f>SongData!H17</f>
        <v>13.46</v>
      </c>
      <c r="AE18" s="46"/>
      <c r="AF18" s="46"/>
      <c r="AG18" s="46"/>
      <c r="AH18" s="46"/>
      <c r="AI18" s="46"/>
      <c r="AJ18" s="87">
        <v>16.0</v>
      </c>
      <c r="AK18" s="87">
        <v>2.5</v>
      </c>
      <c r="AL18" s="86" t="str">
        <f t="shared" si="11"/>
        <v>0.8</v>
      </c>
      <c r="AM18" s="86" t="str">
        <f t="shared" si="12"/>
        <v>0.7</v>
      </c>
      <c r="AN18" s="86" t="str">
        <f t="shared" si="13"/>
        <v>0.6</v>
      </c>
      <c r="AO18" s="86" t="str">
        <f t="shared" si="14"/>
        <v>0.5</v>
      </c>
      <c r="AP18" s="86" t="str">
        <f t="shared" si="15"/>
        <v>0.4</v>
      </c>
      <c r="AQ18" s="86" t="str">
        <f t="shared" si="16"/>
        <v>0.3</v>
      </c>
      <c r="AR18" s="86"/>
      <c r="AS18" s="86"/>
      <c r="AT18" s="86"/>
      <c r="AU18" s="86"/>
      <c r="AV18" s="86"/>
      <c r="AW18" s="86"/>
      <c r="AX18" s="46"/>
      <c r="AY18" s="46"/>
      <c r="AZ18" s="46"/>
    </row>
    <row r="19">
      <c r="A19" s="74">
        <v>17.0</v>
      </c>
      <c r="B19" s="78" t="str">
        <f t="shared" si="3"/>
        <v>3,072.40</v>
      </c>
      <c r="C19" s="78">
        <v>1.01</v>
      </c>
      <c r="D19" s="90" t="str">
        <f>ROUNDDOWN((D18+T18)*0.55)</f>
        <v>6202</v>
      </c>
      <c r="E19" s="80">
        <v>1.001</v>
      </c>
      <c r="G19" s="76">
        <v>1.02</v>
      </c>
      <c r="H19" s="79" t="str">
        <f>ROUNDDOWN((H18+L18)*0.65)</f>
        <v>6498</v>
      </c>
      <c r="I19" s="80">
        <v>1.001</v>
      </c>
      <c r="K19" s="78">
        <v>1.03</v>
      </c>
      <c r="L19" s="77" t="str">
        <f>ROUNDDOWN((L18+D18)*0.65)</f>
        <v>6695</v>
      </c>
      <c r="M19" s="81">
        <v>1.01</v>
      </c>
      <c r="N19" s="84"/>
      <c r="O19" s="78">
        <v>1.04</v>
      </c>
      <c r="P19" s="77" t="str">
        <f>ROUNDDOWN((P18+H18)*0.7)</f>
        <v>6433</v>
      </c>
      <c r="Q19" s="76">
        <v>1.01</v>
      </c>
      <c r="R19" s="84"/>
      <c r="S19" s="78">
        <v>1.05</v>
      </c>
      <c r="T19" s="77" t="str">
        <f>ROUNDDOWN((T18+P18)*0.75)</f>
        <v>7604</v>
      </c>
      <c r="U19" s="76">
        <v>1.01</v>
      </c>
      <c r="V19" s="84"/>
      <c r="W19" s="46" t="str">
        <f>ConcertData!C18</f>
        <v/>
      </c>
      <c r="X19" s="46" t="str">
        <f>ConcertData!D18</f>
        <v/>
      </c>
      <c r="Y19" s="85" t="str">
        <f t="shared" si="1"/>
        <v>274.56</v>
      </c>
      <c r="Z19" s="85" t="str">
        <f>SongData!C18</f>
        <v>274.56</v>
      </c>
      <c r="AA19" s="85" t="str">
        <f>SongData!D18</f>
        <v>20.00</v>
      </c>
      <c r="AB19" s="85" t="str">
        <f>SongData!E18</f>
        <v>92.44</v>
      </c>
      <c r="AC19" s="85" t="str">
        <f t="shared" si="2"/>
        <v>0.00</v>
      </c>
      <c r="AD19" s="85" t="str">
        <f>SongData!H18</f>
        <v>13.73</v>
      </c>
      <c r="AE19" s="46"/>
      <c r="AF19" s="46"/>
      <c r="AG19" s="46"/>
      <c r="AH19" s="46"/>
      <c r="AI19" s="46"/>
      <c r="AJ19" s="87">
        <v>17.0</v>
      </c>
      <c r="AK19" s="87">
        <v>2.6</v>
      </c>
      <c r="AL19" s="86" t="str">
        <f t="shared" si="11"/>
        <v>0.832</v>
      </c>
      <c r="AM19" s="86" t="str">
        <f t="shared" si="12"/>
        <v>0.728</v>
      </c>
      <c r="AN19" s="86" t="str">
        <f t="shared" si="13"/>
        <v>0.624</v>
      </c>
      <c r="AO19" s="86" t="str">
        <f t="shared" si="14"/>
        <v>0.52</v>
      </c>
      <c r="AP19" s="86" t="str">
        <f t="shared" si="15"/>
        <v>0.416</v>
      </c>
      <c r="AQ19" s="86" t="str">
        <f t="shared" si="16"/>
        <v>0.312</v>
      </c>
      <c r="AR19" s="86"/>
      <c r="AS19" s="86"/>
      <c r="AT19" s="86"/>
      <c r="AU19" s="86"/>
      <c r="AV19" s="86"/>
      <c r="AW19" s="86"/>
      <c r="AX19" s="46"/>
      <c r="AY19" s="46"/>
      <c r="AZ19" s="46"/>
    </row>
    <row r="20">
      <c r="A20" s="74">
        <v>18.0</v>
      </c>
      <c r="B20" s="78" t="str">
        <f t="shared" si="3"/>
        <v>3,560.08</v>
      </c>
      <c r="C20" s="78">
        <v>1.04</v>
      </c>
      <c r="D20" s="83" t="str">
        <f>ROUNDDOWN((D19+P19)*0.7)</f>
        <v>8844</v>
      </c>
      <c r="E20" s="80">
        <v>1.001</v>
      </c>
      <c r="G20" s="76">
        <v>1.03</v>
      </c>
      <c r="H20" s="79" t="str">
        <f>ROUNDDOWN((H19+T19)*0.75)</f>
        <v>10576</v>
      </c>
      <c r="I20" s="80">
        <v>1.001</v>
      </c>
      <c r="K20" s="73">
        <v>1.05</v>
      </c>
      <c r="L20" s="83" t="str">
        <f>ROUNDDOWN((L19+H19)*1.2)</f>
        <v>15831</v>
      </c>
      <c r="M20" s="81">
        <v>1.01</v>
      </c>
      <c r="N20" s="84"/>
      <c r="O20" s="78">
        <v>1.01</v>
      </c>
      <c r="P20" s="83" t="str">
        <f>ROUNDDOWN((P19+D19)*1.11)</f>
        <v>14024</v>
      </c>
      <c r="Q20" s="76">
        <v>1.01</v>
      </c>
      <c r="R20" s="84"/>
      <c r="S20" s="78">
        <v>1.02</v>
      </c>
      <c r="T20" s="83" t="str">
        <f>ROUNDDOWN((T19+L19)*0.75)</f>
        <v>10724</v>
      </c>
      <c r="U20" s="76">
        <v>1.01</v>
      </c>
      <c r="V20" s="84"/>
      <c r="W20" s="46" t="str">
        <f>ConcertData!C19</f>
        <v/>
      </c>
      <c r="X20" s="46" t="str">
        <f>ConcertData!D19</f>
        <v/>
      </c>
      <c r="Y20" s="85" t="str">
        <f t="shared" si="1"/>
        <v>280.05</v>
      </c>
      <c r="Z20" s="85" t="str">
        <f>SongData!C19</f>
        <v>280.05</v>
      </c>
      <c r="AA20" s="85" t="str">
        <f>SongData!D19</f>
        <v>20.00</v>
      </c>
      <c r="AB20" s="85" t="str">
        <f>SongData!E19</f>
        <v>110.93</v>
      </c>
      <c r="AC20" s="85" t="str">
        <f t="shared" si="2"/>
        <v>0.00</v>
      </c>
      <c r="AD20" s="85" t="str">
        <f>SongData!H19</f>
        <v>14.00</v>
      </c>
      <c r="AE20" s="46"/>
      <c r="AF20" s="46"/>
      <c r="AG20" s="46"/>
      <c r="AH20" s="46"/>
      <c r="AI20" s="46"/>
      <c r="AJ20" s="87">
        <v>18.0</v>
      </c>
      <c r="AK20" s="87">
        <v>2.7</v>
      </c>
      <c r="AL20" s="86" t="str">
        <f t="shared" si="11"/>
        <v>0.864</v>
      </c>
      <c r="AM20" s="86" t="str">
        <f t="shared" si="12"/>
        <v>0.756</v>
      </c>
      <c r="AN20" s="86" t="str">
        <f t="shared" si="13"/>
        <v>0.648</v>
      </c>
      <c r="AO20" s="86" t="str">
        <f t="shared" si="14"/>
        <v>0.54</v>
      </c>
      <c r="AP20" s="86" t="str">
        <f t="shared" si="15"/>
        <v>0.432</v>
      </c>
      <c r="AQ20" s="86" t="str">
        <f t="shared" si="16"/>
        <v>0.324</v>
      </c>
      <c r="AR20" s="86"/>
      <c r="AS20" s="86"/>
      <c r="AT20" s="86"/>
      <c r="AU20" s="86"/>
      <c r="AV20" s="86"/>
      <c r="AW20" s="86"/>
      <c r="AX20" s="46"/>
      <c r="AY20" s="46"/>
      <c r="AZ20" s="46"/>
    </row>
    <row r="21">
      <c r="A21" s="74">
        <v>19.0</v>
      </c>
      <c r="B21" s="78" t="str">
        <f t="shared" si="3"/>
        <v>4,125.16</v>
      </c>
      <c r="C21" s="78">
        <v>1.02</v>
      </c>
      <c r="D21" s="83" t="str">
        <f>ROUNDDOWN((D20+T20))</f>
        <v>19568</v>
      </c>
      <c r="E21" s="80">
        <v>1.001</v>
      </c>
      <c r="G21" s="76">
        <v>1.05</v>
      </c>
      <c r="H21" s="79" t="str">
        <f>ROUNDDOWN((H20+P20))</f>
        <v>24600</v>
      </c>
      <c r="I21" s="80">
        <v>1.001</v>
      </c>
      <c r="K21" s="73">
        <v>1.01</v>
      </c>
      <c r="L21" s="83" t="str">
        <f>ROUNDDOWN(L20+D20)</f>
        <v>24675</v>
      </c>
      <c r="M21" s="81">
        <v>1.01</v>
      </c>
      <c r="N21" s="84"/>
      <c r="O21" s="78">
        <v>1.03</v>
      </c>
      <c r="P21" s="83" t="str">
        <f>ROUNDDOWN(P20+H20)</f>
        <v>24600</v>
      </c>
      <c r="Q21" s="76">
        <v>1.01</v>
      </c>
      <c r="R21" s="84"/>
      <c r="S21" s="78">
        <v>1.04</v>
      </c>
      <c r="T21" s="83" t="str">
        <f>ROUNDDOWN(T20+L20)</f>
        <v>26555</v>
      </c>
      <c r="U21" s="76">
        <v>1.01</v>
      </c>
      <c r="V21" s="84"/>
      <c r="W21" s="46" t="str">
        <f>ConcertData!C20</f>
        <v/>
      </c>
      <c r="X21" s="46" t="str">
        <f>ConcertData!D20</f>
        <v/>
      </c>
      <c r="Y21" s="85" t="str">
        <f t="shared" si="1"/>
        <v>285.65</v>
      </c>
      <c r="Z21" s="85" t="str">
        <f>SongData!C20</f>
        <v>285.65</v>
      </c>
      <c r="AA21" s="85" t="str">
        <f>SongData!D20</f>
        <v>20.00</v>
      </c>
      <c r="AB21" s="85" t="str">
        <f>SongData!E20</f>
        <v>133.12</v>
      </c>
      <c r="AC21" s="85" t="str">
        <f t="shared" si="2"/>
        <v>0.00</v>
      </c>
      <c r="AD21" s="85" t="str">
        <f>SongData!H20</f>
        <v>14.28</v>
      </c>
      <c r="AE21" s="46"/>
      <c r="AF21" s="46"/>
      <c r="AG21" s="46"/>
      <c r="AH21" s="46"/>
      <c r="AI21" s="46"/>
      <c r="AJ21" s="87">
        <v>19.0</v>
      </c>
      <c r="AK21" s="87">
        <v>2.8</v>
      </c>
      <c r="AL21" s="86" t="str">
        <f t="shared" si="11"/>
        <v>0.896</v>
      </c>
      <c r="AM21" s="86" t="str">
        <f t="shared" si="12"/>
        <v>0.784</v>
      </c>
      <c r="AN21" s="86" t="str">
        <f t="shared" si="13"/>
        <v>0.672</v>
      </c>
      <c r="AO21" s="86" t="str">
        <f t="shared" si="14"/>
        <v>0.56</v>
      </c>
      <c r="AP21" s="86" t="str">
        <f t="shared" si="15"/>
        <v>0.448</v>
      </c>
      <c r="AQ21" s="86" t="str">
        <f t="shared" si="16"/>
        <v>0.336</v>
      </c>
      <c r="AR21" s="86"/>
      <c r="AS21" s="86"/>
      <c r="AT21" s="86"/>
      <c r="AU21" s="86"/>
      <c r="AV21" s="86"/>
      <c r="AW21" s="86"/>
      <c r="AX21" s="46"/>
      <c r="AY21" s="46"/>
      <c r="AZ21" s="46"/>
    </row>
    <row r="22">
      <c r="A22" s="74">
        <v>20.0</v>
      </c>
      <c r="B22" s="78" t="str">
        <f t="shared" si="3"/>
        <v>4,779.94</v>
      </c>
      <c r="C22" s="78">
        <v>1.05</v>
      </c>
      <c r="D22" s="83" t="str">
        <f>ROUNDDOWN((D21+T20)*0.72)</f>
        <v>21810</v>
      </c>
      <c r="E22" s="80">
        <v>1.001</v>
      </c>
      <c r="G22" s="76">
        <v>1.01</v>
      </c>
      <c r="H22" s="79" t="str">
        <f>ROUNDDOWN((H21+L21)*0.652)</f>
        <v>32127</v>
      </c>
      <c r="I22" s="80">
        <v>1.001</v>
      </c>
      <c r="K22" s="73">
        <v>1.04</v>
      </c>
      <c r="L22" s="83" t="str">
        <f>ROUNDDOWN((L21+O21)*1.225)</f>
        <v>30228</v>
      </c>
      <c r="M22" s="81">
        <v>1.01</v>
      </c>
      <c r="N22" s="84"/>
      <c r="O22" s="78">
        <v>1.02</v>
      </c>
      <c r="P22" s="83" t="str">
        <f>ROUNDDOWN((P21+D21)*0.578)</f>
        <v>25529</v>
      </c>
      <c r="Q22" s="76">
        <v>1.01</v>
      </c>
      <c r="R22" s="84"/>
      <c r="S22" s="78">
        <v>1.03</v>
      </c>
      <c r="T22" s="83" t="str">
        <f>ROUNDDOWN((T21+H21)*0.548)</f>
        <v>28032</v>
      </c>
      <c r="U22" s="76">
        <v>1.01</v>
      </c>
      <c r="V22" s="84"/>
      <c r="W22" s="46" t="str">
        <f>ConcertData!C21</f>
        <v/>
      </c>
      <c r="X22" s="46" t="str">
        <f>ConcertData!D21</f>
        <v/>
      </c>
      <c r="Y22" s="85" t="str">
        <f t="shared" si="1"/>
        <v>714.12</v>
      </c>
      <c r="Z22" s="85" t="str">
        <f>SongData!C21</f>
        <v>714.12</v>
      </c>
      <c r="AA22" s="85" t="str">
        <f>SongData!D21</f>
        <v>40.00</v>
      </c>
      <c r="AB22" s="85" t="str">
        <f>SongData!E21</f>
        <v>1,654.10</v>
      </c>
      <c r="AC22" s="85" t="str">
        <f t="shared" si="2"/>
        <v>0.00</v>
      </c>
      <c r="AD22" s="85" t="str">
        <f>SongData!H21</f>
        <v>17.85</v>
      </c>
      <c r="AE22" s="46"/>
      <c r="AF22" s="46"/>
      <c r="AG22" s="46"/>
      <c r="AH22" s="46"/>
      <c r="AI22" s="46"/>
      <c r="AJ22" s="87">
        <v>20.0</v>
      </c>
      <c r="AK22" s="87">
        <v>2.9</v>
      </c>
      <c r="AL22" s="86" t="str">
        <f t="shared" si="11"/>
        <v>0.928</v>
      </c>
      <c r="AM22" s="86" t="str">
        <f t="shared" si="12"/>
        <v>0.812</v>
      </c>
      <c r="AN22" s="86" t="str">
        <f t="shared" si="13"/>
        <v>0.696</v>
      </c>
      <c r="AO22" s="86" t="str">
        <f t="shared" si="14"/>
        <v>0.58</v>
      </c>
      <c r="AP22" s="86" t="str">
        <f t="shared" si="15"/>
        <v>0.464</v>
      </c>
      <c r="AQ22" s="86" t="str">
        <f t="shared" si="16"/>
        <v>0.348</v>
      </c>
      <c r="AR22" s="86"/>
      <c r="AS22" s="86"/>
      <c r="AT22" s="86"/>
      <c r="AU22" s="86"/>
      <c r="AV22" s="86"/>
      <c r="AW22" s="86"/>
      <c r="AX22" s="46"/>
      <c r="AY22" s="46"/>
      <c r="AZ22" s="46"/>
    </row>
    <row r="23">
      <c r="A23" s="74">
        <v>21.0</v>
      </c>
      <c r="B23" s="78" t="str">
        <f t="shared" si="3"/>
        <v>5,538.65</v>
      </c>
      <c r="C23" s="78">
        <v>1.03</v>
      </c>
      <c r="D23" s="83" t="str">
        <f>ROUNDDOWN((D22+L22)*0.775)</f>
        <v>40329</v>
      </c>
      <c r="E23" s="80">
        <v>1.001</v>
      </c>
      <c r="G23" s="76">
        <v>1.04</v>
      </c>
      <c r="H23" s="79" t="str">
        <f>ROUNDDOWN((H22+P22)*0.656)</f>
        <v>37822</v>
      </c>
      <c r="I23" s="80">
        <v>1.001</v>
      </c>
      <c r="K23" s="73">
        <v>1.02</v>
      </c>
      <c r="L23" s="83" t="str">
        <f>ROUNDDOWN((L22+T22)*0.65)</f>
        <v>37869</v>
      </c>
      <c r="M23" s="81">
        <v>1.01</v>
      </c>
      <c r="N23" s="84"/>
      <c r="O23" s="78">
        <v>1.05</v>
      </c>
      <c r="P23" s="83" t="str">
        <f>ROUNDDOWN((P22+D22)*0.665)</f>
        <v>31480</v>
      </c>
      <c r="Q23" s="76">
        <v>1.01</v>
      </c>
      <c r="R23" s="84"/>
      <c r="S23" s="78">
        <v>1.01</v>
      </c>
      <c r="T23" s="83" t="str">
        <f>ROUNDDOWN((T22+H22)*0.75)</f>
        <v>45119</v>
      </c>
      <c r="U23" s="76">
        <v>1.01</v>
      </c>
      <c r="V23" s="84"/>
      <c r="W23" s="46" t="str">
        <f>ConcertData!C22</f>
        <v/>
      </c>
      <c r="X23" s="46" t="str">
        <f>ConcertData!D22</f>
        <v/>
      </c>
      <c r="Y23" s="85" t="str">
        <f t="shared" si="1"/>
        <v>297.19</v>
      </c>
      <c r="Z23" s="85" t="str">
        <f>SongData!C22</f>
        <v>297.19</v>
      </c>
      <c r="AA23" s="85" t="str">
        <f>SongData!D22</f>
        <v>20.00</v>
      </c>
      <c r="AB23" s="85" t="str">
        <f>SongData!E22</f>
        <v>191.69</v>
      </c>
      <c r="AC23" s="85" t="str">
        <f t="shared" si="2"/>
        <v>0.00</v>
      </c>
      <c r="AD23" s="85" t="str">
        <f>SongData!H22</f>
        <v>14.86</v>
      </c>
      <c r="AE23" s="46"/>
      <c r="AF23" s="46"/>
      <c r="AG23" s="46"/>
      <c r="AH23" s="46"/>
      <c r="AI23" s="46"/>
      <c r="AJ23" s="87">
        <v>21.0</v>
      </c>
      <c r="AK23" s="87">
        <v>3.0</v>
      </c>
      <c r="AL23" s="87">
        <v>2.32</v>
      </c>
      <c r="AM23" s="87">
        <v>2.28</v>
      </c>
      <c r="AN23" s="87">
        <v>2.24</v>
      </c>
      <c r="AO23" s="87">
        <v>2.2</v>
      </c>
      <c r="AP23" s="87">
        <v>2.16</v>
      </c>
      <c r="AQ23" s="87">
        <v>2.12</v>
      </c>
      <c r="AR23" s="86"/>
      <c r="AS23" s="86"/>
      <c r="AT23" s="86"/>
      <c r="AU23" s="86"/>
      <c r="AV23" s="86"/>
      <c r="AW23" s="86"/>
      <c r="AX23" s="46"/>
      <c r="AY23" s="46"/>
      <c r="AZ23" s="46"/>
    </row>
    <row r="24">
      <c r="A24" s="74">
        <v>22.0</v>
      </c>
      <c r="B24" s="78" t="str">
        <f t="shared" si="3"/>
        <v>6,417.79</v>
      </c>
      <c r="C24" s="78">
        <v>1.01</v>
      </c>
      <c r="D24" s="90" t="str">
        <f>ROUNDDOWN((D23+T23)*0.55)</f>
        <v>46996</v>
      </c>
      <c r="E24" s="80">
        <v>1.001</v>
      </c>
      <c r="G24" s="76">
        <v>1.02</v>
      </c>
      <c r="H24" s="79" t="str">
        <f>ROUNDDOWN((H23+L23)*0.65)</f>
        <v>49199</v>
      </c>
      <c r="I24" s="80">
        <v>1.001</v>
      </c>
      <c r="K24" s="78">
        <v>1.03</v>
      </c>
      <c r="L24" s="77" t="str">
        <f>ROUNDDOWN((L23+D23)*0.65)</f>
        <v>50828</v>
      </c>
      <c r="M24" s="81">
        <v>1.01</v>
      </c>
      <c r="N24" s="84"/>
      <c r="O24" s="78">
        <v>1.04</v>
      </c>
      <c r="P24" s="77" t="str">
        <f>ROUNDDOWN((P23+H23)*0.7)</f>
        <v>48511</v>
      </c>
      <c r="Q24" s="76">
        <v>1.01</v>
      </c>
      <c r="R24" s="84"/>
      <c r="S24" s="78">
        <v>1.05</v>
      </c>
      <c r="T24" s="77" t="str">
        <f>ROUNDDOWN((T23+P23)*0.75)</f>
        <v>57449</v>
      </c>
      <c r="U24" s="76">
        <v>1.01</v>
      </c>
      <c r="V24" s="84"/>
      <c r="W24" s="46" t="str">
        <f>ConcertData!C23</f>
        <v/>
      </c>
      <c r="X24" s="46" t="str">
        <f>ConcertData!D23</f>
        <v/>
      </c>
      <c r="Y24" s="85" t="str">
        <f t="shared" si="1"/>
        <v>303.13</v>
      </c>
      <c r="Z24" s="85" t="str">
        <f>SongData!C23</f>
        <v>303.13</v>
      </c>
      <c r="AA24" s="85" t="str">
        <f>SongData!D23</f>
        <v>20.00</v>
      </c>
      <c r="AB24" s="85" t="str">
        <f>SongData!E23</f>
        <v>230.03</v>
      </c>
      <c r="AC24" s="85" t="str">
        <f t="shared" si="2"/>
        <v>0.00</v>
      </c>
      <c r="AD24" s="85" t="str">
        <f>SongData!H23</f>
        <v>15.16</v>
      </c>
      <c r="AE24" s="46"/>
      <c r="AF24" s="46"/>
      <c r="AG24" s="46"/>
      <c r="AH24" s="46"/>
      <c r="AI24" s="46"/>
      <c r="AJ24" s="87">
        <v>22.0</v>
      </c>
      <c r="AK24" s="87">
        <v>3.1</v>
      </c>
      <c r="AL24" s="86" t="str">
        <f t="shared" ref="AL24:AL32" si="17">AK24*$AL$3</f>
        <v>0.992</v>
      </c>
      <c r="AM24" s="86" t="str">
        <f t="shared" ref="AM24:AM32" si="18">AK24*$AM$3</f>
        <v>0.868</v>
      </c>
      <c r="AN24" s="86" t="str">
        <f t="shared" ref="AN24:AN32" si="19">$AN$3*AK24</f>
        <v>0.744</v>
      </c>
      <c r="AO24" s="86" t="str">
        <f t="shared" ref="AO24:AO32" si="20">$AO$3*AK24</f>
        <v>0.62</v>
      </c>
      <c r="AP24" s="86" t="str">
        <f t="shared" ref="AP24:AP32" si="21">$AP$3*AK24</f>
        <v>0.496</v>
      </c>
      <c r="AQ24" s="86" t="str">
        <f t="shared" ref="AQ24:AQ32" si="22">$AQ$3*AK24</f>
        <v>0.372</v>
      </c>
      <c r="AR24" s="86"/>
      <c r="AS24" s="86"/>
      <c r="AT24" s="86"/>
      <c r="AU24" s="86"/>
      <c r="AV24" s="86"/>
      <c r="AW24" s="86"/>
      <c r="AX24" s="46"/>
      <c r="AY24" s="46"/>
      <c r="AZ24" s="46"/>
    </row>
    <row r="25">
      <c r="A25" s="74">
        <v>23.0</v>
      </c>
      <c r="B25" s="78" t="str">
        <f t="shared" si="3"/>
        <v>7,436.47</v>
      </c>
      <c r="C25" s="78">
        <v>1.04</v>
      </c>
      <c r="D25" s="83" t="str">
        <f>ROUNDDOWN((D24+P24)*0.7)</f>
        <v>66854</v>
      </c>
      <c r="E25" s="80">
        <v>1.001</v>
      </c>
      <c r="G25" s="76">
        <v>1.03</v>
      </c>
      <c r="H25" s="79" t="str">
        <f>ROUNDDOWN((H24+T24)*0.75)</f>
        <v>79986</v>
      </c>
      <c r="I25" s="80">
        <v>1.001</v>
      </c>
      <c r="K25" s="73">
        <v>1.05</v>
      </c>
      <c r="L25" s="83" t="str">
        <f>ROUNDDOWN((L24+H24)*1.2)</f>
        <v>120032</v>
      </c>
      <c r="M25" s="81">
        <v>1.01</v>
      </c>
      <c r="N25" s="84"/>
      <c r="O25" s="78">
        <v>1.01</v>
      </c>
      <c r="P25" s="83" t="str">
        <f>ROUNDDOWN((P24+D24)*1.11)</f>
        <v>106012</v>
      </c>
      <c r="Q25" s="76">
        <v>1.01</v>
      </c>
      <c r="R25" s="84"/>
      <c r="S25" s="78">
        <v>1.02</v>
      </c>
      <c r="T25" s="83" t="str">
        <f>ROUNDDOWN((T24+L24)*0.75)</f>
        <v>81207</v>
      </c>
      <c r="U25" s="76">
        <v>1.01</v>
      </c>
      <c r="V25" s="84"/>
      <c r="W25" s="46" t="str">
        <f>ConcertData!C24</f>
        <v/>
      </c>
      <c r="X25" s="46" t="str">
        <f>ConcertData!D24</f>
        <v/>
      </c>
      <c r="Y25" s="85" t="str">
        <f t="shared" si="1"/>
        <v>309.20</v>
      </c>
      <c r="Z25" s="85" t="str">
        <f>SongData!C24</f>
        <v>309.20</v>
      </c>
      <c r="AA25" s="85" t="str">
        <f>SongData!D24</f>
        <v>20.00</v>
      </c>
      <c r="AB25" s="85" t="str">
        <f>SongData!E24</f>
        <v>276.03</v>
      </c>
      <c r="AC25" s="85" t="str">
        <f t="shared" si="2"/>
        <v>0.00</v>
      </c>
      <c r="AD25" s="85" t="str">
        <f>SongData!H24</f>
        <v>15.46</v>
      </c>
      <c r="AE25" s="46"/>
      <c r="AF25" s="46"/>
      <c r="AG25" s="46"/>
      <c r="AH25" s="46"/>
      <c r="AI25" s="46"/>
      <c r="AJ25" s="87">
        <v>23.0</v>
      </c>
      <c r="AK25" s="87">
        <v>3.2</v>
      </c>
      <c r="AL25" s="86" t="str">
        <f t="shared" si="17"/>
        <v>1.024</v>
      </c>
      <c r="AM25" s="86" t="str">
        <f t="shared" si="18"/>
        <v>0.896</v>
      </c>
      <c r="AN25" s="86" t="str">
        <f t="shared" si="19"/>
        <v>0.768</v>
      </c>
      <c r="AO25" s="86" t="str">
        <f t="shared" si="20"/>
        <v>0.64</v>
      </c>
      <c r="AP25" s="86" t="str">
        <f t="shared" si="21"/>
        <v>0.512</v>
      </c>
      <c r="AQ25" s="86" t="str">
        <f t="shared" si="22"/>
        <v>0.384</v>
      </c>
      <c r="AR25" s="86"/>
      <c r="AS25" s="86"/>
      <c r="AT25" s="86"/>
      <c r="AU25" s="86"/>
      <c r="AV25" s="86"/>
      <c r="AW25" s="86"/>
      <c r="AX25" s="46"/>
      <c r="AY25" s="46"/>
      <c r="AZ25" s="46"/>
    </row>
    <row r="26">
      <c r="A26" s="74">
        <v>24.0</v>
      </c>
      <c r="B26" s="78" t="str">
        <f t="shared" si="3"/>
        <v>8,616.84</v>
      </c>
      <c r="C26" s="78">
        <v>1.02</v>
      </c>
      <c r="D26" s="83" t="str">
        <f>ROUNDDOWN((D25+T25))</f>
        <v>148061</v>
      </c>
      <c r="E26" s="80">
        <v>1.001</v>
      </c>
      <c r="G26" s="76">
        <v>1.05</v>
      </c>
      <c r="H26" s="79" t="str">
        <f>ROUNDDOWN((H25+P25))</f>
        <v>185998</v>
      </c>
      <c r="I26" s="80">
        <v>1.001</v>
      </c>
      <c r="K26" s="73">
        <v>1.01</v>
      </c>
      <c r="L26" s="83" t="str">
        <f>ROUNDDOWN(L25+D25)</f>
        <v>186886</v>
      </c>
      <c r="M26" s="81">
        <v>1.01</v>
      </c>
      <c r="N26" s="84"/>
      <c r="O26" s="78">
        <v>1.03</v>
      </c>
      <c r="P26" s="83" t="str">
        <f>ROUNDDOWN(P25+H25)</f>
        <v>185998</v>
      </c>
      <c r="Q26" s="76">
        <v>1.01</v>
      </c>
      <c r="R26" s="84"/>
      <c r="S26" s="78">
        <v>1.04</v>
      </c>
      <c r="T26" s="83" t="str">
        <f>ROUNDDOWN(T25+L25)</f>
        <v>201239</v>
      </c>
      <c r="U26" s="76">
        <v>1.01</v>
      </c>
      <c r="V26" s="84"/>
      <c r="W26" s="46" t="str">
        <f>ConcertData!C25</f>
        <v/>
      </c>
      <c r="X26" s="46" t="str">
        <f>ConcertData!D25</f>
        <v/>
      </c>
      <c r="Y26" s="85" t="str">
        <f t="shared" si="1"/>
        <v>315.38</v>
      </c>
      <c r="Z26" s="85" t="str">
        <f>SongData!C25</f>
        <v>315.38</v>
      </c>
      <c r="AA26" s="85" t="str">
        <f>SongData!D25</f>
        <v>20.00</v>
      </c>
      <c r="AB26" s="85" t="str">
        <f>SongData!E25</f>
        <v>331.24</v>
      </c>
      <c r="AC26" s="85" t="str">
        <f t="shared" si="2"/>
        <v>0.00</v>
      </c>
      <c r="AD26" s="85" t="str">
        <f>SongData!H25</f>
        <v>15.77</v>
      </c>
      <c r="AE26" s="46"/>
      <c r="AF26" s="46"/>
      <c r="AG26" s="46"/>
      <c r="AH26" s="46"/>
      <c r="AI26" s="46"/>
      <c r="AJ26" s="87">
        <v>24.0</v>
      </c>
      <c r="AK26" s="87">
        <v>3.3</v>
      </c>
      <c r="AL26" s="86" t="str">
        <f t="shared" si="17"/>
        <v>1.056</v>
      </c>
      <c r="AM26" s="86" t="str">
        <f t="shared" si="18"/>
        <v>0.924</v>
      </c>
      <c r="AN26" s="86" t="str">
        <f t="shared" si="19"/>
        <v>0.792</v>
      </c>
      <c r="AO26" s="86" t="str">
        <f t="shared" si="20"/>
        <v>0.66</v>
      </c>
      <c r="AP26" s="86" t="str">
        <f t="shared" si="21"/>
        <v>0.528</v>
      </c>
      <c r="AQ26" s="86" t="str">
        <f t="shared" si="22"/>
        <v>0.396</v>
      </c>
      <c r="AR26" s="46"/>
      <c r="AS26" s="46"/>
      <c r="AT26" s="46"/>
      <c r="AU26" s="46"/>
      <c r="AV26" s="46"/>
      <c r="AW26" s="46"/>
      <c r="AX26" s="46"/>
      <c r="AY26" s="46"/>
      <c r="AZ26" s="46"/>
    </row>
    <row r="27">
      <c r="A27" s="74">
        <v>25.0</v>
      </c>
      <c r="B27" s="78" t="str">
        <f t="shared" si="3"/>
        <v>9,984.58</v>
      </c>
      <c r="C27" s="78">
        <v>1.05</v>
      </c>
      <c r="D27" s="83" t="str">
        <f>ROUNDDOWN((D26+T25)*0.72)</f>
        <v>165072</v>
      </c>
      <c r="E27" s="80">
        <v>1.001</v>
      </c>
      <c r="G27" s="76">
        <v>1.01</v>
      </c>
      <c r="H27" s="79" t="str">
        <f>ROUNDDOWN((H26+L26)*0.652)</f>
        <v>243120</v>
      </c>
      <c r="I27" s="80">
        <v>1.001</v>
      </c>
      <c r="K27" s="73">
        <v>1.04</v>
      </c>
      <c r="L27" s="83" t="str">
        <f>ROUNDDOWN((L26+O26)*1.225)</f>
        <v>228936</v>
      </c>
      <c r="M27" s="81">
        <v>1.01</v>
      </c>
      <c r="N27" s="84"/>
      <c r="O27" s="78">
        <v>1.02</v>
      </c>
      <c r="P27" s="83" t="str">
        <f>ROUNDDOWN((P26+D26)*0.578)</f>
        <v>193086</v>
      </c>
      <c r="Q27" s="76">
        <v>1.01</v>
      </c>
      <c r="R27" s="84"/>
      <c r="S27" s="78">
        <v>1.03</v>
      </c>
      <c r="T27" s="83" t="str">
        <f>ROUNDDOWN((T26+H26)*0.548)</f>
        <v>212205</v>
      </c>
      <c r="U27" s="76">
        <v>1.01</v>
      </c>
      <c r="V27" s="84"/>
      <c r="W27" s="46" t="str">
        <f>ConcertData!C26</f>
        <v/>
      </c>
      <c r="X27" s="46" t="str">
        <f>ConcertData!D26</f>
        <v/>
      </c>
      <c r="Y27" s="85" t="str">
        <f t="shared" si="1"/>
        <v>788.45</v>
      </c>
      <c r="Z27" s="85" t="str">
        <f>SongData!C26</f>
        <v>788.45</v>
      </c>
      <c r="AA27" s="85" t="str">
        <f>SongData!D26</f>
        <v>40.00</v>
      </c>
      <c r="AB27" s="85" t="str">
        <f>SongData!E26</f>
        <v>4,115.92</v>
      </c>
      <c r="AC27" s="85" t="str">
        <f t="shared" si="2"/>
        <v>0.00</v>
      </c>
      <c r="AD27" s="85" t="str">
        <f>SongData!H26</f>
        <v>19.71</v>
      </c>
      <c r="AE27" s="46"/>
      <c r="AF27" s="46"/>
      <c r="AG27" s="46"/>
      <c r="AH27" s="46"/>
      <c r="AI27" s="46"/>
      <c r="AJ27" s="87">
        <v>25.0</v>
      </c>
      <c r="AK27" s="87">
        <v>3.4</v>
      </c>
      <c r="AL27" s="86" t="str">
        <f t="shared" si="17"/>
        <v>1.088</v>
      </c>
      <c r="AM27" s="86" t="str">
        <f t="shared" si="18"/>
        <v>0.952</v>
      </c>
      <c r="AN27" s="86" t="str">
        <f t="shared" si="19"/>
        <v>0.816</v>
      </c>
      <c r="AO27" s="86" t="str">
        <f t="shared" si="20"/>
        <v>0.68</v>
      </c>
      <c r="AP27" s="86" t="str">
        <f t="shared" si="21"/>
        <v>0.544</v>
      </c>
      <c r="AQ27" s="86" t="str">
        <f t="shared" si="22"/>
        <v>0.408</v>
      </c>
      <c r="AR27" s="86"/>
      <c r="AS27" s="86"/>
      <c r="AT27" s="46"/>
      <c r="AU27" s="46"/>
      <c r="AV27" s="46"/>
      <c r="AW27" s="46"/>
      <c r="AX27" s="46"/>
      <c r="AY27" s="46"/>
      <c r="AZ27" s="46"/>
    </row>
    <row r="28">
      <c r="A28" s="74">
        <v>26.0</v>
      </c>
      <c r="B28" s="78" t="str">
        <f t="shared" si="3"/>
        <v>11,569.41</v>
      </c>
      <c r="C28" s="78">
        <v>1.03</v>
      </c>
      <c r="D28" s="83" t="str">
        <f>ROUNDDOWN((D27+L27)*0.775)</f>
        <v>305356</v>
      </c>
      <c r="E28" s="80">
        <v>1.001</v>
      </c>
      <c r="G28" s="76">
        <v>1.04</v>
      </c>
      <c r="H28" s="79" t="str">
        <f>ROUNDDOWN((H27+P27)*0.656)</f>
        <v>286151</v>
      </c>
      <c r="I28" s="80">
        <v>1.001</v>
      </c>
      <c r="K28" s="73">
        <v>1.02</v>
      </c>
      <c r="L28" s="83" t="str">
        <f>ROUNDDOWN((L27+T27)*0.65)</f>
        <v>286741</v>
      </c>
      <c r="M28" s="81">
        <v>1.01</v>
      </c>
      <c r="N28" s="84"/>
      <c r="O28" s="78">
        <v>1.05</v>
      </c>
      <c r="P28" s="83" t="str">
        <f>ROUNDDOWN((P27+D27)*0.665)</f>
        <v>238175</v>
      </c>
      <c r="Q28" s="76">
        <v>1.01</v>
      </c>
      <c r="R28" s="84"/>
      <c r="S28" s="78">
        <v>1.01</v>
      </c>
      <c r="T28" s="83" t="str">
        <f>ROUNDDOWN((T27+H27)*0.75)</f>
        <v>341493</v>
      </c>
      <c r="U28" s="76">
        <v>1.01</v>
      </c>
      <c r="V28" s="84"/>
      <c r="W28" s="46" t="str">
        <f>ConcertData!C27</f>
        <v/>
      </c>
      <c r="X28" s="46" t="str">
        <f>ConcertData!D27</f>
        <v/>
      </c>
      <c r="Y28" s="85" t="str">
        <f t="shared" si="1"/>
        <v>328.12</v>
      </c>
      <c r="Z28" s="85" t="str">
        <f>SongData!C27</f>
        <v>328.12</v>
      </c>
      <c r="AA28" s="85" t="str">
        <f>SongData!D27</f>
        <v>20.00</v>
      </c>
      <c r="AB28" s="85" t="str">
        <f>SongData!E27</f>
        <v>476.98</v>
      </c>
      <c r="AC28" s="85" t="str">
        <f t="shared" si="2"/>
        <v>0.00</v>
      </c>
      <c r="AD28" s="85" t="str">
        <f>SongData!H27</f>
        <v>16.41</v>
      </c>
      <c r="AE28" s="46"/>
      <c r="AF28" s="46"/>
      <c r="AG28" s="46"/>
      <c r="AH28" s="46"/>
      <c r="AI28" s="46"/>
      <c r="AJ28" s="87">
        <v>26.0</v>
      </c>
      <c r="AK28" s="87">
        <v>3.5</v>
      </c>
      <c r="AL28" s="86" t="str">
        <f t="shared" si="17"/>
        <v>1.12</v>
      </c>
      <c r="AM28" s="86" t="str">
        <f t="shared" si="18"/>
        <v>0.98</v>
      </c>
      <c r="AN28" s="86" t="str">
        <f t="shared" si="19"/>
        <v>0.84</v>
      </c>
      <c r="AO28" s="86" t="str">
        <f t="shared" si="20"/>
        <v>0.7</v>
      </c>
      <c r="AP28" s="86" t="str">
        <f t="shared" si="21"/>
        <v>0.56</v>
      </c>
      <c r="AQ28" s="86" t="str">
        <f t="shared" si="22"/>
        <v>0.42</v>
      </c>
      <c r="AR28" s="86"/>
      <c r="AS28" s="86"/>
      <c r="AT28" s="46"/>
      <c r="AU28" s="46"/>
      <c r="AV28" s="46"/>
      <c r="AW28" s="46"/>
      <c r="AX28" s="46"/>
      <c r="AY28" s="46"/>
      <c r="AZ28" s="46"/>
    </row>
    <row r="29">
      <c r="A29" s="74">
        <v>27.0</v>
      </c>
      <c r="B29" s="78" t="str">
        <f t="shared" si="3"/>
        <v>13,405.79</v>
      </c>
      <c r="C29" s="78">
        <v>1.01</v>
      </c>
      <c r="D29" s="90" t="str">
        <f>ROUNDDOWN((D28+T28)*0.55)</f>
        <v>355766</v>
      </c>
      <c r="E29" s="80">
        <v>1.001</v>
      </c>
      <c r="G29" s="76">
        <v>1.02</v>
      </c>
      <c r="H29" s="79" t="str">
        <f>ROUNDDOWN((H28+L28)*0.65)</f>
        <v>372379</v>
      </c>
      <c r="I29" s="80">
        <v>1.001</v>
      </c>
      <c r="K29" s="78">
        <v>1.03</v>
      </c>
      <c r="L29" s="77" t="str">
        <f>ROUNDDOWN((L28+D28)*0.65)</f>
        <v>384863</v>
      </c>
      <c r="M29" s="81">
        <v>1.01</v>
      </c>
      <c r="N29" s="84"/>
      <c r="O29" s="78">
        <v>1.04</v>
      </c>
      <c r="P29" s="77" t="str">
        <f>ROUNDDOWN((P28+H28)*0.7)</f>
        <v>367028</v>
      </c>
      <c r="Q29" s="76">
        <v>1.01</v>
      </c>
      <c r="R29" s="84"/>
      <c r="S29" s="78">
        <v>1.05</v>
      </c>
      <c r="T29" s="77" t="str">
        <f>ROUNDDOWN((T28+P28)*0.75)</f>
        <v>434751</v>
      </c>
      <c r="U29" s="76">
        <v>1.01</v>
      </c>
      <c r="V29" s="84"/>
      <c r="W29" s="46" t="str">
        <f>ConcertData!C28</f>
        <v/>
      </c>
      <c r="X29" s="46" t="str">
        <f>ConcertData!D28</f>
        <v/>
      </c>
      <c r="Y29" s="85" t="str">
        <f t="shared" si="1"/>
        <v>334.68</v>
      </c>
      <c r="Z29" s="85" t="str">
        <f>SongData!C28</f>
        <v>334.68</v>
      </c>
      <c r="AA29" s="85" t="str">
        <f>SongData!D28</f>
        <v>20.00</v>
      </c>
      <c r="AB29" s="85" t="str">
        <f>SongData!E28</f>
        <v>572.38</v>
      </c>
      <c r="AC29" s="85" t="str">
        <f t="shared" si="2"/>
        <v>0.00</v>
      </c>
      <c r="AD29" s="85" t="str">
        <f>SongData!H28</f>
        <v>16.73</v>
      </c>
      <c r="AE29" s="46"/>
      <c r="AF29" s="46"/>
      <c r="AG29" s="46"/>
      <c r="AH29" s="46"/>
      <c r="AI29" s="46"/>
      <c r="AJ29" s="87">
        <v>27.0</v>
      </c>
      <c r="AK29" s="87">
        <v>3.6</v>
      </c>
      <c r="AL29" s="86" t="str">
        <f t="shared" si="17"/>
        <v>1.152</v>
      </c>
      <c r="AM29" s="86" t="str">
        <f t="shared" si="18"/>
        <v>1.008</v>
      </c>
      <c r="AN29" s="86" t="str">
        <f t="shared" si="19"/>
        <v>0.864</v>
      </c>
      <c r="AO29" s="86" t="str">
        <f t="shared" si="20"/>
        <v>0.72</v>
      </c>
      <c r="AP29" s="86" t="str">
        <f t="shared" si="21"/>
        <v>0.576</v>
      </c>
      <c r="AQ29" s="86" t="str">
        <f t="shared" si="22"/>
        <v>0.432</v>
      </c>
      <c r="AR29" s="86"/>
      <c r="AS29" s="86"/>
      <c r="AT29" s="46"/>
      <c r="AU29" s="46"/>
      <c r="AV29" s="46"/>
      <c r="AW29" s="46"/>
      <c r="AX29" s="46"/>
      <c r="AY29" s="46"/>
      <c r="AZ29" s="46"/>
    </row>
    <row r="30">
      <c r="A30" s="74">
        <v>28.0</v>
      </c>
      <c r="B30" s="78" t="str">
        <f t="shared" si="3"/>
        <v>15,533.66</v>
      </c>
      <c r="C30" s="78">
        <v>1.04</v>
      </c>
      <c r="D30" s="83" t="str">
        <f>ROUNDDOWN((D29+P29)*0.7)</f>
        <v>505955</v>
      </c>
      <c r="E30" s="80">
        <v>1.001</v>
      </c>
      <c r="G30" s="76">
        <v>1.03</v>
      </c>
      <c r="H30" s="79" t="str">
        <f>ROUNDDOWN((H29+T29)*0.75)</f>
        <v>605347</v>
      </c>
      <c r="I30" s="80">
        <v>1.001</v>
      </c>
      <c r="K30" s="73">
        <v>1.05</v>
      </c>
      <c r="L30" s="83" t="str">
        <f>ROUNDDOWN((L29+H29)*1.2)</f>
        <v>908690</v>
      </c>
      <c r="M30" s="81">
        <v>1.01</v>
      </c>
      <c r="N30" s="84"/>
      <c r="O30" s="78">
        <v>1.01</v>
      </c>
      <c r="P30" s="83" t="str">
        <f>ROUNDDOWN((P29+D29)*1.11)</f>
        <v>802301</v>
      </c>
      <c r="Q30" s="76">
        <v>1.01</v>
      </c>
      <c r="R30" s="84"/>
      <c r="S30" s="78">
        <v>1.02</v>
      </c>
      <c r="T30" s="83" t="str">
        <f>ROUNDDOWN((T29+L29)*0.75)</f>
        <v>614710</v>
      </c>
      <c r="U30" s="76">
        <v>1.01</v>
      </c>
      <c r="V30" s="84"/>
      <c r="W30" s="46" t="str">
        <f>ConcertData!C29</f>
        <v/>
      </c>
      <c r="X30" s="46" t="str">
        <f>ConcertData!D29</f>
        <v/>
      </c>
      <c r="Y30" s="85" t="str">
        <f t="shared" si="1"/>
        <v>341.38</v>
      </c>
      <c r="Z30" s="85" t="str">
        <f>SongData!C29</f>
        <v>341.38</v>
      </c>
      <c r="AA30" s="85" t="str">
        <f>SongData!D29</f>
        <v>20.00</v>
      </c>
      <c r="AB30" s="85" t="str">
        <f>SongData!E29</f>
        <v>686.85</v>
      </c>
      <c r="AC30" s="85" t="str">
        <f t="shared" si="2"/>
        <v>0.00</v>
      </c>
      <c r="AD30" s="85" t="str">
        <f>SongData!H29</f>
        <v>17.07</v>
      </c>
      <c r="AE30" s="46"/>
      <c r="AF30" s="46"/>
      <c r="AG30" s="46"/>
      <c r="AH30" s="46"/>
      <c r="AI30" s="46"/>
      <c r="AJ30" s="87">
        <v>28.0</v>
      </c>
      <c r="AK30" s="87">
        <v>3.7</v>
      </c>
      <c r="AL30" s="86" t="str">
        <f t="shared" si="17"/>
        <v>1.184</v>
      </c>
      <c r="AM30" s="86" t="str">
        <f t="shared" si="18"/>
        <v>1.036</v>
      </c>
      <c r="AN30" s="86" t="str">
        <f t="shared" si="19"/>
        <v>0.888</v>
      </c>
      <c r="AO30" s="86" t="str">
        <f t="shared" si="20"/>
        <v>0.74</v>
      </c>
      <c r="AP30" s="86" t="str">
        <f t="shared" si="21"/>
        <v>0.592</v>
      </c>
      <c r="AQ30" s="86" t="str">
        <f t="shared" si="22"/>
        <v>0.444</v>
      </c>
      <c r="AR30" s="46"/>
      <c r="AS30" s="46"/>
      <c r="AT30" s="46"/>
      <c r="AU30" s="46"/>
      <c r="AV30" s="46"/>
      <c r="AW30" s="46"/>
      <c r="AX30" s="46"/>
      <c r="AY30" s="46"/>
      <c r="AZ30" s="46"/>
    </row>
    <row r="31">
      <c r="A31" s="74">
        <v>29.0</v>
      </c>
      <c r="B31" s="78" t="str">
        <f t="shared" si="3"/>
        <v>17,999.29</v>
      </c>
      <c r="C31" s="78">
        <v>1.02</v>
      </c>
      <c r="D31" s="83" t="str">
        <f>ROUNDDOWN((D30+T30))</f>
        <v>1120665</v>
      </c>
      <c r="E31" s="80">
        <v>1.001</v>
      </c>
      <c r="G31" s="76">
        <v>1.05</v>
      </c>
      <c r="H31" s="79" t="str">
        <f>ROUNDDOWN((H30+P30))</f>
        <v>1407648</v>
      </c>
      <c r="I31" s="80">
        <v>1.001</v>
      </c>
      <c r="K31" s="73">
        <v>1.01</v>
      </c>
      <c r="L31" s="83" t="str">
        <f>ROUNDDOWN(L30+D30)</f>
        <v>1414645</v>
      </c>
      <c r="M31" s="81">
        <v>1.01</v>
      </c>
      <c r="N31" s="84"/>
      <c r="O31" s="78">
        <v>1.03</v>
      </c>
      <c r="P31" s="83" t="str">
        <f>ROUNDDOWN(P30+H30)</f>
        <v>1407648</v>
      </c>
      <c r="Q31" s="76">
        <v>1.01</v>
      </c>
      <c r="R31" s="84"/>
      <c r="S31" s="78">
        <v>1.04</v>
      </c>
      <c r="T31" s="83" t="str">
        <f>ROUNDDOWN(T30+L30)</f>
        <v>1523400</v>
      </c>
      <c r="U31" s="76">
        <v>1.01</v>
      </c>
      <c r="V31" s="84"/>
      <c r="W31" s="46" t="str">
        <f>ConcertData!C30</f>
        <v/>
      </c>
      <c r="X31" s="46" t="str">
        <f>ConcertData!D30</f>
        <v/>
      </c>
      <c r="Y31" s="85" t="str">
        <f t="shared" si="1"/>
        <v>348.20</v>
      </c>
      <c r="Z31" s="85" t="str">
        <f>SongData!C30</f>
        <v>348.20</v>
      </c>
      <c r="AA31" s="85" t="str">
        <f>SongData!D30</f>
        <v>20.00</v>
      </c>
      <c r="AB31" s="85" t="str">
        <f>SongData!E30</f>
        <v>824.22</v>
      </c>
      <c r="AC31" s="85" t="str">
        <f t="shared" si="2"/>
        <v>0.00</v>
      </c>
      <c r="AD31" s="85" t="str">
        <f>SongData!H30</f>
        <v>17.41</v>
      </c>
      <c r="AE31" s="46"/>
      <c r="AF31" s="46"/>
      <c r="AG31" s="46"/>
      <c r="AH31" s="46"/>
      <c r="AI31" s="46"/>
      <c r="AJ31" s="87">
        <v>29.0</v>
      </c>
      <c r="AK31" s="87">
        <v>3.8</v>
      </c>
      <c r="AL31" s="86" t="str">
        <f t="shared" si="17"/>
        <v>1.216</v>
      </c>
      <c r="AM31" s="86" t="str">
        <f t="shared" si="18"/>
        <v>1.064</v>
      </c>
      <c r="AN31" s="86" t="str">
        <f t="shared" si="19"/>
        <v>0.912</v>
      </c>
      <c r="AO31" s="86" t="str">
        <f t="shared" si="20"/>
        <v>0.76</v>
      </c>
      <c r="AP31" s="86" t="str">
        <f t="shared" si="21"/>
        <v>0.608</v>
      </c>
      <c r="AQ31" s="86" t="str">
        <f t="shared" si="22"/>
        <v>0.456</v>
      </c>
      <c r="AR31" s="46"/>
      <c r="AS31" s="46"/>
      <c r="AT31" s="46"/>
      <c r="AU31" s="46"/>
      <c r="AV31" s="46"/>
      <c r="AW31" s="46"/>
      <c r="AX31" s="46"/>
      <c r="AY31" s="46"/>
      <c r="AZ31" s="46"/>
    </row>
    <row r="32">
      <c r="A32" s="74">
        <v>30.0</v>
      </c>
      <c r="B32" s="78" t="str">
        <f t="shared" si="3"/>
        <v>20,856.27</v>
      </c>
      <c r="C32" s="78">
        <v>1.05</v>
      </c>
      <c r="D32" s="83" t="str">
        <f>ROUNDDOWN((D31+T30)*0.72)</f>
        <v>1249470</v>
      </c>
      <c r="E32" s="80">
        <v>1.001</v>
      </c>
      <c r="G32" s="76">
        <v>1.01</v>
      </c>
      <c r="H32" s="79" t="str">
        <f>ROUNDDOWN((H31+L31)*0.652)</f>
        <v>1840135</v>
      </c>
      <c r="I32" s="80">
        <v>1.001</v>
      </c>
      <c r="K32" s="73">
        <v>1.04</v>
      </c>
      <c r="L32" s="83" t="str">
        <f>ROUNDDOWN((L31+O31)*1.225)</f>
        <v>1732941</v>
      </c>
      <c r="M32" s="81">
        <v>1.01</v>
      </c>
      <c r="N32" s="84"/>
      <c r="O32" s="78">
        <v>1.02</v>
      </c>
      <c r="P32" s="83" t="str">
        <f>ROUNDDOWN((P31+D31)*0.578)</f>
        <v>1461364</v>
      </c>
      <c r="Q32" s="76">
        <v>1.01</v>
      </c>
      <c r="R32" s="84"/>
      <c r="S32" s="78">
        <v>1.03</v>
      </c>
      <c r="T32" s="83" t="str">
        <f>ROUNDDOWN((T31+H31)*0.548)</f>
        <v>1606214</v>
      </c>
      <c r="U32" s="76">
        <v>1.01</v>
      </c>
      <c r="V32" s="84"/>
      <c r="W32" s="46" t="str">
        <f>ConcertData!C31</f>
        <v/>
      </c>
      <c r="X32" s="46" t="str">
        <f>ConcertData!D31</f>
        <v/>
      </c>
      <c r="Y32" s="85" t="str">
        <f t="shared" si="1"/>
        <v>870.51</v>
      </c>
      <c r="Z32" s="85" t="str">
        <f>SongData!C31</f>
        <v>870.51</v>
      </c>
      <c r="AA32" s="85" t="str">
        <f>SongData!D31</f>
        <v>40.00</v>
      </c>
      <c r="AB32" s="85" t="str">
        <f>SongData!E31</f>
        <v>10,241.74</v>
      </c>
      <c r="AC32" s="85" t="str">
        <f t="shared" si="2"/>
        <v>0.00</v>
      </c>
      <c r="AD32" s="85" t="str">
        <f>SongData!H31</f>
        <v>21.76</v>
      </c>
      <c r="AE32" s="46"/>
      <c r="AF32" s="46"/>
      <c r="AG32" s="46"/>
      <c r="AH32" s="46"/>
      <c r="AI32" s="46"/>
      <c r="AJ32" s="87">
        <v>30.0</v>
      </c>
      <c r="AK32" s="87">
        <v>3.9</v>
      </c>
      <c r="AL32" s="86" t="str">
        <f t="shared" si="17"/>
        <v>1.248</v>
      </c>
      <c r="AM32" s="86" t="str">
        <f t="shared" si="18"/>
        <v>1.092</v>
      </c>
      <c r="AN32" s="86" t="str">
        <f t="shared" si="19"/>
        <v>0.936</v>
      </c>
      <c r="AO32" s="86" t="str">
        <f t="shared" si="20"/>
        <v>0.78</v>
      </c>
      <c r="AP32" s="86" t="str">
        <f t="shared" si="21"/>
        <v>0.624</v>
      </c>
      <c r="AQ32" s="86" t="str">
        <f t="shared" si="22"/>
        <v>0.468</v>
      </c>
      <c r="AR32" s="46"/>
      <c r="AS32" s="46"/>
      <c r="AT32" s="46"/>
      <c r="AU32" s="46"/>
      <c r="AV32" s="46"/>
      <c r="AW32" s="46"/>
      <c r="AX32" s="46"/>
      <c r="AY32" s="46"/>
      <c r="AZ32" s="46"/>
    </row>
    <row r="33">
      <c r="A33" s="74">
        <v>31.0</v>
      </c>
      <c r="B33" s="78" t="str">
        <f t="shared" si="3"/>
        <v>24,166.74</v>
      </c>
      <c r="C33" s="78">
        <v>1.03</v>
      </c>
      <c r="D33" s="83" t="str">
        <f>ROUNDDOWN((D32+L32)*0.775)</f>
        <v>2311368</v>
      </c>
      <c r="E33" s="80">
        <v>1.001</v>
      </c>
      <c r="G33" s="76">
        <v>1.04</v>
      </c>
      <c r="H33" s="79" t="str">
        <f>ROUNDDOWN((H32+P32)*0.656)</f>
        <v>2165783</v>
      </c>
      <c r="I33" s="80">
        <v>1.001</v>
      </c>
      <c r="K33" s="73">
        <v>1.02</v>
      </c>
      <c r="L33" s="83" t="str">
        <f>ROUNDDOWN((L32+T32)*0.65)</f>
        <v>2170450</v>
      </c>
      <c r="M33" s="81">
        <v>1.01</v>
      </c>
      <c r="N33" s="84"/>
      <c r="O33" s="78">
        <v>1.05</v>
      </c>
      <c r="P33" s="83" t="str">
        <f>ROUNDDOWN((P32+D32)*0.665)</f>
        <v>1802704</v>
      </c>
      <c r="Q33" s="76">
        <v>1.01</v>
      </c>
      <c r="R33" s="84"/>
      <c r="S33" s="78">
        <v>1.01</v>
      </c>
      <c r="T33" s="83" t="str">
        <f>ROUNDDOWN((T32+H32)*0.75)</f>
        <v>2584761</v>
      </c>
      <c r="U33" s="76">
        <v>1.01</v>
      </c>
      <c r="V33" s="84"/>
      <c r="W33" s="46" t="str">
        <f>ConcertData!C32</f>
        <v/>
      </c>
      <c r="X33" s="46" t="str">
        <f>ConcertData!D32</f>
        <v/>
      </c>
      <c r="Y33" s="85" t="str">
        <f t="shared" si="1"/>
        <v>362.27</v>
      </c>
      <c r="Z33" s="85" t="str">
        <f>SongData!C32</f>
        <v>362.27</v>
      </c>
      <c r="AA33" s="85" t="str">
        <f>SongData!D32</f>
        <v>20.00</v>
      </c>
      <c r="AB33" s="85" t="str">
        <f>SongData!E32</f>
        <v>1,186.88</v>
      </c>
      <c r="AC33" s="85" t="str">
        <f t="shared" si="2"/>
        <v>0.00</v>
      </c>
      <c r="AD33" s="85" t="str">
        <f>SongData!H32</f>
        <v>18.11</v>
      </c>
      <c r="AE33" s="46"/>
      <c r="AF33" s="46"/>
      <c r="AG33" s="46"/>
      <c r="AH33" s="46"/>
      <c r="AI33" s="46"/>
      <c r="AJ33" s="87">
        <v>31.0</v>
      </c>
      <c r="AK33" s="87">
        <v>4.0</v>
      </c>
      <c r="AL33" s="87">
        <v>3.32</v>
      </c>
      <c r="AM33" s="87">
        <v>3.28</v>
      </c>
      <c r="AN33" s="87">
        <v>3.24</v>
      </c>
      <c r="AO33" s="87">
        <v>3.2</v>
      </c>
      <c r="AP33" s="87">
        <v>3.16</v>
      </c>
      <c r="AQ33" s="87">
        <v>3.12</v>
      </c>
      <c r="AR33" s="46"/>
      <c r="AS33" s="46"/>
      <c r="AT33" s="46"/>
      <c r="AU33" s="46"/>
      <c r="AV33" s="46"/>
      <c r="AW33" s="46"/>
      <c r="AX33" s="46"/>
      <c r="AY33" s="46"/>
      <c r="AZ33" s="46"/>
    </row>
    <row r="34">
      <c r="A34" s="74">
        <v>32.0</v>
      </c>
      <c r="B34" s="78" t="str">
        <f t="shared" si="3"/>
        <v>28,002.67</v>
      </c>
      <c r="C34" s="78">
        <v>1.01</v>
      </c>
      <c r="D34" s="90" t="str">
        <f>ROUNDDOWN((D33+T33)*0.55)</f>
        <v>2692870</v>
      </c>
      <c r="E34" s="80">
        <v>1.001</v>
      </c>
      <c r="G34" s="76">
        <v>1.02</v>
      </c>
      <c r="H34" s="79" t="str">
        <f>ROUNDDOWN((H33+L33)*0.65)</f>
        <v>2818551</v>
      </c>
      <c r="I34" s="80">
        <v>1.001</v>
      </c>
      <c r="K34" s="78">
        <v>1.03</v>
      </c>
      <c r="L34" s="77" t="str">
        <f>ROUNDDOWN((L33+D33)*0.65)</f>
        <v>2913181</v>
      </c>
      <c r="M34" s="81">
        <v>1.01</v>
      </c>
      <c r="N34" s="84"/>
      <c r="O34" s="78">
        <v>1.04</v>
      </c>
      <c r="P34" s="77" t="str">
        <f>ROUNDDOWN((P33+H33)*0.7)</f>
        <v>2777940</v>
      </c>
      <c r="Q34" s="76">
        <v>1.01</v>
      </c>
      <c r="R34" s="84"/>
      <c r="S34" s="78">
        <v>1.05</v>
      </c>
      <c r="T34" s="77" t="str">
        <f>ROUNDDOWN((T33+P33)*0.75)</f>
        <v>3290598</v>
      </c>
      <c r="U34" s="76">
        <v>1.01</v>
      </c>
      <c r="V34" s="84"/>
      <c r="W34" s="46" t="str">
        <f>ConcertData!C33</f>
        <v/>
      </c>
      <c r="X34" s="46" t="str">
        <f>ConcertData!D33</f>
        <v/>
      </c>
      <c r="Y34" s="85" t="str">
        <f t="shared" si="1"/>
        <v>369.52</v>
      </c>
      <c r="Z34" s="85" t="str">
        <f>SongData!C33</f>
        <v>369.52</v>
      </c>
      <c r="AA34" s="85" t="str">
        <f>SongData!D33</f>
        <v>20.00</v>
      </c>
      <c r="AB34" s="85" t="str">
        <f>SongData!E33</f>
        <v>1,424.26</v>
      </c>
      <c r="AC34" s="85" t="str">
        <f t="shared" si="2"/>
        <v>0.00</v>
      </c>
      <c r="AD34" s="85" t="str">
        <f>SongData!H33</f>
        <v>18.48</v>
      </c>
      <c r="AE34" s="46"/>
      <c r="AF34" s="46"/>
      <c r="AG34" s="46"/>
      <c r="AH34" s="46"/>
      <c r="AI34" s="46"/>
      <c r="AJ34" s="87">
        <v>32.0</v>
      </c>
      <c r="AK34" s="87">
        <v>4.1</v>
      </c>
      <c r="AL34" s="86" t="str">
        <f t="shared" ref="AL34:AL42" si="23">AK34*$AL$3</f>
        <v>1.312</v>
      </c>
      <c r="AM34" s="86" t="str">
        <f t="shared" ref="AM34:AM42" si="24">AK34*$AM$3</f>
        <v>1.148</v>
      </c>
      <c r="AN34" s="86" t="str">
        <f t="shared" ref="AN34:AN42" si="25">$AN$3*AK34</f>
        <v>0.984</v>
      </c>
      <c r="AO34" s="86" t="str">
        <f t="shared" ref="AO34:AO42" si="26">$AO$3*AK34</f>
        <v>0.82</v>
      </c>
      <c r="AP34" s="86" t="str">
        <f t="shared" ref="AP34:AP42" si="27">$AP$3*AK34</f>
        <v>0.656</v>
      </c>
      <c r="AQ34" s="86" t="str">
        <f t="shared" ref="AQ34:AQ42" si="28">$AQ$3*AK34</f>
        <v>0.492</v>
      </c>
      <c r="AR34" s="46"/>
      <c r="AS34" s="46"/>
      <c r="AT34" s="46"/>
      <c r="AU34" s="46"/>
      <c r="AV34" s="46"/>
      <c r="AW34" s="46"/>
      <c r="AX34" s="46"/>
      <c r="AY34" s="46"/>
      <c r="AZ34" s="46"/>
    </row>
    <row r="35">
      <c r="A35" s="74">
        <v>33.0</v>
      </c>
      <c r="B35" s="78" t="str">
        <f t="shared" si="3"/>
        <v>32,447.48</v>
      </c>
      <c r="C35" s="78">
        <v>1.04</v>
      </c>
      <c r="D35" s="83" t="str">
        <f>ROUNDDOWN((D34+P34)*0.7)</f>
        <v>3829567</v>
      </c>
      <c r="E35" s="80">
        <v>1.001</v>
      </c>
      <c r="G35" s="76">
        <v>1.03</v>
      </c>
      <c r="H35" s="79" t="str">
        <f>ROUNDDOWN((H34+T34)*0.75)</f>
        <v>4581861</v>
      </c>
      <c r="I35" s="80">
        <v>1.001</v>
      </c>
      <c r="K35" s="73">
        <v>1.05</v>
      </c>
      <c r="L35" s="83" t="str">
        <f>ROUNDDOWN((L34+H34)*1.2)</f>
        <v>6878078</v>
      </c>
      <c r="M35" s="81">
        <v>1.01</v>
      </c>
      <c r="N35" s="84"/>
      <c r="O35" s="78">
        <v>1.01</v>
      </c>
      <c r="P35" s="83" t="str">
        <f>ROUNDDOWN((P34+D34)*1.11)</f>
        <v>6072599</v>
      </c>
      <c r="Q35" s="76">
        <v>1.01</v>
      </c>
      <c r="R35" s="84"/>
      <c r="S35" s="78">
        <v>1.02</v>
      </c>
      <c r="T35" s="83" t="str">
        <f>ROUNDDOWN((T34+L34)*0.75)</f>
        <v>4652834</v>
      </c>
      <c r="U35" s="76">
        <v>1.01</v>
      </c>
      <c r="V35" s="84"/>
      <c r="W35" s="46" t="str">
        <f>ConcertData!C34</f>
        <v/>
      </c>
      <c r="X35" s="46" t="str">
        <f>ConcertData!D34</f>
        <v/>
      </c>
      <c r="Y35" s="85" t="str">
        <f t="shared" si="1"/>
        <v>376.91</v>
      </c>
      <c r="Z35" s="85" t="str">
        <f>SongData!C34</f>
        <v>376.91</v>
      </c>
      <c r="AA35" s="85" t="str">
        <f>SongData!D34</f>
        <v>20.00</v>
      </c>
      <c r="AB35" s="85" t="str">
        <f>SongData!E34</f>
        <v>1,709.11</v>
      </c>
      <c r="AC35" s="85" t="str">
        <f t="shared" si="2"/>
        <v>0.00</v>
      </c>
      <c r="AD35" s="85" t="str">
        <f>SongData!H34</f>
        <v>18.85</v>
      </c>
      <c r="AE35" s="46"/>
      <c r="AF35" s="46"/>
      <c r="AG35" s="46"/>
      <c r="AH35" s="46"/>
      <c r="AI35" s="46"/>
      <c r="AJ35" s="87">
        <v>33.0</v>
      </c>
      <c r="AK35" s="87">
        <v>4.2</v>
      </c>
      <c r="AL35" s="86" t="str">
        <f t="shared" si="23"/>
        <v>1.344</v>
      </c>
      <c r="AM35" s="86" t="str">
        <f t="shared" si="24"/>
        <v>1.176</v>
      </c>
      <c r="AN35" s="86" t="str">
        <f t="shared" si="25"/>
        <v>1.008</v>
      </c>
      <c r="AO35" s="86" t="str">
        <f t="shared" si="26"/>
        <v>0.84</v>
      </c>
      <c r="AP35" s="86" t="str">
        <f t="shared" si="27"/>
        <v>0.672</v>
      </c>
      <c r="AQ35" s="86" t="str">
        <f t="shared" si="28"/>
        <v>0.504</v>
      </c>
      <c r="AR35" s="46"/>
      <c r="AS35" s="46"/>
      <c r="AT35" s="46"/>
      <c r="AU35" s="46"/>
      <c r="AV35" s="46"/>
      <c r="AW35" s="46"/>
      <c r="AX35" s="46"/>
      <c r="AY35" s="46"/>
      <c r="AZ35" s="46"/>
    </row>
    <row r="36">
      <c r="A36" s="74">
        <v>34.0</v>
      </c>
      <c r="B36" s="78" t="str">
        <f t="shared" si="3"/>
        <v>37,597.79</v>
      </c>
      <c r="C36" s="78">
        <v>1.02</v>
      </c>
      <c r="D36" s="83" t="str">
        <f>ROUNDDOWN((D35+T35))</f>
        <v>8482401</v>
      </c>
      <c r="E36" s="80">
        <v>1.001</v>
      </c>
      <c r="G36" s="76">
        <v>1.05</v>
      </c>
      <c r="H36" s="79" t="str">
        <f>ROUNDDOWN((H35+P35))</f>
        <v>10654460</v>
      </c>
      <c r="I36" s="80">
        <v>1.001</v>
      </c>
      <c r="K36" s="73">
        <v>1.01</v>
      </c>
      <c r="L36" s="83" t="str">
        <f>ROUNDDOWN(L35+D35)</f>
        <v>10707645</v>
      </c>
      <c r="M36" s="81">
        <v>1.01</v>
      </c>
      <c r="N36" s="84"/>
      <c r="O36" s="78">
        <v>1.03</v>
      </c>
      <c r="P36" s="83" t="str">
        <f>ROUNDDOWN(P35+H35)</f>
        <v>10654460</v>
      </c>
      <c r="Q36" s="76">
        <v>1.01</v>
      </c>
      <c r="R36" s="84"/>
      <c r="S36" s="78">
        <v>1.04</v>
      </c>
      <c r="T36" s="83" t="str">
        <f>ROUNDDOWN(T35+L35)</f>
        <v>11530912</v>
      </c>
      <c r="U36" s="76">
        <v>1.01</v>
      </c>
      <c r="V36" s="84"/>
      <c r="W36" s="46" t="str">
        <f>ConcertData!C35</f>
        <v/>
      </c>
      <c r="X36" s="46" t="str">
        <f>ConcertData!D35</f>
        <v/>
      </c>
      <c r="Y36" s="85" t="str">
        <f t="shared" si="1"/>
        <v>384.45</v>
      </c>
      <c r="Z36" s="85" t="str">
        <f>SongData!C35</f>
        <v>384.45</v>
      </c>
      <c r="AA36" s="85" t="str">
        <f>SongData!D35</f>
        <v>20.00</v>
      </c>
      <c r="AB36" s="85" t="str">
        <f>SongData!E35</f>
        <v>2,050.93</v>
      </c>
      <c r="AC36" s="85" t="str">
        <f t="shared" si="2"/>
        <v>0.00</v>
      </c>
      <c r="AD36" s="85" t="str">
        <f>SongData!H35</f>
        <v>19.22</v>
      </c>
      <c r="AE36" s="46"/>
      <c r="AF36" s="46"/>
      <c r="AG36" s="46"/>
      <c r="AH36" s="46"/>
      <c r="AI36" s="46"/>
      <c r="AJ36" s="87">
        <v>34.0</v>
      </c>
      <c r="AK36" s="87">
        <v>4.3</v>
      </c>
      <c r="AL36" s="86" t="str">
        <f t="shared" si="23"/>
        <v>1.376</v>
      </c>
      <c r="AM36" s="86" t="str">
        <f t="shared" si="24"/>
        <v>1.204</v>
      </c>
      <c r="AN36" s="86" t="str">
        <f t="shared" si="25"/>
        <v>1.032</v>
      </c>
      <c r="AO36" s="86" t="str">
        <f t="shared" si="26"/>
        <v>0.86</v>
      </c>
      <c r="AP36" s="86" t="str">
        <f t="shared" si="27"/>
        <v>0.688</v>
      </c>
      <c r="AQ36" s="86" t="str">
        <f t="shared" si="28"/>
        <v>0.516</v>
      </c>
      <c r="AR36" s="46"/>
      <c r="AS36" s="46"/>
      <c r="AT36" s="46"/>
      <c r="AU36" s="46"/>
      <c r="AV36" s="46"/>
      <c r="AW36" s="46"/>
      <c r="AX36" s="46"/>
      <c r="AY36" s="46"/>
      <c r="AZ36" s="46"/>
    </row>
    <row r="37">
      <c r="A37" s="74">
        <v>35.0</v>
      </c>
      <c r="B37" s="78" t="str">
        <f t="shared" si="3"/>
        <v>43,565.60</v>
      </c>
      <c r="C37" s="78">
        <v>1.05</v>
      </c>
      <c r="D37" s="83" t="str">
        <f>ROUNDDOWN((D36+T35)*0.72)</f>
        <v>9457369</v>
      </c>
      <c r="E37" s="80">
        <v>1.001</v>
      </c>
      <c r="G37" s="76">
        <v>1.01</v>
      </c>
      <c r="H37" s="79" t="str">
        <f>ROUNDDOWN((H36+L36)*0.652)</f>
        <v>13928092</v>
      </c>
      <c r="I37" s="80">
        <v>1.001</v>
      </c>
      <c r="K37" s="73">
        <v>1.04</v>
      </c>
      <c r="L37" s="83" t="str">
        <f>ROUNDDOWN((L36+O36)*1.225)</f>
        <v>13116866</v>
      </c>
      <c r="M37" s="81">
        <v>1.01</v>
      </c>
      <c r="N37" s="84"/>
      <c r="O37" s="78">
        <v>1.02</v>
      </c>
      <c r="P37" s="83" t="str">
        <f>ROUNDDOWN((P36+D36)*0.578)</f>
        <v>11061105</v>
      </c>
      <c r="Q37" s="76">
        <v>1.01</v>
      </c>
      <c r="R37" s="84"/>
      <c r="S37" s="78">
        <v>1.03</v>
      </c>
      <c r="T37" s="83" t="str">
        <f>ROUNDDOWN((T36+H36)*0.548)</f>
        <v>12157583</v>
      </c>
      <c r="U37" s="76">
        <v>1.01</v>
      </c>
      <c r="V37" s="84"/>
      <c r="W37" s="46" t="str">
        <f>ConcertData!C36</f>
        <v/>
      </c>
      <c r="X37" s="46" t="str">
        <f>ConcertData!D36</f>
        <v/>
      </c>
      <c r="Y37" s="85" t="str">
        <f t="shared" si="1"/>
        <v>961.12</v>
      </c>
      <c r="Z37" s="85" t="str">
        <f>SongData!C36</f>
        <v>961.12</v>
      </c>
      <c r="AA37" s="85" t="str">
        <f>SongData!D36</f>
        <v>40.00</v>
      </c>
      <c r="AB37" s="85" t="str">
        <f>SongData!E36</f>
        <v>25,484.72</v>
      </c>
      <c r="AC37" s="85" t="str">
        <f t="shared" si="2"/>
        <v>0.00</v>
      </c>
      <c r="AD37" s="85" t="str">
        <f>SongData!H36</f>
        <v>24.03</v>
      </c>
      <c r="AE37" s="46"/>
      <c r="AF37" s="46"/>
      <c r="AG37" s="46"/>
      <c r="AH37" s="46"/>
      <c r="AI37" s="46"/>
      <c r="AJ37" s="87">
        <v>35.0</v>
      </c>
      <c r="AK37" s="87">
        <v>4.4</v>
      </c>
      <c r="AL37" s="86" t="str">
        <f t="shared" si="23"/>
        <v>1.408</v>
      </c>
      <c r="AM37" s="86" t="str">
        <f t="shared" si="24"/>
        <v>1.232</v>
      </c>
      <c r="AN37" s="86" t="str">
        <f t="shared" si="25"/>
        <v>1.056</v>
      </c>
      <c r="AO37" s="86" t="str">
        <f t="shared" si="26"/>
        <v>0.88</v>
      </c>
      <c r="AP37" s="86" t="str">
        <f t="shared" si="27"/>
        <v>0.704</v>
      </c>
      <c r="AQ37" s="86" t="str">
        <f t="shared" si="28"/>
        <v>0.528</v>
      </c>
      <c r="AR37" s="46"/>
      <c r="AS37" s="46"/>
      <c r="AT37" s="46"/>
      <c r="AU37" s="46"/>
      <c r="AV37" s="46"/>
      <c r="AW37" s="46"/>
      <c r="AX37" s="46"/>
      <c r="AY37" s="46"/>
      <c r="AZ37" s="46"/>
    </row>
    <row r="38">
      <c r="A38" s="74">
        <v>36.0</v>
      </c>
      <c r="B38" s="78" t="str">
        <f t="shared" si="3"/>
        <v>50,480.67</v>
      </c>
      <c r="C38" s="78">
        <v>1.03</v>
      </c>
      <c r="D38" s="83" t="str">
        <f>ROUNDDOWN((D37+L37)*0.775)</f>
        <v>17495032</v>
      </c>
      <c r="E38" s="80">
        <v>1.001</v>
      </c>
      <c r="G38" s="76">
        <v>1.04</v>
      </c>
      <c r="H38" s="79" t="str">
        <f>ROUNDDOWN((H37+P37)*0.656)</f>
        <v>16392913</v>
      </c>
      <c r="I38" s="80">
        <v>1.001</v>
      </c>
      <c r="K38" s="73">
        <v>1.02</v>
      </c>
      <c r="L38" s="83" t="str">
        <f>ROUNDDOWN((L37+T37)*0.65)</f>
        <v>16428391</v>
      </c>
      <c r="M38" s="81">
        <v>1.01</v>
      </c>
      <c r="N38" s="84"/>
      <c r="O38" s="78">
        <v>1.05</v>
      </c>
      <c r="P38" s="83" t="str">
        <f>ROUNDDOWN((P37+D37)*0.665)</f>
        <v>13644785</v>
      </c>
      <c r="Q38" s="76">
        <v>1.01</v>
      </c>
      <c r="R38" s="84"/>
      <c r="S38" s="78">
        <v>1.01</v>
      </c>
      <c r="T38" s="83" t="str">
        <f>ROUNDDOWN((T37+H37)*0.75)</f>
        <v>19564256</v>
      </c>
      <c r="U38" s="76">
        <v>1.01</v>
      </c>
      <c r="V38" s="84"/>
      <c r="W38" s="46" t="str">
        <f>ConcertData!C37</f>
        <v/>
      </c>
      <c r="X38" s="46" t="str">
        <f>ConcertData!D37</f>
        <v/>
      </c>
      <c r="Y38" s="85" t="str">
        <f t="shared" si="1"/>
        <v>399.98</v>
      </c>
      <c r="Z38" s="85" t="str">
        <f>SongData!C37</f>
        <v>399.98</v>
      </c>
      <c r="AA38" s="85" t="str">
        <f>SongData!D37</f>
        <v>20.00</v>
      </c>
      <c r="AB38" s="85" t="str">
        <f>SongData!E37</f>
        <v>2,953.34</v>
      </c>
      <c r="AC38" s="85" t="str">
        <f t="shared" si="2"/>
        <v>0.00</v>
      </c>
      <c r="AD38" s="85" t="str">
        <f>SongData!H37</f>
        <v>20.00</v>
      </c>
      <c r="AE38" s="46"/>
      <c r="AF38" s="46"/>
      <c r="AG38" s="46"/>
      <c r="AH38" s="46"/>
      <c r="AI38" s="46"/>
      <c r="AJ38" s="87">
        <v>36.0</v>
      </c>
      <c r="AK38" s="87">
        <v>4.5</v>
      </c>
      <c r="AL38" s="86" t="str">
        <f t="shared" si="23"/>
        <v>1.44</v>
      </c>
      <c r="AM38" s="86" t="str">
        <f t="shared" si="24"/>
        <v>1.26</v>
      </c>
      <c r="AN38" s="86" t="str">
        <f t="shared" si="25"/>
        <v>1.08</v>
      </c>
      <c r="AO38" s="86" t="str">
        <f t="shared" si="26"/>
        <v>0.9</v>
      </c>
      <c r="AP38" s="86" t="str">
        <f t="shared" si="27"/>
        <v>0.72</v>
      </c>
      <c r="AQ38" s="86" t="str">
        <f t="shared" si="28"/>
        <v>0.54</v>
      </c>
      <c r="AR38" s="46"/>
      <c r="AS38" s="46"/>
      <c r="AT38" s="46"/>
      <c r="AU38" s="46"/>
      <c r="AV38" s="46"/>
      <c r="AW38" s="46"/>
      <c r="AX38" s="46"/>
      <c r="AY38" s="46"/>
      <c r="AZ38" s="46"/>
    </row>
    <row r="39">
      <c r="A39" s="74">
        <v>37.0</v>
      </c>
      <c r="B39" s="78" t="str">
        <f t="shared" si="3"/>
        <v>58,493.36</v>
      </c>
      <c r="C39" s="78">
        <v>1.01</v>
      </c>
      <c r="D39" s="90" t="str">
        <f>ROUNDDOWN((D38+T38)*0.55)</f>
        <v>20382608</v>
      </c>
      <c r="E39" s="80">
        <v>1.001</v>
      </c>
      <c r="G39" s="76">
        <v>1.02</v>
      </c>
      <c r="H39" s="79" t="str">
        <f>ROUNDDOWN((H38+L38)*0.65)</f>
        <v>21333847</v>
      </c>
      <c r="I39" s="80">
        <v>1.001</v>
      </c>
      <c r="K39" s="78">
        <v>1.03</v>
      </c>
      <c r="L39" s="77" t="str">
        <f>ROUNDDOWN((L38+D38)*0.65)</f>
        <v>22050224</v>
      </c>
      <c r="M39" s="81">
        <v>1.01</v>
      </c>
      <c r="N39" s="84"/>
      <c r="O39" s="78">
        <v>1.04</v>
      </c>
      <c r="P39" s="77" t="str">
        <f>ROUNDDOWN((P38+H38)*0.7)</f>
        <v>21026388</v>
      </c>
      <c r="Q39" s="76">
        <v>1.01</v>
      </c>
      <c r="R39" s="84"/>
      <c r="S39" s="78">
        <v>1.05</v>
      </c>
      <c r="T39" s="77" t="str">
        <f>ROUNDDOWN((T38+P38)*0.75)</f>
        <v>24906780</v>
      </c>
      <c r="U39" s="76">
        <v>1.01</v>
      </c>
      <c r="V39" s="84"/>
      <c r="W39" s="46" t="str">
        <f>ConcertData!C38</f>
        <v/>
      </c>
      <c r="X39" s="46" t="str">
        <f>ConcertData!D38</f>
        <v/>
      </c>
      <c r="Y39" s="85" t="str">
        <f t="shared" si="1"/>
        <v>407.98</v>
      </c>
      <c r="Z39" s="85" t="str">
        <f>SongData!C38</f>
        <v>407.98</v>
      </c>
      <c r="AA39" s="85" t="str">
        <f>SongData!D38</f>
        <v>20.00</v>
      </c>
      <c r="AB39" s="85" t="str">
        <f>SongData!E38</f>
        <v>3,544.01</v>
      </c>
      <c r="AC39" s="85" t="str">
        <f t="shared" si="2"/>
        <v>0.00</v>
      </c>
      <c r="AD39" s="85" t="str">
        <f>SongData!H38</f>
        <v>20.40</v>
      </c>
      <c r="AE39" s="46"/>
      <c r="AF39" s="46"/>
      <c r="AG39" s="46"/>
      <c r="AH39" s="46"/>
      <c r="AI39" s="46"/>
      <c r="AJ39" s="87">
        <v>37.0</v>
      </c>
      <c r="AK39" s="87">
        <v>4.6</v>
      </c>
      <c r="AL39" s="86" t="str">
        <f t="shared" si="23"/>
        <v>1.472</v>
      </c>
      <c r="AM39" s="86" t="str">
        <f t="shared" si="24"/>
        <v>1.288</v>
      </c>
      <c r="AN39" s="86" t="str">
        <f t="shared" si="25"/>
        <v>1.104</v>
      </c>
      <c r="AO39" s="86" t="str">
        <f t="shared" si="26"/>
        <v>0.92</v>
      </c>
      <c r="AP39" s="86" t="str">
        <f t="shared" si="27"/>
        <v>0.736</v>
      </c>
      <c r="AQ39" s="86" t="str">
        <f t="shared" si="28"/>
        <v>0.552</v>
      </c>
      <c r="AR39" s="46"/>
      <c r="AS39" s="46"/>
      <c r="AT39" s="46"/>
      <c r="AU39" s="46"/>
      <c r="AV39" s="46"/>
      <c r="AW39" s="46"/>
      <c r="AX39" s="46"/>
      <c r="AY39" s="46"/>
      <c r="AZ39" s="46"/>
    </row>
    <row r="40">
      <c r="A40" s="74">
        <v>38.0</v>
      </c>
      <c r="B40" s="78" t="str">
        <f t="shared" si="3"/>
        <v>67,777.88</v>
      </c>
      <c r="C40" s="78">
        <v>1.04</v>
      </c>
      <c r="D40" s="83" t="str">
        <f>ROUNDDOWN((D39+P39)*0.7)</f>
        <v>28986297</v>
      </c>
      <c r="E40" s="80">
        <v>1.001</v>
      </c>
      <c r="G40" s="76">
        <v>1.03</v>
      </c>
      <c r="H40" s="79" t="str">
        <f>ROUNDDOWN((H39+T39)*0.75)</f>
        <v>34680470</v>
      </c>
      <c r="I40" s="80">
        <v>1.001</v>
      </c>
      <c r="K40" s="73">
        <v>1.05</v>
      </c>
      <c r="L40" s="83" t="str">
        <f>ROUNDDOWN((L39+H39)*1.2)</f>
        <v>52060885</v>
      </c>
      <c r="M40" s="81">
        <v>1.01</v>
      </c>
      <c r="N40" s="84"/>
      <c r="O40" s="78">
        <v>1.01</v>
      </c>
      <c r="P40" s="83" t="str">
        <f>ROUNDDOWN((P39+D39)*1.11)</f>
        <v>45963985</v>
      </c>
      <c r="Q40" s="76">
        <v>1.01</v>
      </c>
      <c r="R40" s="84"/>
      <c r="S40" s="78">
        <v>1.02</v>
      </c>
      <c r="T40" s="83" t="str">
        <f>ROUNDDOWN((T39+L39)*0.75)</f>
        <v>35217753</v>
      </c>
      <c r="U40" s="76">
        <v>1.01</v>
      </c>
      <c r="V40" s="84"/>
      <c r="W40" s="46" t="str">
        <f>ConcertData!C39</f>
        <v/>
      </c>
      <c r="X40" s="46" t="str">
        <f>ConcertData!D39</f>
        <v/>
      </c>
      <c r="Y40" s="85" t="str">
        <f t="shared" si="1"/>
        <v>416.14</v>
      </c>
      <c r="Z40" s="85" t="str">
        <f>SongData!C39</f>
        <v>416.14</v>
      </c>
      <c r="AA40" s="85" t="str">
        <f>SongData!D39</f>
        <v>20.00</v>
      </c>
      <c r="AB40" s="85" t="str">
        <f>SongData!E39</f>
        <v>4,252.81</v>
      </c>
      <c r="AC40" s="85" t="str">
        <f t="shared" si="2"/>
        <v>0.00</v>
      </c>
      <c r="AD40" s="85" t="str">
        <f>SongData!H39</f>
        <v>20.81</v>
      </c>
      <c r="AE40" s="46"/>
      <c r="AF40" s="46"/>
      <c r="AG40" s="46"/>
      <c r="AH40" s="46"/>
      <c r="AI40" s="46"/>
      <c r="AJ40" s="87">
        <v>38.0</v>
      </c>
      <c r="AK40" s="87">
        <v>4.7</v>
      </c>
      <c r="AL40" s="86" t="str">
        <f t="shared" si="23"/>
        <v>1.504</v>
      </c>
      <c r="AM40" s="86" t="str">
        <f t="shared" si="24"/>
        <v>1.316</v>
      </c>
      <c r="AN40" s="86" t="str">
        <f t="shared" si="25"/>
        <v>1.128</v>
      </c>
      <c r="AO40" s="86" t="str">
        <f t="shared" si="26"/>
        <v>0.94</v>
      </c>
      <c r="AP40" s="86" t="str">
        <f t="shared" si="27"/>
        <v>0.752</v>
      </c>
      <c r="AQ40" s="86" t="str">
        <f t="shared" si="28"/>
        <v>0.564</v>
      </c>
      <c r="AR40" s="46"/>
      <c r="AS40" s="46"/>
      <c r="AT40" s="46"/>
      <c r="AU40" s="46"/>
      <c r="AV40" s="46"/>
      <c r="AW40" s="46"/>
      <c r="AX40" s="46"/>
      <c r="AY40" s="46"/>
      <c r="AZ40" s="46"/>
    </row>
    <row r="41">
      <c r="A41" s="74">
        <v>39.0</v>
      </c>
      <c r="B41" s="78" t="str">
        <f t="shared" si="3"/>
        <v>78,536.11</v>
      </c>
      <c r="C41" s="78">
        <v>1.02</v>
      </c>
      <c r="D41" s="83" t="str">
        <f>ROUNDDOWN((D40+T40))</f>
        <v>64204050</v>
      </c>
      <c r="E41" s="80">
        <v>1.001</v>
      </c>
      <c r="G41" s="76">
        <v>1.05</v>
      </c>
      <c r="H41" s="79" t="str">
        <f>ROUNDDOWN((H40+P40))</f>
        <v>80644455</v>
      </c>
      <c r="I41" s="80">
        <v>1.001</v>
      </c>
      <c r="K41" s="73">
        <v>1.01</v>
      </c>
      <c r="L41" s="83" t="str">
        <f>ROUNDDOWN(L40+D40)</f>
        <v>81047182</v>
      </c>
      <c r="M41" s="81">
        <v>1.01</v>
      </c>
      <c r="N41" s="84"/>
      <c r="O41" s="78">
        <v>1.03</v>
      </c>
      <c r="P41" s="83" t="str">
        <f>ROUNDDOWN(P40+H40)</f>
        <v>80644455</v>
      </c>
      <c r="Q41" s="76">
        <v>1.01</v>
      </c>
      <c r="R41" s="84"/>
      <c r="S41" s="78">
        <v>1.04</v>
      </c>
      <c r="T41" s="83" t="str">
        <f>ROUNDDOWN(T40+L40)</f>
        <v>87278638</v>
      </c>
      <c r="U41" s="76">
        <v>1.01</v>
      </c>
      <c r="V41" s="84"/>
      <c r="W41" s="46" t="str">
        <f>ConcertData!C40</f>
        <v/>
      </c>
      <c r="X41" s="46" t="str">
        <f>ConcertData!D40</f>
        <v/>
      </c>
      <c r="Y41" s="85" t="str">
        <f t="shared" si="1"/>
        <v>424.46</v>
      </c>
      <c r="Z41" s="85" t="str">
        <f>SongData!C40</f>
        <v>424.46</v>
      </c>
      <c r="AA41" s="85" t="str">
        <f>SongData!D40</f>
        <v>20.00</v>
      </c>
      <c r="AB41" s="85" t="str">
        <f>SongData!E40</f>
        <v>5,103.37</v>
      </c>
      <c r="AC41" s="85" t="str">
        <f t="shared" si="2"/>
        <v>0.00</v>
      </c>
      <c r="AD41" s="85" t="str">
        <f>SongData!H40</f>
        <v>21.22</v>
      </c>
      <c r="AE41" s="46"/>
      <c r="AF41" s="46"/>
      <c r="AG41" s="46"/>
      <c r="AH41" s="46"/>
      <c r="AI41" s="46"/>
      <c r="AJ41" s="87">
        <v>39.0</v>
      </c>
      <c r="AK41" s="87">
        <v>4.8</v>
      </c>
      <c r="AL41" s="86" t="str">
        <f t="shared" si="23"/>
        <v>1.536</v>
      </c>
      <c r="AM41" s="86" t="str">
        <f t="shared" si="24"/>
        <v>1.344</v>
      </c>
      <c r="AN41" s="86" t="str">
        <f t="shared" si="25"/>
        <v>1.152</v>
      </c>
      <c r="AO41" s="86" t="str">
        <f t="shared" si="26"/>
        <v>0.96</v>
      </c>
      <c r="AP41" s="86" t="str">
        <f t="shared" si="27"/>
        <v>0.768</v>
      </c>
      <c r="AQ41" s="86" t="str">
        <f t="shared" si="28"/>
        <v>0.576</v>
      </c>
      <c r="AR41" s="46"/>
      <c r="AS41" s="46"/>
      <c r="AT41" s="46"/>
      <c r="AU41" s="46"/>
      <c r="AV41" s="46"/>
      <c r="AW41" s="46"/>
      <c r="AX41" s="46"/>
      <c r="AY41" s="46"/>
      <c r="AZ41" s="46"/>
    </row>
    <row r="42">
      <c r="A42" s="74">
        <v>40.0</v>
      </c>
      <c r="B42" s="78" t="str">
        <f t="shared" si="3"/>
        <v>91,001.97</v>
      </c>
      <c r="C42" s="78">
        <v>1.05</v>
      </c>
      <c r="D42" s="83" t="str">
        <f>ROUNDDOWN((D41+T40)*0.72)</f>
        <v>71583698</v>
      </c>
      <c r="E42" s="80">
        <v>1.001</v>
      </c>
      <c r="G42" s="76">
        <v>1.01</v>
      </c>
      <c r="H42" s="79" t="str">
        <f>ROUNDDOWN((H41+L41)*0.652)</f>
        <v>105422947</v>
      </c>
      <c r="I42" s="80">
        <v>1.001</v>
      </c>
      <c r="K42" s="73">
        <v>1.04</v>
      </c>
      <c r="L42" s="83" t="str">
        <f>ROUNDDOWN((L41+O41)*1.225)</f>
        <v>99282799</v>
      </c>
      <c r="M42" s="81">
        <v>1.01</v>
      </c>
      <c r="N42" s="84"/>
      <c r="O42" s="78">
        <v>1.02</v>
      </c>
      <c r="P42" s="83" t="str">
        <f>ROUNDDOWN((P41+D41)*0.578)</f>
        <v>83722435</v>
      </c>
      <c r="Q42" s="76">
        <v>1.01</v>
      </c>
      <c r="R42" s="84"/>
      <c r="S42" s="78">
        <v>1.03</v>
      </c>
      <c r="T42" s="83" t="str">
        <f>ROUNDDOWN((T41+H41)*0.548)</f>
        <v>92021854</v>
      </c>
      <c r="U42" s="76">
        <v>1.01</v>
      </c>
      <c r="V42" s="84"/>
      <c r="W42" s="46" t="str">
        <f>ConcertData!C41</f>
        <v/>
      </c>
      <c r="X42" s="46" t="str">
        <f>ConcertData!D41</f>
        <v/>
      </c>
      <c r="Y42" s="85" t="str">
        <f t="shared" si="1"/>
        <v>1,061.15</v>
      </c>
      <c r="Z42" s="85" t="str">
        <f>SongData!C41</f>
        <v>1,061.15</v>
      </c>
      <c r="AA42" s="85" t="str">
        <f>SongData!D41</f>
        <v>40.00</v>
      </c>
      <c r="AB42" s="85" t="str">
        <f>SongData!E41</f>
        <v>63,414.14</v>
      </c>
      <c r="AC42" s="85" t="str">
        <f t="shared" si="2"/>
        <v>0.00</v>
      </c>
      <c r="AD42" s="85" t="str">
        <f>SongData!H41</f>
        <v>26.53</v>
      </c>
      <c r="AE42" s="46"/>
      <c r="AF42" s="46"/>
      <c r="AG42" s="46"/>
      <c r="AH42" s="46"/>
      <c r="AI42" s="46"/>
      <c r="AJ42" s="87">
        <v>40.0</v>
      </c>
      <c r="AK42" s="87">
        <v>4.9</v>
      </c>
      <c r="AL42" s="86" t="str">
        <f t="shared" si="23"/>
        <v>1.568</v>
      </c>
      <c r="AM42" s="86" t="str">
        <f t="shared" si="24"/>
        <v>1.372</v>
      </c>
      <c r="AN42" s="86" t="str">
        <f t="shared" si="25"/>
        <v>1.176</v>
      </c>
      <c r="AO42" s="86" t="str">
        <f t="shared" si="26"/>
        <v>0.98</v>
      </c>
      <c r="AP42" s="86" t="str">
        <f t="shared" si="27"/>
        <v>0.784</v>
      </c>
      <c r="AQ42" s="86" t="str">
        <f t="shared" si="28"/>
        <v>0.588</v>
      </c>
      <c r="AR42" s="46"/>
      <c r="AS42" s="46"/>
      <c r="AT42" s="46"/>
      <c r="AU42" s="46"/>
      <c r="AV42" s="46"/>
      <c r="AW42" s="46"/>
      <c r="AX42" s="46"/>
      <c r="AY42" s="46"/>
      <c r="AZ42" s="46"/>
    </row>
    <row r="43">
      <c r="A43" s="74">
        <v>41.0</v>
      </c>
      <c r="B43" s="78" t="str">
        <f t="shared" si="3"/>
        <v>105,446.51</v>
      </c>
      <c r="C43" s="78">
        <v>1.03</v>
      </c>
      <c r="D43" s="83" t="str">
        <f>ROUNDDOWN((D42+L42)*0.775)</f>
        <v>132421535</v>
      </c>
      <c r="E43" s="80">
        <v>1.001</v>
      </c>
      <c r="G43" s="76">
        <v>1.04</v>
      </c>
      <c r="H43" s="79" t="str">
        <f>ROUNDDOWN((H42+P42)*0.656)</f>
        <v>124079370</v>
      </c>
      <c r="I43" s="80">
        <v>1.001</v>
      </c>
      <c r="K43" s="73">
        <v>1.02</v>
      </c>
      <c r="L43" s="83" t="str">
        <f>ROUNDDOWN((L42+T42)*0.65)</f>
        <v>124348024</v>
      </c>
      <c r="M43" s="81">
        <v>1.01</v>
      </c>
      <c r="N43" s="84"/>
      <c r="O43" s="78">
        <v>1.05</v>
      </c>
      <c r="P43" s="83" t="str">
        <f>ROUNDDOWN((P42+D42)*0.665)</f>
        <v>103278578</v>
      </c>
      <c r="Q43" s="76">
        <v>1.01</v>
      </c>
      <c r="R43" s="84"/>
      <c r="S43" s="78">
        <v>1.01</v>
      </c>
      <c r="T43" s="83" t="str">
        <f>ROUNDDOWN((T42+H42)*0.75)</f>
        <v>148083600</v>
      </c>
      <c r="U43" s="76">
        <v>1.01</v>
      </c>
      <c r="V43" s="84"/>
      <c r="W43" s="46" t="str">
        <f>ConcertData!C42</f>
        <v/>
      </c>
      <c r="X43" s="46" t="str">
        <f>ConcertData!D42</f>
        <v/>
      </c>
      <c r="Y43" s="85" t="str">
        <f t="shared" si="1"/>
        <v>441.61</v>
      </c>
      <c r="Z43" s="85" t="str">
        <f>SongData!C42</f>
        <v>441.61</v>
      </c>
      <c r="AA43" s="85" t="str">
        <f>SongData!D42</f>
        <v>20.00</v>
      </c>
      <c r="AB43" s="85" t="str">
        <f>SongData!E42</f>
        <v>7,348.86</v>
      </c>
      <c r="AC43" s="85" t="str">
        <f t="shared" si="2"/>
        <v>0.00</v>
      </c>
      <c r="AD43" s="85" t="str">
        <f>SongData!H42</f>
        <v>22.08</v>
      </c>
      <c r="AE43" s="46"/>
      <c r="AF43" s="46"/>
      <c r="AG43" s="46"/>
      <c r="AH43" s="46"/>
      <c r="AI43" s="46"/>
      <c r="AJ43" s="87">
        <v>41.0</v>
      </c>
      <c r="AK43" s="87">
        <v>5.0</v>
      </c>
      <c r="AL43" s="87">
        <v>4.32</v>
      </c>
      <c r="AM43" s="87">
        <v>4.28</v>
      </c>
      <c r="AN43" s="87">
        <v>4.24</v>
      </c>
      <c r="AO43" s="87">
        <v>4.2</v>
      </c>
      <c r="AP43" s="87">
        <v>4.16</v>
      </c>
      <c r="AQ43" s="87">
        <v>4.12</v>
      </c>
      <c r="AR43" s="46"/>
      <c r="AS43" s="46"/>
      <c r="AT43" s="46"/>
      <c r="AU43" s="46"/>
      <c r="AV43" s="46"/>
      <c r="AW43" s="46"/>
      <c r="AX43" s="46"/>
      <c r="AY43" s="46"/>
      <c r="AZ43" s="46"/>
    </row>
    <row r="44">
      <c r="A44" s="74">
        <v>42.0</v>
      </c>
      <c r="B44" s="78" t="str">
        <f t="shared" si="3"/>
        <v>122,183.79</v>
      </c>
      <c r="C44" s="78">
        <v>1.01</v>
      </c>
      <c r="D44" s="90" t="str">
        <f>ROUNDDOWN((D43+T43)*0.55)</f>
        <v>154277824</v>
      </c>
      <c r="E44" s="80">
        <v>1.001</v>
      </c>
      <c r="G44" s="76">
        <v>1.02</v>
      </c>
      <c r="H44" s="79" t="str">
        <f>ROUNDDOWN((H43+L43)*0.65)</f>
        <v>161477806</v>
      </c>
      <c r="I44" s="80">
        <v>1.001</v>
      </c>
      <c r="K44" s="78">
        <v>1.03</v>
      </c>
      <c r="L44" s="77" t="str">
        <f>ROUNDDOWN((L43+D43)*0.65)</f>
        <v>166900213</v>
      </c>
      <c r="M44" s="81">
        <v>1.01</v>
      </c>
      <c r="N44" s="84"/>
      <c r="O44" s="78">
        <v>1.04</v>
      </c>
      <c r="P44" s="77" t="str">
        <f>ROUNDDOWN((P43+H43)*0.7)</f>
        <v>159150563</v>
      </c>
      <c r="Q44" s="76">
        <v>1.01</v>
      </c>
      <c r="R44" s="84"/>
      <c r="S44" s="78">
        <v>1.05</v>
      </c>
      <c r="T44" s="77" t="str">
        <f>ROUNDDOWN((T43+P43)*0.75)</f>
        <v>188521633</v>
      </c>
      <c r="U44" s="76">
        <v>1.01</v>
      </c>
      <c r="V44" s="84"/>
      <c r="W44" s="46" t="str">
        <f>ConcertData!C43</f>
        <v/>
      </c>
      <c r="X44" s="46" t="str">
        <f>ConcertData!D43</f>
        <v/>
      </c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87">
        <v>42.0</v>
      </c>
      <c r="AK44" s="87">
        <v>5.1</v>
      </c>
      <c r="AL44" s="86" t="str">
        <f t="shared" ref="AL44:AL52" si="29">AK44*$AL$3</f>
        <v>1.632</v>
      </c>
      <c r="AM44" s="86" t="str">
        <f t="shared" ref="AM44:AM52" si="30">AK44*$AM$3</f>
        <v>1.428</v>
      </c>
      <c r="AN44" s="86" t="str">
        <f t="shared" ref="AN44:AN52" si="31">$AN$3*AK44</f>
        <v>1.224</v>
      </c>
      <c r="AO44" s="86" t="str">
        <f t="shared" ref="AO44:AO52" si="32">$AO$3*AK44</f>
        <v>1.02</v>
      </c>
      <c r="AP44" s="86" t="str">
        <f t="shared" ref="AP44:AP52" si="33">$AP$3*AK44</f>
        <v>0.816</v>
      </c>
      <c r="AQ44" s="86" t="str">
        <f t="shared" ref="AQ44:AQ52" si="34">$AQ$3*AK44</f>
        <v>0.612</v>
      </c>
      <c r="AR44" s="46"/>
      <c r="AS44" s="46"/>
      <c r="AT44" s="46"/>
      <c r="AU44" s="46"/>
      <c r="AV44" s="46"/>
      <c r="AW44" s="46"/>
      <c r="AX44" s="46"/>
      <c r="AY44" s="46"/>
      <c r="AZ44" s="46"/>
    </row>
    <row r="45">
      <c r="A45" s="74">
        <v>43.0</v>
      </c>
      <c r="B45" s="78" t="str">
        <f t="shared" si="3"/>
        <v>141,577.75</v>
      </c>
      <c r="C45" s="78">
        <v>1.04</v>
      </c>
      <c r="D45" s="83" t="str">
        <f>ROUNDDOWN((D44+P44)*0.7)</f>
        <v>219399870</v>
      </c>
      <c r="E45" s="80">
        <v>1.001</v>
      </c>
      <c r="G45" s="76">
        <v>1.03</v>
      </c>
      <c r="H45" s="79" t="str">
        <f>ROUNDDOWN((H44+T44)*0.75)</f>
        <v>262499579</v>
      </c>
      <c r="I45" s="80">
        <v>1.001</v>
      </c>
      <c r="K45" s="73">
        <v>1.05</v>
      </c>
      <c r="L45" s="83" t="str">
        <f>ROUNDDOWN((L44+H44)*1.2)</f>
        <v>394053622</v>
      </c>
      <c r="M45" s="81">
        <v>1.01</v>
      </c>
      <c r="N45" s="84"/>
      <c r="O45" s="78">
        <v>1.01</v>
      </c>
      <c r="P45" s="83" t="str">
        <f>ROUNDDOWN((P44+D44)*1.11)</f>
        <v>347905509</v>
      </c>
      <c r="Q45" s="76">
        <v>1.01</v>
      </c>
      <c r="R45" s="84"/>
      <c r="S45" s="78">
        <v>1.02</v>
      </c>
      <c r="T45" s="83" t="str">
        <f>ROUNDDOWN((T44+L44)*0.75)</f>
        <v>266566384</v>
      </c>
      <c r="U45" s="76">
        <v>1.01</v>
      </c>
      <c r="V45" s="84"/>
      <c r="W45" s="46" t="str">
        <f>ConcertData!C44</f>
        <v/>
      </c>
      <c r="X45" s="46" t="str">
        <f>ConcertData!D44</f>
        <v/>
      </c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87">
        <v>43.0</v>
      </c>
      <c r="AK45" s="87">
        <v>5.2</v>
      </c>
      <c r="AL45" s="86" t="str">
        <f t="shared" si="29"/>
        <v>1.664</v>
      </c>
      <c r="AM45" s="86" t="str">
        <f t="shared" si="30"/>
        <v>1.456</v>
      </c>
      <c r="AN45" s="86" t="str">
        <f t="shared" si="31"/>
        <v>1.248</v>
      </c>
      <c r="AO45" s="86" t="str">
        <f t="shared" si="32"/>
        <v>1.04</v>
      </c>
      <c r="AP45" s="86" t="str">
        <f t="shared" si="33"/>
        <v>0.832</v>
      </c>
      <c r="AQ45" s="86" t="str">
        <f t="shared" si="34"/>
        <v>0.624</v>
      </c>
      <c r="AR45" s="46"/>
      <c r="AS45" s="46"/>
      <c r="AT45" s="46"/>
      <c r="AU45" s="46"/>
      <c r="AV45" s="46"/>
      <c r="AW45" s="46"/>
      <c r="AX45" s="46"/>
      <c r="AY45" s="46"/>
      <c r="AZ45" s="46"/>
    </row>
    <row r="46">
      <c r="A46" s="74">
        <v>44.0</v>
      </c>
      <c r="B46" s="78" t="str">
        <f t="shared" si="3"/>
        <v>164,050.07</v>
      </c>
      <c r="C46" s="78">
        <v>1.02</v>
      </c>
      <c r="D46" s="83" t="str">
        <f>ROUNDDOWN((D45+T45))</f>
        <v>485966254</v>
      </c>
      <c r="E46" s="80">
        <v>1.001</v>
      </c>
      <c r="G46" s="76">
        <v>1.05</v>
      </c>
      <c r="H46" s="79" t="str">
        <f>ROUNDDOWN((H45+P45))</f>
        <v>610405088</v>
      </c>
      <c r="I46" s="80">
        <v>1.001</v>
      </c>
      <c r="K46" s="73">
        <v>1.01</v>
      </c>
      <c r="L46" s="83" t="str">
        <f>ROUNDDOWN(L45+D45)</f>
        <v>613453492</v>
      </c>
      <c r="M46" s="81">
        <v>1.01</v>
      </c>
      <c r="N46" s="84"/>
      <c r="O46" s="78">
        <v>1.03</v>
      </c>
      <c r="P46" s="83" t="str">
        <f>ROUNDDOWN(P45+H45)</f>
        <v>610405088</v>
      </c>
      <c r="Q46" s="76">
        <v>1.01</v>
      </c>
      <c r="R46" s="84"/>
      <c r="S46" s="78">
        <v>1.04</v>
      </c>
      <c r="T46" s="83" t="str">
        <f>ROUNDDOWN(T45+L45)</f>
        <v>660620006</v>
      </c>
      <c r="U46" s="76">
        <v>1.01</v>
      </c>
      <c r="V46" s="84"/>
      <c r="W46" s="46" t="str">
        <f>ConcertData!C45</f>
        <v/>
      </c>
      <c r="X46" s="46" t="str">
        <f>ConcertData!D45</f>
        <v/>
      </c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87">
        <v>44.0</v>
      </c>
      <c r="AK46" s="87">
        <v>5.3</v>
      </c>
      <c r="AL46" s="86" t="str">
        <f t="shared" si="29"/>
        <v>1.696</v>
      </c>
      <c r="AM46" s="86" t="str">
        <f t="shared" si="30"/>
        <v>1.484</v>
      </c>
      <c r="AN46" s="86" t="str">
        <f t="shared" si="31"/>
        <v>1.272</v>
      </c>
      <c r="AO46" s="86" t="str">
        <f t="shared" si="32"/>
        <v>1.06</v>
      </c>
      <c r="AP46" s="86" t="str">
        <f t="shared" si="33"/>
        <v>0.848</v>
      </c>
      <c r="AQ46" s="86" t="str">
        <f t="shared" si="34"/>
        <v>0.636</v>
      </c>
      <c r="AR46" s="46"/>
      <c r="AS46" s="46"/>
      <c r="AT46" s="46"/>
      <c r="AU46" s="46"/>
      <c r="AV46" s="46"/>
      <c r="AW46" s="46"/>
      <c r="AX46" s="46"/>
      <c r="AY46" s="46"/>
      <c r="AZ46" s="46"/>
    </row>
    <row r="47">
      <c r="A47" s="74">
        <v>45.0</v>
      </c>
      <c r="B47" s="78" t="str">
        <f t="shared" si="3"/>
        <v>190,089.37</v>
      </c>
      <c r="C47" s="78">
        <v>1.05</v>
      </c>
      <c r="D47" s="83" t="str">
        <f>ROUNDDOWN((D46+T45)*0.72)</f>
        <v>541823499</v>
      </c>
      <c r="E47" s="80">
        <v>1.001</v>
      </c>
      <c r="G47" s="76">
        <v>1.01</v>
      </c>
      <c r="H47" s="79" t="str">
        <f>ROUNDDOWN((H46+L46)*0.652)</f>
        <v>797955794</v>
      </c>
      <c r="I47" s="80">
        <v>1.001</v>
      </c>
      <c r="K47" s="73">
        <v>1.04</v>
      </c>
      <c r="L47" s="83" t="str">
        <f>ROUNDDOWN((L46+O46)*1.225)</f>
        <v>751480528</v>
      </c>
      <c r="M47" s="81">
        <v>1.01</v>
      </c>
      <c r="N47" s="84"/>
      <c r="O47" s="78">
        <v>1.02</v>
      </c>
      <c r="P47" s="83" t="str">
        <f>ROUNDDOWN((P46+D46)*0.578)</f>
        <v>633702635</v>
      </c>
      <c r="Q47" s="76">
        <v>1.01</v>
      </c>
      <c r="R47" s="84"/>
      <c r="S47" s="78">
        <v>1.03</v>
      </c>
      <c r="T47" s="83" t="str">
        <f>ROUNDDOWN((T46+H46)*0.548)</f>
        <v>696521751</v>
      </c>
      <c r="U47" s="76">
        <v>1.01</v>
      </c>
      <c r="V47" s="84"/>
      <c r="W47" s="46" t="str">
        <f>ConcertData!C46</f>
        <v/>
      </c>
      <c r="X47" s="46" t="str">
        <f>ConcertData!D46</f>
        <v/>
      </c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87">
        <v>45.0</v>
      </c>
      <c r="AK47" s="87">
        <v>5.4</v>
      </c>
      <c r="AL47" s="86" t="str">
        <f t="shared" si="29"/>
        <v>1.728</v>
      </c>
      <c r="AM47" s="86" t="str">
        <f t="shared" si="30"/>
        <v>1.512</v>
      </c>
      <c r="AN47" s="86" t="str">
        <f t="shared" si="31"/>
        <v>1.296</v>
      </c>
      <c r="AO47" s="86" t="str">
        <f t="shared" si="32"/>
        <v>1.08</v>
      </c>
      <c r="AP47" s="86" t="str">
        <f t="shared" si="33"/>
        <v>0.864</v>
      </c>
      <c r="AQ47" s="86" t="str">
        <f t="shared" si="34"/>
        <v>0.648</v>
      </c>
      <c r="AR47" s="46"/>
      <c r="AS47" s="46"/>
      <c r="AT47" s="46"/>
      <c r="AU47" s="46"/>
      <c r="AV47" s="46"/>
      <c r="AW47" s="46"/>
      <c r="AX47" s="46"/>
      <c r="AY47" s="46"/>
      <c r="AZ47" s="46"/>
    </row>
    <row r="48">
      <c r="A48" s="74">
        <v>46.0</v>
      </c>
      <c r="B48" s="78" t="str">
        <f t="shared" si="3"/>
        <v>215,984.90</v>
      </c>
      <c r="C48" s="78">
        <v>1.01</v>
      </c>
      <c r="D48" s="83" t="str">
        <f>ROUNDDOWN((D47+L47)*0.775)</f>
        <v>1002310620</v>
      </c>
      <c r="E48" s="80">
        <v>1.001</v>
      </c>
      <c r="G48" s="76">
        <v>1.04</v>
      </c>
      <c r="H48" s="79" t="str">
        <f>ROUNDDOWN((H47+P47)*0.656)</f>
        <v>939167929</v>
      </c>
      <c r="I48" s="80">
        <v>1.001</v>
      </c>
      <c r="K48" s="73">
        <v>1.02</v>
      </c>
      <c r="L48" s="83" t="str">
        <f>ROUNDDOWN((L47+T47)*0.65)</f>
        <v>941201481</v>
      </c>
      <c r="M48" s="81">
        <v>1.01</v>
      </c>
      <c r="N48" s="84"/>
      <c r="O48" s="78">
        <v>1.05</v>
      </c>
      <c r="P48" s="83" t="str">
        <f>ROUNDDOWN((P47+D47)*0.665)</f>
        <v>781724879</v>
      </c>
      <c r="Q48" s="76">
        <v>1.01</v>
      </c>
      <c r="R48" s="84"/>
      <c r="S48" s="78">
        <v>1.01</v>
      </c>
      <c r="T48" s="83" t="str">
        <f>ROUNDDOWN((T47+H47)*0.75)</f>
        <v>1120858158</v>
      </c>
      <c r="U48" s="76">
        <v>1.01</v>
      </c>
      <c r="V48" s="84"/>
      <c r="W48" s="46" t="str">
        <f>ConcertData!C47</f>
        <v/>
      </c>
      <c r="X48" s="46" t="str">
        <f>ConcertData!D47</f>
        <v/>
      </c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87">
        <v>46.0</v>
      </c>
      <c r="AK48" s="87">
        <v>5.5</v>
      </c>
      <c r="AL48" s="86" t="str">
        <f t="shared" si="29"/>
        <v>1.76</v>
      </c>
      <c r="AM48" s="86" t="str">
        <f t="shared" si="30"/>
        <v>1.54</v>
      </c>
      <c r="AN48" s="86" t="str">
        <f t="shared" si="31"/>
        <v>1.32</v>
      </c>
      <c r="AO48" s="86" t="str">
        <f t="shared" si="32"/>
        <v>1.1</v>
      </c>
      <c r="AP48" s="86" t="str">
        <f t="shared" si="33"/>
        <v>0.88</v>
      </c>
      <c r="AQ48" s="86" t="str">
        <f t="shared" si="34"/>
        <v>0.66</v>
      </c>
      <c r="AR48" s="46"/>
      <c r="AS48" s="46"/>
      <c r="AT48" s="46"/>
      <c r="AU48" s="46"/>
      <c r="AV48" s="46"/>
      <c r="AW48" s="46"/>
      <c r="AX48" s="46"/>
      <c r="AY48" s="46"/>
      <c r="AZ48" s="46"/>
    </row>
    <row r="49">
      <c r="A49" s="74">
        <v>47.0</v>
      </c>
      <c r="B49" s="78" t="str">
        <f t="shared" si="3"/>
        <v>257,701.39</v>
      </c>
      <c r="C49" s="78">
        <v>1.04</v>
      </c>
      <c r="D49" s="90" t="str">
        <f>ROUNDDOWN((D48+T48)*0.55)</f>
        <v>1167742827</v>
      </c>
      <c r="E49" s="80">
        <v>1.001</v>
      </c>
      <c r="G49" s="76">
        <v>1.02</v>
      </c>
      <c r="H49" s="79" t="str">
        <f>ROUNDDOWN((H48+L48)*0.65)</f>
        <v>1222240116</v>
      </c>
      <c r="I49" s="80">
        <v>1.001</v>
      </c>
      <c r="K49" s="78">
        <v>1.03</v>
      </c>
      <c r="L49" s="77" t="str">
        <f>ROUNDDOWN((L48+D48)*0.65)</f>
        <v>1263282865</v>
      </c>
      <c r="M49" s="81">
        <v>1.01</v>
      </c>
      <c r="N49" s="91"/>
      <c r="O49" s="78">
        <v>1.04</v>
      </c>
      <c r="P49" s="77" t="str">
        <f>ROUNDDOWN((P48+H48)*0.7)</f>
        <v>1204624965</v>
      </c>
      <c r="Q49" s="76">
        <v>1.01</v>
      </c>
      <c r="R49" s="91"/>
      <c r="S49" s="78">
        <v>1.05</v>
      </c>
      <c r="T49" s="77" t="str">
        <f>ROUNDDOWN((T48+P48)*0.75)</f>
        <v>1426937277</v>
      </c>
      <c r="U49" s="76">
        <v>1.01</v>
      </c>
      <c r="V49" s="91"/>
      <c r="W49" s="46" t="str">
        <f>ConcertData!C48</f>
        <v/>
      </c>
      <c r="X49" s="46" t="str">
        <f>ConcertData!D48</f>
        <v/>
      </c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87">
        <v>47.0</v>
      </c>
      <c r="AK49" s="87">
        <v>5.6</v>
      </c>
      <c r="AL49" s="86" t="str">
        <f t="shared" si="29"/>
        <v>1.792</v>
      </c>
      <c r="AM49" s="86" t="str">
        <f t="shared" si="30"/>
        <v>1.568</v>
      </c>
      <c r="AN49" s="86" t="str">
        <f t="shared" si="31"/>
        <v>1.344</v>
      </c>
      <c r="AO49" s="86" t="str">
        <f t="shared" si="32"/>
        <v>1.12</v>
      </c>
      <c r="AP49" s="86" t="str">
        <f t="shared" si="33"/>
        <v>0.896</v>
      </c>
      <c r="AQ49" s="86" t="str">
        <f t="shared" si="34"/>
        <v>0.672</v>
      </c>
      <c r="AR49" s="46"/>
      <c r="AS49" s="46"/>
      <c r="AT49" s="46"/>
      <c r="AU49" s="46"/>
      <c r="AV49" s="46"/>
      <c r="AW49" s="46"/>
      <c r="AX49" s="46"/>
      <c r="AY49" s="46"/>
      <c r="AZ49" s="46"/>
    </row>
    <row r="50">
      <c r="A50" s="74">
        <v>48.0</v>
      </c>
      <c r="B50" s="78" t="str">
        <f t="shared" si="3"/>
        <v>292,863.33</v>
      </c>
      <c r="C50" s="78">
        <v>1.02</v>
      </c>
      <c r="D50" s="83" t="str">
        <f>ROUNDDOWN((D49+P49)*0.7)</f>
        <v>1660657454</v>
      </c>
      <c r="E50" s="80">
        <v>1.001</v>
      </c>
      <c r="G50" s="76">
        <v>1.03</v>
      </c>
      <c r="H50" s="79" t="str">
        <f>ROUNDDOWN((H49+T49)*0.75)</f>
        <v>1986883044</v>
      </c>
      <c r="I50" s="80">
        <v>1.001</v>
      </c>
      <c r="K50" s="73">
        <v>1.05</v>
      </c>
      <c r="L50" s="83" t="str">
        <f>ROUNDDOWN((L49+H49)*1.2)</f>
        <v>2982627577</v>
      </c>
      <c r="M50" s="81">
        <v>1.01</v>
      </c>
      <c r="N50" s="91"/>
      <c r="O50" s="78">
        <v>1.01</v>
      </c>
      <c r="P50" s="83" t="str">
        <f>ROUNDDOWN((P49+D49)*1.11)</f>
        <v>2633328249</v>
      </c>
      <c r="Q50" s="76">
        <v>1.01</v>
      </c>
      <c r="R50" s="91"/>
      <c r="S50" s="78">
        <v>1.02</v>
      </c>
      <c r="T50" s="83" t="str">
        <f>ROUNDDOWN((T49+L49)*0.75)</f>
        <v>2017665106</v>
      </c>
      <c r="U50" s="76">
        <v>1.01</v>
      </c>
      <c r="V50" s="91"/>
      <c r="W50" s="46" t="str">
        <f>ConcertData!C49</f>
        <v/>
      </c>
      <c r="X50" s="46" t="str">
        <f>ConcertData!D49</f>
        <v/>
      </c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87">
        <v>48.0</v>
      </c>
      <c r="AK50" s="87">
        <v>5.7</v>
      </c>
      <c r="AL50" s="86" t="str">
        <f t="shared" si="29"/>
        <v>1.824</v>
      </c>
      <c r="AM50" s="86" t="str">
        <f t="shared" si="30"/>
        <v>1.596</v>
      </c>
      <c r="AN50" s="86" t="str">
        <f t="shared" si="31"/>
        <v>1.368</v>
      </c>
      <c r="AO50" s="86" t="str">
        <f t="shared" si="32"/>
        <v>1.14</v>
      </c>
      <c r="AP50" s="86" t="str">
        <f t="shared" si="33"/>
        <v>0.912</v>
      </c>
      <c r="AQ50" s="86" t="str">
        <f t="shared" si="34"/>
        <v>0.684</v>
      </c>
      <c r="AR50" s="46"/>
      <c r="AS50" s="46"/>
      <c r="AT50" s="46"/>
      <c r="AU50" s="46"/>
      <c r="AV50" s="46"/>
      <c r="AW50" s="46"/>
      <c r="AX50" s="46"/>
      <c r="AY50" s="46"/>
      <c r="AZ50" s="46"/>
    </row>
    <row r="51">
      <c r="A51" s="74">
        <v>49.0</v>
      </c>
      <c r="B51" s="78" t="str">
        <f t="shared" si="3"/>
        <v>349,329.72</v>
      </c>
      <c r="C51" s="78">
        <v>1.05</v>
      </c>
      <c r="D51" s="83" t="str">
        <f>ROUNDDOWN((D50+T50))</f>
        <v>3678322560</v>
      </c>
      <c r="E51" s="80">
        <v>1.001</v>
      </c>
      <c r="G51" s="76">
        <v>1.05</v>
      </c>
      <c r="H51" s="79" t="str">
        <f>ROUNDDOWN((H50+P50))</f>
        <v>4620211293</v>
      </c>
      <c r="I51" s="80">
        <v>1.001</v>
      </c>
      <c r="K51" s="73">
        <v>1.01</v>
      </c>
      <c r="L51" s="83" t="str">
        <f>ROUNDDOWN(L50+D50)</f>
        <v>4643285031</v>
      </c>
      <c r="M51" s="81">
        <v>1.01</v>
      </c>
      <c r="N51" s="91"/>
      <c r="O51" s="78">
        <v>1.03</v>
      </c>
      <c r="P51" s="83" t="str">
        <f>ROUNDDOWN(P50+H50)</f>
        <v>4620211293</v>
      </c>
      <c r="Q51" s="76">
        <v>1.01</v>
      </c>
      <c r="R51" s="91"/>
      <c r="S51" s="78">
        <v>1.04</v>
      </c>
      <c r="T51" s="83" t="str">
        <f>ROUNDDOWN(T50+L50)</f>
        <v>5000292683</v>
      </c>
      <c r="U51" s="76">
        <v>1.01</v>
      </c>
      <c r="V51" s="91"/>
      <c r="W51" s="46" t="str">
        <f>ConcertData!C50</f>
        <v/>
      </c>
      <c r="X51" s="46" t="str">
        <f>ConcertData!D50</f>
        <v/>
      </c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87">
        <v>49.0</v>
      </c>
      <c r="AK51" s="87">
        <v>5.8</v>
      </c>
      <c r="AL51" s="86" t="str">
        <f t="shared" si="29"/>
        <v>1.856</v>
      </c>
      <c r="AM51" s="86" t="str">
        <f t="shared" si="30"/>
        <v>1.624</v>
      </c>
      <c r="AN51" s="86" t="str">
        <f t="shared" si="31"/>
        <v>1.392</v>
      </c>
      <c r="AO51" s="86" t="str">
        <f t="shared" si="32"/>
        <v>1.16</v>
      </c>
      <c r="AP51" s="86" t="str">
        <f t="shared" si="33"/>
        <v>0.928</v>
      </c>
      <c r="AQ51" s="86" t="str">
        <f t="shared" si="34"/>
        <v>0.696</v>
      </c>
      <c r="AR51" s="46"/>
      <c r="AS51" s="46"/>
      <c r="AT51" s="46"/>
      <c r="AU51" s="46"/>
      <c r="AV51" s="46"/>
      <c r="AW51" s="46"/>
      <c r="AX51" s="46"/>
      <c r="AY51" s="46"/>
      <c r="AZ51" s="46"/>
    </row>
    <row r="52">
      <c r="A52" s="74">
        <v>50.0</v>
      </c>
      <c r="B52" s="78" t="str">
        <f t="shared" si="3"/>
        <v>397,067.98</v>
      </c>
      <c r="C52" s="78">
        <v>1.03</v>
      </c>
      <c r="D52" s="83" t="str">
        <f>ROUNDDOWN((D51+T50)*0.72)</f>
        <v>4101111119</v>
      </c>
      <c r="E52" s="80">
        <v>1.001</v>
      </c>
      <c r="G52" s="76">
        <v>1.01</v>
      </c>
      <c r="H52" s="79" t="str">
        <f>ROUNDDOWN((H51+L51)*0.652)</f>
        <v>6039799603</v>
      </c>
      <c r="I52" s="80">
        <v>1.001</v>
      </c>
      <c r="K52" s="73">
        <v>1.04</v>
      </c>
      <c r="L52" s="83" t="str">
        <f>ROUNDDOWN((L51+O51)*1.225)</f>
        <v>5688024164</v>
      </c>
      <c r="M52" s="81">
        <v>1.01</v>
      </c>
      <c r="N52" s="91"/>
      <c r="O52" s="78">
        <v>1.02</v>
      </c>
      <c r="P52" s="83" t="str">
        <f>ROUNDDOWN((P51+D51)*0.578)</f>
        <v>4796552567</v>
      </c>
      <c r="Q52" s="76">
        <v>1.01</v>
      </c>
      <c r="R52" s="91"/>
      <c r="S52" s="78">
        <v>1.03</v>
      </c>
      <c r="T52" s="83" t="str">
        <f>ROUNDDOWN((T51+H51)*0.548)</f>
        <v>5272036178</v>
      </c>
      <c r="U52" s="76">
        <v>1.01</v>
      </c>
      <c r="V52" s="91"/>
      <c r="W52" s="46" t="str">
        <f>ConcertData!C51</f>
        <v/>
      </c>
      <c r="X52" s="46" t="str">
        <f>ConcertData!D51</f>
        <v/>
      </c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87">
        <v>50.0</v>
      </c>
      <c r="AK52" s="87">
        <v>5.9</v>
      </c>
      <c r="AL52" s="86" t="str">
        <f t="shared" si="29"/>
        <v>1.888</v>
      </c>
      <c r="AM52" s="86" t="str">
        <f t="shared" si="30"/>
        <v>1.652</v>
      </c>
      <c r="AN52" s="86" t="str">
        <f t="shared" si="31"/>
        <v>1.416</v>
      </c>
      <c r="AO52" s="86" t="str">
        <f t="shared" si="32"/>
        <v>1.18</v>
      </c>
      <c r="AP52" s="86" t="str">
        <f t="shared" si="33"/>
        <v>0.944</v>
      </c>
      <c r="AQ52" s="86" t="str">
        <f t="shared" si="34"/>
        <v>0.708</v>
      </c>
      <c r="AR52" s="46"/>
      <c r="AS52" s="46"/>
      <c r="AT52" s="46"/>
      <c r="AU52" s="46"/>
      <c r="AV52" s="46"/>
      <c r="AW52" s="46"/>
      <c r="AX52" s="46"/>
      <c r="AY52" s="46"/>
      <c r="AZ52" s="46"/>
    </row>
    <row r="53">
      <c r="A53" s="74">
        <v>51.0</v>
      </c>
      <c r="B53" s="78" t="str">
        <f t="shared" si="3"/>
        <v>451,159.83</v>
      </c>
      <c r="C53" s="78">
        <v>1.01</v>
      </c>
      <c r="D53" s="83" t="str">
        <f>ROUNDDOWN((D52+L52)*0.775)</f>
        <v>7586579844</v>
      </c>
      <c r="E53" s="80">
        <v>1.001</v>
      </c>
      <c r="G53" s="76">
        <v>1.04</v>
      </c>
      <c r="H53" s="79" t="str">
        <f>ROUNDDOWN((H52+P52)*0.656)</f>
        <v>7108647023</v>
      </c>
      <c r="I53" s="80">
        <v>1.001</v>
      </c>
      <c r="K53" s="73">
        <v>1.02</v>
      </c>
      <c r="L53" s="83" t="str">
        <f>ROUNDDOWN((L52+T52)*0.65)</f>
        <v>7124039222</v>
      </c>
      <c r="M53" s="81">
        <v>1.01</v>
      </c>
      <c r="N53" s="91"/>
      <c r="O53" s="78">
        <v>1.05</v>
      </c>
      <c r="P53" s="83" t="str">
        <f>ROUNDDOWN((P52+D52)*0.665)</f>
        <v>5916946351</v>
      </c>
      <c r="Q53" s="76">
        <v>1.01</v>
      </c>
      <c r="R53" s="91"/>
      <c r="S53" s="78">
        <v>1.01</v>
      </c>
      <c r="T53" s="83" t="str">
        <f>ROUNDDOWN((T52+H52)*0.75)</f>
        <v>8483876835</v>
      </c>
      <c r="U53" s="76">
        <v>1.01</v>
      </c>
      <c r="V53" s="91"/>
      <c r="W53" s="46" t="str">
        <f>ConcertData!C52</f>
        <v/>
      </c>
      <c r="X53" s="46" t="str">
        <f>ConcertData!D52</f>
        <v/>
      </c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87">
        <v>51.0</v>
      </c>
      <c r="AK53" s="87">
        <v>6.0</v>
      </c>
      <c r="AL53" s="87">
        <v>5.32</v>
      </c>
      <c r="AM53" s="87">
        <v>5.28</v>
      </c>
      <c r="AN53" s="87">
        <v>5.24</v>
      </c>
      <c r="AO53" s="87">
        <v>5.2</v>
      </c>
      <c r="AP53" s="87">
        <v>5.16</v>
      </c>
      <c r="AQ53" s="87">
        <v>5.12</v>
      </c>
      <c r="AR53" s="46"/>
      <c r="AS53" s="46"/>
      <c r="AT53" s="46"/>
      <c r="AU53" s="46"/>
      <c r="AV53" s="46"/>
      <c r="AW53" s="46"/>
      <c r="AX53" s="46"/>
      <c r="AY53" s="46"/>
      <c r="AZ53" s="46"/>
    </row>
    <row r="54">
      <c r="A54" s="74">
        <v>52.0</v>
      </c>
      <c r="B54" s="78" t="str">
        <f t="shared" si="3"/>
        <v>538,299.28</v>
      </c>
      <c r="C54" s="78">
        <v>1.04</v>
      </c>
      <c r="D54" s="90" t="str">
        <f>ROUNDDOWN((D53+T53)*0.55)</f>
        <v>8838751173</v>
      </c>
      <c r="E54" s="80">
        <v>1.001</v>
      </c>
      <c r="G54" s="76">
        <v>1.02</v>
      </c>
      <c r="H54" s="79" t="str">
        <f>ROUNDDOWN((H53+L53)*0.65)</f>
        <v>9251246059</v>
      </c>
      <c r="I54" s="80">
        <v>1.001</v>
      </c>
      <c r="K54" s="78">
        <v>1.03</v>
      </c>
      <c r="L54" s="77" t="str">
        <f>ROUNDDOWN((L53+D53)*0.65)</f>
        <v>9561902392</v>
      </c>
      <c r="M54" s="81">
        <v>1.01</v>
      </c>
      <c r="N54" s="91"/>
      <c r="O54" s="78">
        <v>1.04</v>
      </c>
      <c r="P54" s="77" t="str">
        <f>ROUNDDOWN((P53+H53)*0.7)</f>
        <v>9117915361</v>
      </c>
      <c r="Q54" s="76">
        <v>1.01</v>
      </c>
      <c r="R54" s="91"/>
      <c r="S54" s="78">
        <v>1.05</v>
      </c>
      <c r="T54" s="77" t="str">
        <f>ROUNDDOWN((T53+P53)*0.75)</f>
        <v>10800617389</v>
      </c>
      <c r="U54" s="76">
        <v>1.01</v>
      </c>
      <c r="V54" s="91"/>
      <c r="W54" s="46" t="str">
        <f>ConcertData!C53</f>
        <v/>
      </c>
      <c r="X54" s="46" t="str">
        <f>ConcertData!D53</f>
        <v/>
      </c>
      <c r="Y54" s="46"/>
      <c r="Z54" s="46"/>
      <c r="AA54" s="46"/>
      <c r="AB54" s="46"/>
      <c r="AC54" s="46"/>
      <c r="AD54" s="46"/>
      <c r="AE54" s="46"/>
      <c r="AF54" s="86"/>
      <c r="AG54" s="86"/>
      <c r="AH54" s="86"/>
      <c r="AI54" s="87">
        <v>10.0</v>
      </c>
      <c r="AJ54" s="87">
        <v>52.0</v>
      </c>
      <c r="AK54" s="87">
        <v>6.1</v>
      </c>
      <c r="AL54" s="86" t="str">
        <f t="shared" ref="AL54:AL62" si="35">AK54*$AL$3</f>
        <v>1.952</v>
      </c>
      <c r="AM54" s="86" t="str">
        <f t="shared" ref="AM54:AM62" si="36">AK54*$AM$3</f>
        <v>1.708</v>
      </c>
      <c r="AN54" s="86" t="str">
        <f t="shared" ref="AN54:AN62" si="37">$AN$3*AK54</f>
        <v>1.464</v>
      </c>
      <c r="AO54" s="86" t="str">
        <f t="shared" ref="AO54:AO62" si="38">$AO$3*AK54</f>
        <v>1.22</v>
      </c>
      <c r="AP54" s="86" t="str">
        <f t="shared" ref="AP54:AP62" si="39">$AP$3*AK54</f>
        <v>0.976</v>
      </c>
      <c r="AQ54" s="86" t="str">
        <f t="shared" ref="AQ54:AQ62" si="40">$AQ$3*AK54</f>
        <v>0.732</v>
      </c>
      <c r="AR54" s="46"/>
      <c r="AS54" s="46"/>
      <c r="AT54" s="46"/>
      <c r="AU54" s="46"/>
      <c r="AV54" s="46"/>
      <c r="AW54" s="46"/>
      <c r="AX54" s="46"/>
      <c r="AY54" s="46"/>
      <c r="AZ54" s="46"/>
    </row>
    <row r="55">
      <c r="A55" s="74">
        <v>53.0</v>
      </c>
      <c r="B55" s="78" t="str">
        <f t="shared" si="3"/>
        <v>611,747.27</v>
      </c>
      <c r="C55" s="78">
        <v>1.02</v>
      </c>
      <c r="D55" s="83" t="str">
        <f>ROUNDDOWN((D54+P54)*0.7)</f>
        <v>12569666573</v>
      </c>
      <c r="E55" s="80">
        <v>1.001</v>
      </c>
      <c r="G55" s="76">
        <v>1.03</v>
      </c>
      <c r="H55" s="79" t="str">
        <f>ROUNDDOWN((H54+T54)*0.75)</f>
        <v>15038897586</v>
      </c>
      <c r="I55" s="80">
        <v>1.001</v>
      </c>
      <c r="K55" s="73">
        <v>1.05</v>
      </c>
      <c r="L55" s="83" t="str">
        <f>ROUNDDOWN((L54+H54)*1.2)</f>
        <v>22575778141</v>
      </c>
      <c r="M55" s="81">
        <v>1.01</v>
      </c>
      <c r="N55" s="91"/>
      <c r="O55" s="78">
        <v>1.01</v>
      </c>
      <c r="P55" s="83" t="str">
        <f>ROUNDDOWN((P54+D54)*1.11)</f>
        <v>19931899852</v>
      </c>
      <c r="Q55" s="76">
        <v>1.01</v>
      </c>
      <c r="R55" s="91"/>
      <c r="S55" s="78">
        <v>1.02</v>
      </c>
      <c r="T55" s="83" t="str">
        <f>ROUNDDOWN((T54+L54)*0.75)</f>
        <v>15271889835</v>
      </c>
      <c r="U55" s="76">
        <v>1.01</v>
      </c>
      <c r="V55" s="91"/>
      <c r="W55" s="46" t="str">
        <f>ConcertData!C54</f>
        <v/>
      </c>
      <c r="X55" s="46" t="str">
        <f>ConcertData!D54</f>
        <v/>
      </c>
      <c r="Y55" s="46"/>
      <c r="Z55" s="46"/>
      <c r="AA55" s="46"/>
      <c r="AB55" s="46"/>
      <c r="AC55" s="46"/>
      <c r="AD55" s="46"/>
      <c r="AE55" s="46"/>
      <c r="AF55" s="86"/>
      <c r="AG55" s="86"/>
      <c r="AH55" s="86"/>
      <c r="AI55" s="86"/>
      <c r="AJ55" s="87">
        <v>53.0</v>
      </c>
      <c r="AK55" s="87">
        <v>6.2</v>
      </c>
      <c r="AL55" s="86" t="str">
        <f t="shared" si="35"/>
        <v>1.984</v>
      </c>
      <c r="AM55" s="86" t="str">
        <f t="shared" si="36"/>
        <v>1.736</v>
      </c>
      <c r="AN55" s="86" t="str">
        <f t="shared" si="37"/>
        <v>1.488</v>
      </c>
      <c r="AO55" s="86" t="str">
        <f t="shared" si="38"/>
        <v>1.24</v>
      </c>
      <c r="AP55" s="86" t="str">
        <f t="shared" si="39"/>
        <v>0.992</v>
      </c>
      <c r="AQ55" s="86" t="str">
        <f t="shared" si="40"/>
        <v>0.744</v>
      </c>
      <c r="AR55" s="46"/>
      <c r="AS55" s="46"/>
      <c r="AT55" s="46"/>
      <c r="AU55" s="46"/>
      <c r="AV55" s="46"/>
      <c r="AW55" s="46"/>
      <c r="AX55" s="46"/>
      <c r="AY55" s="46"/>
      <c r="AZ55" s="46"/>
    </row>
    <row r="56">
      <c r="A56" s="74">
        <v>54.0</v>
      </c>
      <c r="B56" s="78" t="str">
        <f t="shared" si="3"/>
        <v>729,697.03</v>
      </c>
      <c r="C56" s="78">
        <v>1.05</v>
      </c>
      <c r="D56" s="83" t="str">
        <f>ROUNDDOWN((D55+T55))</f>
        <v>27841556408</v>
      </c>
      <c r="E56" s="80">
        <v>1.001</v>
      </c>
      <c r="G56" s="76">
        <v>1.05</v>
      </c>
      <c r="H56" s="79" t="str">
        <f>ROUNDDOWN((H55+P55))</f>
        <v>34970797438</v>
      </c>
      <c r="I56" s="80">
        <v>1.001</v>
      </c>
      <c r="K56" s="73">
        <v>1.01</v>
      </c>
      <c r="L56" s="83" t="str">
        <f>ROUNDDOWN(L55+D55)</f>
        <v>35145444714</v>
      </c>
      <c r="M56" s="81">
        <v>1.01</v>
      </c>
      <c r="N56" s="91"/>
      <c r="O56" s="78">
        <v>1.03</v>
      </c>
      <c r="P56" s="83" t="str">
        <f>ROUNDDOWN(P55+H55)</f>
        <v>34970797438</v>
      </c>
      <c r="Q56" s="76">
        <v>1.01</v>
      </c>
      <c r="R56" s="91"/>
      <c r="S56" s="78">
        <v>1.04</v>
      </c>
      <c r="T56" s="83" t="str">
        <f>ROUNDDOWN(T55+L55)</f>
        <v>37847667976</v>
      </c>
      <c r="U56" s="76">
        <v>1.01</v>
      </c>
      <c r="V56" s="91"/>
      <c r="W56" s="46" t="str">
        <f>ConcertData!C55</f>
        <v/>
      </c>
      <c r="X56" s="46" t="str">
        <f>ConcertData!D55</f>
        <v/>
      </c>
      <c r="Y56" s="46"/>
      <c r="Z56" s="46"/>
      <c r="AA56" s="46"/>
      <c r="AB56" s="46"/>
      <c r="AC56" s="46"/>
      <c r="AD56" s="46"/>
      <c r="AE56" s="46"/>
      <c r="AF56" s="87" t="s">
        <v>160</v>
      </c>
      <c r="AG56" s="87">
        <v>1.0</v>
      </c>
      <c r="AH56" s="86"/>
      <c r="AI56" s="86"/>
      <c r="AJ56" s="87">
        <v>54.0</v>
      </c>
      <c r="AK56" s="87">
        <v>6.3</v>
      </c>
      <c r="AL56" s="86" t="str">
        <f t="shared" si="35"/>
        <v>2.016</v>
      </c>
      <c r="AM56" s="86" t="str">
        <f t="shared" si="36"/>
        <v>1.764</v>
      </c>
      <c r="AN56" s="86" t="str">
        <f t="shared" si="37"/>
        <v>1.512</v>
      </c>
      <c r="AO56" s="86" t="str">
        <f t="shared" si="38"/>
        <v>1.26</v>
      </c>
      <c r="AP56" s="86" t="str">
        <f t="shared" si="39"/>
        <v>1.008</v>
      </c>
      <c r="AQ56" s="86" t="str">
        <f t="shared" si="40"/>
        <v>0.756</v>
      </c>
      <c r="AR56" s="46"/>
      <c r="AS56" s="46"/>
      <c r="AT56" s="46"/>
      <c r="AU56" s="46"/>
      <c r="AV56" s="46"/>
      <c r="AW56" s="46"/>
      <c r="AX56" s="46"/>
      <c r="AY56" s="46"/>
      <c r="AZ56" s="46"/>
    </row>
    <row r="57">
      <c r="A57" s="74">
        <v>55.0</v>
      </c>
      <c r="B57" s="78" t="str">
        <f t="shared" si="3"/>
        <v>829,415.05</v>
      </c>
      <c r="C57" s="78">
        <v>1.03</v>
      </c>
      <c r="D57" s="83" t="str">
        <f>ROUNDDOWN((D56+T55)*0.72)</f>
        <v>31041681294</v>
      </c>
      <c r="E57" s="80">
        <v>1.001</v>
      </c>
      <c r="G57" s="76">
        <v>1.01</v>
      </c>
      <c r="H57" s="79" t="str">
        <f>ROUNDDOWN((H56+L56)*0.652)</f>
        <v>45715789883</v>
      </c>
      <c r="I57" s="80">
        <v>1.001</v>
      </c>
      <c r="K57" s="73">
        <v>1.04</v>
      </c>
      <c r="L57" s="83" t="str">
        <f>ROUNDDOWN((L56+O56)*1.225)</f>
        <v>43053169775</v>
      </c>
      <c r="M57" s="81">
        <v>1.01</v>
      </c>
      <c r="N57" s="91"/>
      <c r="O57" s="78">
        <v>1.02</v>
      </c>
      <c r="P57" s="83" t="str">
        <f>ROUNDDOWN((P56+D56)*0.578)</f>
        <v>36305540522</v>
      </c>
      <c r="Q57" s="76">
        <v>1.01</v>
      </c>
      <c r="R57" s="91"/>
      <c r="S57" s="78">
        <v>1.03</v>
      </c>
      <c r="T57" s="83" t="str">
        <f>ROUNDDOWN((T56+H56)*0.548)</f>
        <v>39904519046</v>
      </c>
      <c r="U57" s="76">
        <v>1.01</v>
      </c>
      <c r="V57" s="91"/>
      <c r="W57" s="46" t="str">
        <f>ConcertData!C56</f>
        <v/>
      </c>
      <c r="X57" s="46" t="str">
        <f>ConcertData!D56</f>
        <v/>
      </c>
      <c r="Y57" s="46"/>
      <c r="Z57" s="46"/>
      <c r="AA57" s="46"/>
      <c r="AB57" s="46"/>
      <c r="AC57" s="46"/>
      <c r="AD57" s="46"/>
      <c r="AE57" s="46"/>
      <c r="AF57" s="87" t="s">
        <v>161</v>
      </c>
      <c r="AG57" s="87"/>
      <c r="AH57" s="86"/>
      <c r="AI57" s="86"/>
      <c r="AJ57" s="87">
        <v>55.0</v>
      </c>
      <c r="AK57" s="87">
        <v>6.4</v>
      </c>
      <c r="AL57" s="86" t="str">
        <f t="shared" si="35"/>
        <v>2.048</v>
      </c>
      <c r="AM57" s="86" t="str">
        <f t="shared" si="36"/>
        <v>1.792</v>
      </c>
      <c r="AN57" s="86" t="str">
        <f t="shared" si="37"/>
        <v>1.536</v>
      </c>
      <c r="AO57" s="86" t="str">
        <f t="shared" si="38"/>
        <v>1.28</v>
      </c>
      <c r="AP57" s="86" t="str">
        <f t="shared" si="39"/>
        <v>1.024</v>
      </c>
      <c r="AQ57" s="86" t="str">
        <f t="shared" si="40"/>
        <v>0.768</v>
      </c>
      <c r="AR57" s="46"/>
      <c r="AS57" s="46"/>
      <c r="AT57" s="46"/>
      <c r="AU57" s="46"/>
      <c r="AV57" s="46"/>
      <c r="AW57" s="46"/>
      <c r="AX57" s="46"/>
      <c r="AY57" s="46"/>
      <c r="AZ57" s="46"/>
    </row>
    <row r="58">
      <c r="A58" s="74">
        <v>56.0</v>
      </c>
      <c r="B58" s="78" t="str">
        <f t="shared" si="3"/>
        <v>942,404.76</v>
      </c>
      <c r="C58" s="78">
        <v>1.01</v>
      </c>
      <c r="D58" s="83" t="str">
        <f>ROUNDDOWN((D57+L57)*0.775)</f>
        <v>57423509578</v>
      </c>
      <c r="E58" s="80">
        <v>1.001</v>
      </c>
      <c r="G58" s="76">
        <v>1.04</v>
      </c>
      <c r="H58" s="79" t="str">
        <f>ROUNDDOWN((H57+P57)*0.656)</f>
        <v>53805992745</v>
      </c>
      <c r="I58" s="80">
        <v>1.001</v>
      </c>
      <c r="K58" s="73">
        <v>1.02</v>
      </c>
      <c r="L58" s="83" t="str">
        <f>ROUNDDOWN((L57+T57)*0.65)</f>
        <v>53922497733</v>
      </c>
      <c r="M58" s="81">
        <v>1.01</v>
      </c>
      <c r="N58" s="91"/>
      <c r="O58" s="78">
        <v>1.05</v>
      </c>
      <c r="P58" s="83" t="str">
        <f>ROUNDDOWN((P57+D57)*0.665)</f>
        <v>44785902507</v>
      </c>
      <c r="Q58" s="76">
        <v>1.01</v>
      </c>
      <c r="R58" s="91"/>
      <c r="S58" s="78">
        <v>1.01</v>
      </c>
      <c r="T58" s="83" t="str">
        <f>ROUNDDOWN((T57+H57)*0.75)</f>
        <v>64215231696</v>
      </c>
      <c r="U58" s="76">
        <v>1.01</v>
      </c>
      <c r="V58" s="91"/>
      <c r="W58" s="46" t="str">
        <f>ConcertData!C57</f>
        <v/>
      </c>
      <c r="X58" s="46" t="str">
        <f>ConcertData!D57</f>
        <v/>
      </c>
      <c r="Y58" s="46"/>
      <c r="Z58" s="46"/>
      <c r="AA58" s="46"/>
      <c r="AB58" s="46"/>
      <c r="AC58" s="46"/>
      <c r="AD58" s="46"/>
      <c r="AE58" s="46"/>
      <c r="AF58" s="86"/>
      <c r="AG58" s="86"/>
      <c r="AH58" s="86"/>
      <c r="AI58" s="86"/>
      <c r="AJ58" s="87">
        <v>56.0</v>
      </c>
      <c r="AK58" s="87">
        <v>6.5</v>
      </c>
      <c r="AL58" s="86" t="str">
        <f t="shared" si="35"/>
        <v>2.08</v>
      </c>
      <c r="AM58" s="86" t="str">
        <f t="shared" si="36"/>
        <v>1.82</v>
      </c>
      <c r="AN58" s="86" t="str">
        <f t="shared" si="37"/>
        <v>1.56</v>
      </c>
      <c r="AO58" s="86" t="str">
        <f t="shared" si="38"/>
        <v>1.3</v>
      </c>
      <c r="AP58" s="86" t="str">
        <f t="shared" si="39"/>
        <v>1.04</v>
      </c>
      <c r="AQ58" s="86" t="str">
        <f t="shared" si="40"/>
        <v>0.78</v>
      </c>
      <c r="AR58" s="46"/>
      <c r="AS58" s="46"/>
      <c r="AT58" s="46"/>
      <c r="AU58" s="46"/>
      <c r="AV58" s="46"/>
      <c r="AW58" s="46"/>
      <c r="AX58" s="46"/>
      <c r="AY58" s="46"/>
      <c r="AZ58" s="46"/>
    </row>
    <row r="59">
      <c r="A59" s="74">
        <v>57.0</v>
      </c>
      <c r="B59" s="78" t="str">
        <f t="shared" si="3"/>
        <v>1,124,425.91</v>
      </c>
      <c r="C59" s="78">
        <v>1.04</v>
      </c>
      <c r="D59" s="90" t="str">
        <f>ROUNDDOWN((D58+T58)*0.55)</f>
        <v>66901307700</v>
      </c>
      <c r="E59" s="80">
        <v>1.001</v>
      </c>
      <c r="G59" s="76">
        <v>1.02</v>
      </c>
      <c r="H59" s="79" t="str">
        <f>ROUNDDOWN((H58+L58)*0.65)</f>
        <v>70023518810</v>
      </c>
      <c r="I59" s="80">
        <v>1.001</v>
      </c>
      <c r="K59" s="78">
        <v>1.03</v>
      </c>
      <c r="L59" s="77" t="str">
        <f>ROUNDDOWN((L58+D58)*0.65)</f>
        <v>72374904752</v>
      </c>
      <c r="M59" s="81">
        <v>1.01</v>
      </c>
      <c r="N59" s="91"/>
      <c r="O59" s="78">
        <v>1.04</v>
      </c>
      <c r="P59" s="77" t="str">
        <f>ROUNDDOWN((P58+H58)*0.7)</f>
        <v>69014326676</v>
      </c>
      <c r="Q59" s="76">
        <v>1.01</v>
      </c>
      <c r="R59" s="91"/>
      <c r="S59" s="78">
        <v>1.05</v>
      </c>
      <c r="T59" s="77" t="str">
        <f>ROUNDDOWN((T58+P58)*0.75)</f>
        <v>81750850652</v>
      </c>
      <c r="U59" s="76">
        <v>1.01</v>
      </c>
      <c r="V59" s="91"/>
      <c r="W59" s="46" t="str">
        <f>ConcertData!C58</f>
        <v/>
      </c>
      <c r="X59" s="46" t="str">
        <f>ConcertData!D58</f>
        <v/>
      </c>
      <c r="Y59" s="46"/>
      <c r="Z59" s="46"/>
      <c r="AA59" s="46"/>
      <c r="AB59" s="46"/>
      <c r="AC59" s="46"/>
      <c r="AD59" s="46"/>
      <c r="AE59" s="46"/>
      <c r="AF59" s="86"/>
      <c r="AG59" s="86"/>
      <c r="AH59" s="86"/>
      <c r="AI59" s="86"/>
      <c r="AJ59" s="87">
        <v>57.0</v>
      </c>
      <c r="AK59" s="87">
        <v>6.6</v>
      </c>
      <c r="AL59" s="86" t="str">
        <f t="shared" si="35"/>
        <v>2.112</v>
      </c>
      <c r="AM59" s="86" t="str">
        <f t="shared" si="36"/>
        <v>1.848</v>
      </c>
      <c r="AN59" s="86" t="str">
        <f t="shared" si="37"/>
        <v>1.584</v>
      </c>
      <c r="AO59" s="86" t="str">
        <f t="shared" si="38"/>
        <v>1.32</v>
      </c>
      <c r="AP59" s="86" t="str">
        <f t="shared" si="39"/>
        <v>1.056</v>
      </c>
      <c r="AQ59" s="86" t="str">
        <f t="shared" si="40"/>
        <v>0.792</v>
      </c>
      <c r="AR59" s="46"/>
      <c r="AS59" s="46"/>
      <c r="AT59" s="46"/>
      <c r="AU59" s="46"/>
      <c r="AV59" s="46"/>
      <c r="AW59" s="46"/>
      <c r="AX59" s="46"/>
      <c r="AY59" s="46"/>
      <c r="AZ59" s="46"/>
    </row>
    <row r="60">
      <c r="A60" s="74">
        <v>58.0</v>
      </c>
      <c r="B60" s="78" t="str">
        <f t="shared" si="3"/>
        <v>1,277,847.67</v>
      </c>
      <c r="C60" s="78">
        <v>1.02</v>
      </c>
      <c r="D60" s="83" t="str">
        <f>ROUNDDOWN((D59+P59)*0.7)</f>
        <v>95140944063</v>
      </c>
      <c r="E60" s="80">
        <v>1.001</v>
      </c>
      <c r="G60" s="76">
        <v>1.03</v>
      </c>
      <c r="H60" s="79" t="str">
        <f>ROUNDDOWN((H59+T59)*0.75)</f>
        <v>113830777096</v>
      </c>
      <c r="I60" s="80">
        <v>1.001</v>
      </c>
      <c r="K60" s="73">
        <v>1.05</v>
      </c>
      <c r="L60" s="83" t="str">
        <f>ROUNDDOWN((L59+H59)*1.2)</f>
        <v>170878108274</v>
      </c>
      <c r="M60" s="81">
        <v>1.01</v>
      </c>
      <c r="N60" s="91"/>
      <c r="O60" s="78">
        <v>1.01</v>
      </c>
      <c r="P60" s="83" t="str">
        <f>ROUNDDOWN((P59+D59)*1.11)</f>
        <v>150866354157</v>
      </c>
      <c r="Q60" s="76">
        <v>1.01</v>
      </c>
      <c r="R60" s="91"/>
      <c r="S60" s="78">
        <v>1.02</v>
      </c>
      <c r="T60" s="83" t="str">
        <f>ROUNDDOWN((T59+L59)*0.75)</f>
        <v>115594316553</v>
      </c>
      <c r="U60" s="76">
        <v>1.01</v>
      </c>
      <c r="V60" s="91"/>
      <c r="W60" s="46" t="str">
        <f>ConcertData!C59</f>
        <v/>
      </c>
      <c r="X60" s="46" t="str">
        <f>ConcertData!D59</f>
        <v/>
      </c>
      <c r="Y60" s="46"/>
      <c r="Z60" s="46"/>
      <c r="AA60" s="46"/>
      <c r="AB60" s="46"/>
      <c r="AC60" s="46"/>
      <c r="AD60" s="46"/>
      <c r="AE60" s="46"/>
      <c r="AF60" s="86"/>
      <c r="AG60" s="86"/>
      <c r="AH60" s="86"/>
      <c r="AI60" s="86"/>
      <c r="AJ60" s="87">
        <v>58.0</v>
      </c>
      <c r="AK60" s="87">
        <v>6.7</v>
      </c>
      <c r="AL60" s="86" t="str">
        <f t="shared" si="35"/>
        <v>2.144</v>
      </c>
      <c r="AM60" s="86" t="str">
        <f t="shared" si="36"/>
        <v>1.876</v>
      </c>
      <c r="AN60" s="86" t="str">
        <f t="shared" si="37"/>
        <v>1.608</v>
      </c>
      <c r="AO60" s="86" t="str">
        <f t="shared" si="38"/>
        <v>1.34</v>
      </c>
      <c r="AP60" s="86" t="str">
        <f t="shared" si="39"/>
        <v>1.072</v>
      </c>
      <c r="AQ60" s="86" t="str">
        <f t="shared" si="40"/>
        <v>0.804</v>
      </c>
      <c r="AR60" s="46"/>
      <c r="AS60" s="46"/>
      <c r="AT60" s="46"/>
      <c r="AU60" s="46"/>
      <c r="AV60" s="46"/>
      <c r="AW60" s="46"/>
      <c r="AX60" s="46"/>
      <c r="AY60" s="46"/>
      <c r="AZ60" s="46"/>
    </row>
    <row r="61">
      <c r="A61" s="74">
        <v>59.0</v>
      </c>
      <c r="B61" s="78" t="str">
        <f t="shared" si="3"/>
        <v>1,524,226.90</v>
      </c>
      <c r="C61" s="78">
        <v>1.05</v>
      </c>
      <c r="D61" s="83" t="str">
        <f>ROUNDDOWN((D60+T60))</f>
        <v>210735260616</v>
      </c>
      <c r="E61" s="80">
        <v>1.001</v>
      </c>
      <c r="G61" s="76">
        <v>1.05</v>
      </c>
      <c r="H61" s="79" t="str">
        <f>ROUNDDOWN((H60+P60))</f>
        <v>264697131253</v>
      </c>
      <c r="I61" s="80">
        <v>1.001</v>
      </c>
      <c r="K61" s="73">
        <v>1.01</v>
      </c>
      <c r="L61" s="83" t="str">
        <f>ROUNDDOWN(L60+D60)</f>
        <v>266019052337</v>
      </c>
      <c r="M61" s="81">
        <v>1.01</v>
      </c>
      <c r="N61" s="91"/>
      <c r="O61" s="78">
        <v>1.03</v>
      </c>
      <c r="P61" s="83" t="str">
        <f>ROUNDDOWN(P60+H60)</f>
        <v>264697131253</v>
      </c>
      <c r="Q61" s="76">
        <v>1.01</v>
      </c>
      <c r="R61" s="91"/>
      <c r="S61" s="78">
        <v>1.04</v>
      </c>
      <c r="T61" s="83" t="str">
        <f>ROUNDDOWN(T60+L60)</f>
        <v>286472424827</v>
      </c>
      <c r="U61" s="76">
        <v>1.01</v>
      </c>
      <c r="V61" s="91"/>
      <c r="W61" s="46" t="str">
        <f>ConcertData!C60</f>
        <v/>
      </c>
      <c r="X61" s="46" t="str">
        <f>ConcertData!D60</f>
        <v/>
      </c>
      <c r="Y61" s="46"/>
      <c r="Z61" s="46"/>
      <c r="AA61" s="46"/>
      <c r="AB61" s="46"/>
      <c r="AC61" s="46"/>
      <c r="AD61" s="46"/>
      <c r="AE61" s="46"/>
      <c r="AF61" s="86"/>
      <c r="AG61" s="86"/>
      <c r="AH61" s="86"/>
      <c r="AI61" s="86"/>
      <c r="AJ61" s="87">
        <v>59.0</v>
      </c>
      <c r="AK61" s="87">
        <v>6.8</v>
      </c>
      <c r="AL61" s="86" t="str">
        <f t="shared" si="35"/>
        <v>2.176</v>
      </c>
      <c r="AM61" s="86" t="str">
        <f t="shared" si="36"/>
        <v>1.904</v>
      </c>
      <c r="AN61" s="86" t="str">
        <f t="shared" si="37"/>
        <v>1.632</v>
      </c>
      <c r="AO61" s="86" t="str">
        <f t="shared" si="38"/>
        <v>1.36</v>
      </c>
      <c r="AP61" s="86" t="str">
        <f t="shared" si="39"/>
        <v>1.088</v>
      </c>
      <c r="AQ61" s="86" t="str">
        <f t="shared" si="40"/>
        <v>0.816</v>
      </c>
      <c r="AR61" s="46"/>
      <c r="AS61" s="46"/>
      <c r="AT61" s="46"/>
      <c r="AU61" s="46"/>
      <c r="AV61" s="46"/>
      <c r="AW61" s="46"/>
      <c r="AX61" s="46"/>
      <c r="AY61" s="46"/>
      <c r="AZ61" s="46"/>
    </row>
    <row r="62">
      <c r="A62" s="74">
        <v>60.0</v>
      </c>
      <c r="B62" s="78" t="str">
        <f t="shared" si="3"/>
        <v>1,732,522.79</v>
      </c>
      <c r="C62" s="78">
        <v>1.03</v>
      </c>
      <c r="D62" s="83" t="str">
        <f>ROUNDDOWN((D61+T60)*0.72)</f>
        <v>234957295561</v>
      </c>
      <c r="E62" s="80">
        <v>1.001</v>
      </c>
      <c r="G62" s="76">
        <v>1.01</v>
      </c>
      <c r="H62" s="79" t="str">
        <f>ROUNDDOWN((H61+L61)*0.652)</f>
        <v>346026951700</v>
      </c>
      <c r="I62" s="80">
        <v>1.001</v>
      </c>
      <c r="K62" s="73">
        <v>1.04</v>
      </c>
      <c r="L62" s="83" t="str">
        <f>ROUNDDOWN((L61+O61)*1.225)</f>
        <v>325873339114</v>
      </c>
      <c r="M62" s="81">
        <v>1.01</v>
      </c>
      <c r="N62" s="91"/>
      <c r="O62" s="78">
        <v>1.02</v>
      </c>
      <c r="P62" s="83" t="str">
        <f>ROUNDDOWN((P61+D61)*0.578)</f>
        <v>274799922500</v>
      </c>
      <c r="Q62" s="76">
        <v>1.01</v>
      </c>
      <c r="R62" s="91"/>
      <c r="S62" s="78">
        <v>1.03</v>
      </c>
      <c r="T62" s="83" t="str">
        <f>ROUNDDOWN((T61+H61)*0.548)</f>
        <v>302040916731</v>
      </c>
      <c r="U62" s="76">
        <v>1.01</v>
      </c>
      <c r="V62" s="91"/>
      <c r="W62" s="46" t="str">
        <f>ConcertData!C61</f>
        <v/>
      </c>
      <c r="X62" s="46" t="str">
        <f>ConcertData!D61</f>
        <v/>
      </c>
      <c r="Y62" s="46"/>
      <c r="Z62" s="46"/>
      <c r="AA62" s="46"/>
      <c r="AB62" s="46"/>
      <c r="AC62" s="46"/>
      <c r="AD62" s="46"/>
      <c r="AE62" s="46"/>
      <c r="AF62" s="86"/>
      <c r="AG62" s="86"/>
      <c r="AH62" s="86"/>
      <c r="AI62" s="86"/>
      <c r="AJ62" s="87">
        <v>60.0</v>
      </c>
      <c r="AK62" s="87">
        <v>6.9</v>
      </c>
      <c r="AL62" s="86" t="str">
        <f t="shared" si="35"/>
        <v>2.208</v>
      </c>
      <c r="AM62" s="86" t="str">
        <f t="shared" si="36"/>
        <v>1.932</v>
      </c>
      <c r="AN62" s="86" t="str">
        <f t="shared" si="37"/>
        <v>1.656</v>
      </c>
      <c r="AO62" s="86" t="str">
        <f t="shared" si="38"/>
        <v>1.38</v>
      </c>
      <c r="AP62" s="86" t="str">
        <f t="shared" si="39"/>
        <v>1.104</v>
      </c>
      <c r="AQ62" s="86" t="str">
        <f t="shared" si="40"/>
        <v>0.828</v>
      </c>
      <c r="AR62" s="46"/>
      <c r="AS62" s="46"/>
      <c r="AT62" s="46"/>
      <c r="AU62" s="46"/>
      <c r="AV62" s="46"/>
      <c r="AW62" s="46"/>
      <c r="AX62" s="46"/>
      <c r="AY62" s="46"/>
      <c r="AZ62" s="46"/>
    </row>
    <row r="63">
      <c r="A63" s="74">
        <v>61.0</v>
      </c>
      <c r="B63" s="78" t="str">
        <f t="shared" si="3"/>
        <v>1,968,541.23</v>
      </c>
      <c r="C63" s="78">
        <v>1.01</v>
      </c>
      <c r="D63" s="83" t="str">
        <f>ROUNDDOWN((D62+L62)*0.775)</f>
        <v>434643741873</v>
      </c>
      <c r="E63" s="80">
        <v>1.001</v>
      </c>
      <c r="G63" s="76">
        <v>1.04</v>
      </c>
      <c r="H63" s="79" t="str">
        <f>ROUNDDOWN((H62+P62)*0.656)</f>
        <v>407262429475</v>
      </c>
      <c r="I63" s="80">
        <v>1.001</v>
      </c>
      <c r="K63" s="73">
        <v>1.02</v>
      </c>
      <c r="L63" s="83" t="str">
        <f>ROUNDDOWN((L62+T62)*0.65)</f>
        <v>408144266299</v>
      </c>
      <c r="M63" s="81">
        <v>1.01</v>
      </c>
      <c r="N63" s="91"/>
      <c r="O63" s="78">
        <v>1.05</v>
      </c>
      <c r="P63" s="83" t="str">
        <f>ROUNDDOWN((P62+D62)*0.665)</f>
        <v>338988550010</v>
      </c>
      <c r="Q63" s="76">
        <v>1.01</v>
      </c>
      <c r="R63" s="91"/>
      <c r="S63" s="78">
        <v>1.01</v>
      </c>
      <c r="T63" s="83" t="str">
        <f>ROUNDDOWN((T62+H62)*0.75)</f>
        <v>486050901323</v>
      </c>
      <c r="U63" s="76">
        <v>1.01</v>
      </c>
      <c r="V63" s="91"/>
      <c r="W63" s="46" t="str">
        <f>ConcertData!C62</f>
        <v/>
      </c>
      <c r="X63" s="46" t="str">
        <f>ConcertData!D62</f>
        <v/>
      </c>
      <c r="Y63" s="46"/>
      <c r="Z63" s="46"/>
      <c r="AA63" s="46"/>
      <c r="AB63" s="46"/>
      <c r="AC63" s="46"/>
      <c r="AD63" s="46"/>
      <c r="AE63" s="46"/>
      <c r="AF63" s="86"/>
      <c r="AG63" s="86"/>
      <c r="AH63" s="86"/>
      <c r="AI63" s="86"/>
      <c r="AJ63" s="87">
        <v>61.0</v>
      </c>
      <c r="AK63" s="87">
        <v>7.0</v>
      </c>
      <c r="AL63" s="87">
        <v>6.32</v>
      </c>
      <c r="AM63" s="87">
        <v>6.28</v>
      </c>
      <c r="AN63" s="87">
        <v>6.24</v>
      </c>
      <c r="AO63" s="87">
        <v>6.2</v>
      </c>
      <c r="AP63" s="87">
        <v>6.16</v>
      </c>
      <c r="AQ63" s="87">
        <v>6.12</v>
      </c>
      <c r="AR63" s="46"/>
      <c r="AS63" s="46"/>
      <c r="AT63" s="46"/>
      <c r="AU63" s="46"/>
      <c r="AV63" s="46"/>
      <c r="AW63" s="46"/>
      <c r="AX63" s="46"/>
      <c r="AY63" s="46"/>
      <c r="AZ63" s="46"/>
    </row>
    <row r="64">
      <c r="A64" s="74">
        <v>62.0</v>
      </c>
      <c r="B64" s="78" t="str">
        <f t="shared" si="3"/>
        <v>2,348,755.92</v>
      </c>
      <c r="C64" s="78">
        <v>1.04</v>
      </c>
      <c r="D64" s="90" t="str">
        <f>ROUNDDOWN((D63+T63)*0.55)</f>
        <v>506382053757</v>
      </c>
      <c r="E64" s="80">
        <v>1.001</v>
      </c>
      <c r="G64" s="76">
        <v>1.02</v>
      </c>
      <c r="H64" s="79" t="str">
        <f>ROUNDDOWN((H63+L63)*0.65)</f>
        <v>530014352253</v>
      </c>
      <c r="I64" s="80">
        <v>1.001</v>
      </c>
      <c r="K64" s="78">
        <v>1.03</v>
      </c>
      <c r="L64" s="77" t="str">
        <f>ROUNDDOWN((L63+D63)*0.65)</f>
        <v>547812205311</v>
      </c>
      <c r="M64" s="81">
        <v>1.01</v>
      </c>
      <c r="N64" s="91"/>
      <c r="O64" s="78">
        <v>1.04</v>
      </c>
      <c r="P64" s="77" t="str">
        <f>ROUNDDOWN((P63+H63)*0.7)</f>
        <v>522375685639</v>
      </c>
      <c r="Q64" s="76">
        <v>1.01</v>
      </c>
      <c r="R64" s="91"/>
      <c r="S64" s="78">
        <v>1.05</v>
      </c>
      <c r="T64" s="77" t="str">
        <f>ROUNDDOWN((T63+P63)*0.75)</f>
        <v>618779588499</v>
      </c>
      <c r="U64" s="76">
        <v>1.01</v>
      </c>
      <c r="V64" s="91"/>
      <c r="W64" s="46" t="str">
        <f>ConcertData!C63</f>
        <v/>
      </c>
      <c r="X64" s="46" t="str">
        <f>ConcertData!D63</f>
        <v/>
      </c>
      <c r="Y64" s="46"/>
      <c r="Z64" s="46"/>
      <c r="AA64" s="46"/>
      <c r="AB64" s="46"/>
      <c r="AC64" s="46"/>
      <c r="AD64" s="46"/>
      <c r="AE64" s="46"/>
      <c r="AF64" s="86"/>
      <c r="AG64" s="86"/>
      <c r="AH64" s="86"/>
      <c r="AI64" s="86"/>
      <c r="AJ64" s="87">
        <v>62.0</v>
      </c>
      <c r="AK64" s="87">
        <v>7.1</v>
      </c>
      <c r="AL64" s="86" t="str">
        <f t="shared" ref="AL64:AL72" si="41">AK64*$AL$3</f>
        <v>2.272</v>
      </c>
      <c r="AM64" s="86" t="str">
        <f t="shared" ref="AM64:AM72" si="42">AK64*$AM$3</f>
        <v>1.988</v>
      </c>
      <c r="AN64" s="86" t="str">
        <f t="shared" ref="AN64:AN72" si="43">$AN$3*AK64</f>
        <v>1.704</v>
      </c>
      <c r="AO64" s="86" t="str">
        <f t="shared" ref="AO64:AO72" si="44">$AO$3*AK64</f>
        <v>1.42</v>
      </c>
      <c r="AP64" s="86" t="str">
        <f t="shared" ref="AP64:AP72" si="45">$AP$3*AK64</f>
        <v>1.136</v>
      </c>
      <c r="AQ64" s="86" t="str">
        <f t="shared" ref="AQ64:AQ72" si="46">$AQ$3*AK64</f>
        <v>0.852</v>
      </c>
      <c r="AR64" s="46"/>
      <c r="AS64" s="46"/>
      <c r="AT64" s="46"/>
      <c r="AU64" s="46"/>
      <c r="AV64" s="46"/>
      <c r="AW64" s="46"/>
      <c r="AX64" s="46"/>
      <c r="AY64" s="46"/>
      <c r="AZ64" s="46"/>
    </row>
    <row r="65">
      <c r="A65" s="74">
        <v>63.0</v>
      </c>
      <c r="B65" s="78" t="str">
        <f t="shared" si="3"/>
        <v>2,669,230.81</v>
      </c>
      <c r="C65" s="78">
        <v>1.02</v>
      </c>
      <c r="D65" s="83" t="str">
        <f>ROUNDDOWN((D64+P64)*0.7)</f>
        <v>720130417577</v>
      </c>
      <c r="E65" s="80">
        <v>1.001</v>
      </c>
      <c r="G65" s="76">
        <v>1.03</v>
      </c>
      <c r="H65" s="79" t="str">
        <f>ROUNDDOWN((H64+T64)*0.75)</f>
        <v>861595455564</v>
      </c>
      <c r="I65" s="80">
        <v>1.001</v>
      </c>
      <c r="K65" s="73">
        <v>1.05</v>
      </c>
      <c r="L65" s="83" t="str">
        <f>ROUNDDOWN((L64+H64)*1.2)</f>
        <v>1293391869076</v>
      </c>
      <c r="M65" s="81">
        <v>1.01</v>
      </c>
      <c r="N65" s="91"/>
      <c r="O65" s="78">
        <v>1.01</v>
      </c>
      <c r="P65" s="83" t="str">
        <f>ROUNDDOWN((P64+D64)*1.11)</f>
        <v>1141921090729</v>
      </c>
      <c r="Q65" s="76">
        <v>1.01</v>
      </c>
      <c r="R65" s="91"/>
      <c r="S65" s="78">
        <v>1.02</v>
      </c>
      <c r="T65" s="83" t="str">
        <f>ROUNDDOWN((T64+L64)*0.75)</f>
        <v>874943845357</v>
      </c>
      <c r="U65" s="76">
        <v>1.01</v>
      </c>
      <c r="V65" s="91"/>
      <c r="W65" s="46" t="str">
        <f>ConcertData!C64</f>
        <v/>
      </c>
      <c r="X65" s="46" t="str">
        <f>ConcertData!D64</f>
        <v/>
      </c>
      <c r="Y65" s="46"/>
      <c r="Z65" s="46"/>
      <c r="AA65" s="46"/>
      <c r="AB65" s="46"/>
      <c r="AC65" s="46"/>
      <c r="AD65" s="46"/>
      <c r="AE65" s="46"/>
      <c r="AF65" s="86"/>
      <c r="AG65" s="86"/>
      <c r="AH65" s="86"/>
      <c r="AI65" s="86"/>
      <c r="AJ65" s="87">
        <v>63.0</v>
      </c>
      <c r="AK65" s="87">
        <v>7.2</v>
      </c>
      <c r="AL65" s="86" t="str">
        <f t="shared" si="41"/>
        <v>2.304</v>
      </c>
      <c r="AM65" s="86" t="str">
        <f t="shared" si="42"/>
        <v>2.016</v>
      </c>
      <c r="AN65" s="86" t="str">
        <f t="shared" si="43"/>
        <v>1.728</v>
      </c>
      <c r="AO65" s="86" t="str">
        <f t="shared" si="44"/>
        <v>1.44</v>
      </c>
      <c r="AP65" s="86" t="str">
        <f t="shared" si="45"/>
        <v>1.152</v>
      </c>
      <c r="AQ65" s="86" t="str">
        <f t="shared" si="46"/>
        <v>0.864</v>
      </c>
      <c r="AR65" s="46"/>
      <c r="AS65" s="46"/>
      <c r="AT65" s="46"/>
      <c r="AU65" s="46"/>
      <c r="AV65" s="46"/>
      <c r="AW65" s="46"/>
      <c r="AX65" s="46"/>
      <c r="AY65" s="46"/>
      <c r="AZ65" s="46"/>
    </row>
    <row r="66">
      <c r="A66" s="74">
        <v>64.0</v>
      </c>
      <c r="B66" s="78" t="str">
        <f t="shared" si="3"/>
        <v>3,183,879.81</v>
      </c>
      <c r="C66" s="78">
        <v>1.05</v>
      </c>
      <c r="D66" s="83" t="str">
        <f>ROUNDDOWN((D65+T65))</f>
        <v>1595074262934</v>
      </c>
      <c r="E66" s="80">
        <v>1.001</v>
      </c>
      <c r="G66" s="76">
        <v>1.05</v>
      </c>
      <c r="H66" s="79" t="str">
        <f>ROUNDDOWN((H65+P65))</f>
        <v>2003516546293</v>
      </c>
      <c r="I66" s="80">
        <v>1.001</v>
      </c>
      <c r="K66" s="73">
        <v>1.01</v>
      </c>
      <c r="L66" s="83" t="str">
        <f>ROUNDDOWN(L65+D65)</f>
        <v>2013522286653</v>
      </c>
      <c r="M66" s="81">
        <v>1.01</v>
      </c>
      <c r="N66" s="91"/>
      <c r="O66" s="78">
        <v>1.03</v>
      </c>
      <c r="P66" s="83" t="str">
        <f>ROUNDDOWN(P65+H65)</f>
        <v>2003516546293</v>
      </c>
      <c r="Q66" s="76">
        <v>1.01</v>
      </c>
      <c r="R66" s="91"/>
      <c r="S66" s="78">
        <v>1.04</v>
      </c>
      <c r="T66" s="83" t="str">
        <f>ROUNDDOWN(T65+L65)</f>
        <v>2168335714433</v>
      </c>
      <c r="U66" s="76">
        <v>1.01</v>
      </c>
      <c r="V66" s="91"/>
      <c r="W66" s="46" t="str">
        <f>ConcertData!C65</f>
        <v/>
      </c>
      <c r="X66" s="46" t="str">
        <f>ConcertData!D65</f>
        <v/>
      </c>
      <c r="Y66" s="46"/>
      <c r="Z66" s="46"/>
      <c r="AA66" s="46"/>
      <c r="AB66" s="46"/>
      <c r="AC66" s="46"/>
      <c r="AD66" s="46"/>
      <c r="AE66" s="46"/>
      <c r="AF66" s="86"/>
      <c r="AG66" s="86"/>
      <c r="AH66" s="86"/>
      <c r="AI66" s="86"/>
      <c r="AJ66" s="87">
        <v>64.0</v>
      </c>
      <c r="AK66" s="87">
        <v>7.3</v>
      </c>
      <c r="AL66" s="86" t="str">
        <f t="shared" si="41"/>
        <v>2.336</v>
      </c>
      <c r="AM66" s="86" t="str">
        <f t="shared" si="42"/>
        <v>2.044</v>
      </c>
      <c r="AN66" s="86" t="str">
        <f t="shared" si="43"/>
        <v>1.752</v>
      </c>
      <c r="AO66" s="86" t="str">
        <f t="shared" si="44"/>
        <v>1.46</v>
      </c>
      <c r="AP66" s="86" t="str">
        <f t="shared" si="45"/>
        <v>1.168</v>
      </c>
      <c r="AQ66" s="86" t="str">
        <f t="shared" si="46"/>
        <v>0.876</v>
      </c>
      <c r="AR66" s="46"/>
      <c r="AS66" s="46"/>
      <c r="AT66" s="46"/>
      <c r="AU66" s="46"/>
      <c r="AV66" s="46"/>
      <c r="AW66" s="46"/>
      <c r="AX66" s="46"/>
      <c r="AY66" s="46"/>
      <c r="AZ66" s="46"/>
    </row>
    <row r="67">
      <c r="A67" s="74">
        <v>65.0</v>
      </c>
      <c r="B67" s="78" t="str">
        <f t="shared" si="3"/>
        <v>3,618,978.47</v>
      </c>
      <c r="C67" s="78">
        <v>1.03</v>
      </c>
      <c r="D67" s="83" t="str">
        <f>ROUNDDOWN((D66+T65)*0.72)</f>
        <v>1778413037969</v>
      </c>
      <c r="E67" s="80">
        <v>1.001</v>
      </c>
      <c r="G67" s="76">
        <v>1.01</v>
      </c>
      <c r="H67" s="79" t="str">
        <f>ROUNDDOWN((H66+L66)*0.652)</f>
        <v>2619109319080</v>
      </c>
      <c r="I67" s="80">
        <v>1.001</v>
      </c>
      <c r="K67" s="73">
        <v>1.04</v>
      </c>
      <c r="L67" s="83" t="str">
        <f>ROUNDDOWN((L66+O66)*1.225)</f>
        <v>2466564801151</v>
      </c>
      <c r="M67" s="81">
        <v>1.01</v>
      </c>
      <c r="N67" s="91"/>
      <c r="O67" s="78">
        <v>1.02</v>
      </c>
      <c r="P67" s="83" t="str">
        <f>ROUNDDOWN((P66+D66)*0.578)</f>
        <v>2079985487733</v>
      </c>
      <c r="Q67" s="76">
        <v>1.01</v>
      </c>
      <c r="R67" s="91"/>
      <c r="S67" s="78">
        <v>1.03</v>
      </c>
      <c r="T67" s="83" t="str">
        <f>ROUNDDOWN((T66+H66)*0.548)</f>
        <v>2286175038877</v>
      </c>
      <c r="U67" s="76">
        <v>1.01</v>
      </c>
      <c r="V67" s="91"/>
      <c r="W67" s="46" t="str">
        <f>ConcertData!C66</f>
        <v/>
      </c>
      <c r="X67" s="46" t="str">
        <f>ConcertData!D66</f>
        <v/>
      </c>
      <c r="Y67" s="46"/>
      <c r="Z67" s="46"/>
      <c r="AA67" s="46"/>
      <c r="AB67" s="46"/>
      <c r="AC67" s="46"/>
      <c r="AD67" s="46"/>
      <c r="AE67" s="46"/>
      <c r="AF67" s="86"/>
      <c r="AG67" s="86"/>
      <c r="AH67" s="86"/>
      <c r="AI67" s="86"/>
      <c r="AJ67" s="87">
        <v>65.0</v>
      </c>
      <c r="AK67" s="87">
        <v>7.4</v>
      </c>
      <c r="AL67" s="86" t="str">
        <f t="shared" si="41"/>
        <v>2.368</v>
      </c>
      <c r="AM67" s="86" t="str">
        <f t="shared" si="42"/>
        <v>2.072</v>
      </c>
      <c r="AN67" s="86" t="str">
        <f t="shared" si="43"/>
        <v>1.776</v>
      </c>
      <c r="AO67" s="86" t="str">
        <f t="shared" si="44"/>
        <v>1.48</v>
      </c>
      <c r="AP67" s="86" t="str">
        <f t="shared" si="45"/>
        <v>1.184</v>
      </c>
      <c r="AQ67" s="86" t="str">
        <f t="shared" si="46"/>
        <v>0.888</v>
      </c>
      <c r="AR67" s="46"/>
      <c r="AS67" s="46"/>
      <c r="AT67" s="46"/>
      <c r="AU67" s="46"/>
      <c r="AV67" s="46"/>
      <c r="AW67" s="46"/>
      <c r="AX67" s="46"/>
      <c r="AY67" s="46"/>
      <c r="AZ67" s="46"/>
    </row>
    <row r="68">
      <c r="A68" s="74">
        <v>66.0</v>
      </c>
      <c r="B68" s="78" t="str">
        <f t="shared" si="3"/>
        <v>4,111,985.34</v>
      </c>
      <c r="C68" s="78">
        <v>1.01</v>
      </c>
      <c r="D68" s="83" t="str">
        <f>ROUNDDOWN((D67+L67)*0.775)</f>
        <v>3289857825318</v>
      </c>
      <c r="E68" s="80">
        <v>1.001</v>
      </c>
      <c r="G68" s="76">
        <v>1.04</v>
      </c>
      <c r="H68" s="79" t="str">
        <f>ROUNDDOWN((H67+P67)*0.656)</f>
        <v>3082606193269</v>
      </c>
      <c r="I68" s="80">
        <v>1.001</v>
      </c>
      <c r="K68" s="73">
        <v>1.02</v>
      </c>
      <c r="L68" s="83" t="str">
        <f>ROUNDDOWN((L67+T67)*0.65)</f>
        <v>3089280896018</v>
      </c>
      <c r="M68" s="81">
        <v>1.01</v>
      </c>
      <c r="N68" s="91"/>
      <c r="O68" s="78">
        <v>1.05</v>
      </c>
      <c r="P68" s="83" t="str">
        <f>ROUNDDOWN((P67+D67)*0.665)</f>
        <v>2565835019591</v>
      </c>
      <c r="Q68" s="76">
        <v>1.01</v>
      </c>
      <c r="R68" s="91"/>
      <c r="S68" s="78">
        <v>1.01</v>
      </c>
      <c r="T68" s="83" t="str">
        <f>ROUNDDOWN((T67+H67)*0.75)</f>
        <v>3678963268467</v>
      </c>
      <c r="U68" s="76">
        <v>1.01</v>
      </c>
      <c r="V68" s="91"/>
      <c r="W68" s="46" t="str">
        <f>ConcertData!C67</f>
        <v/>
      </c>
      <c r="X68" s="46" t="str">
        <f>ConcertData!D67</f>
        <v/>
      </c>
      <c r="Y68" s="46"/>
      <c r="Z68" s="46"/>
      <c r="AA68" s="46"/>
      <c r="AB68" s="46"/>
      <c r="AC68" s="46"/>
      <c r="AD68" s="46"/>
      <c r="AE68" s="46"/>
      <c r="AF68" s="86"/>
      <c r="AG68" s="86"/>
      <c r="AH68" s="86"/>
      <c r="AI68" s="86"/>
      <c r="AJ68" s="87">
        <v>66.0</v>
      </c>
      <c r="AK68" s="87">
        <v>7.5</v>
      </c>
      <c r="AL68" s="86" t="str">
        <f t="shared" si="41"/>
        <v>2.4</v>
      </c>
      <c r="AM68" s="86" t="str">
        <f t="shared" si="42"/>
        <v>2.1</v>
      </c>
      <c r="AN68" s="86" t="str">
        <f t="shared" si="43"/>
        <v>1.8</v>
      </c>
      <c r="AO68" s="86" t="str">
        <f t="shared" si="44"/>
        <v>1.5</v>
      </c>
      <c r="AP68" s="86" t="str">
        <f t="shared" si="45"/>
        <v>1.2</v>
      </c>
      <c r="AQ68" s="86" t="str">
        <f t="shared" si="46"/>
        <v>0.9</v>
      </c>
      <c r="AR68" s="46"/>
      <c r="AS68" s="46"/>
      <c r="AT68" s="46"/>
      <c r="AU68" s="46"/>
      <c r="AV68" s="46"/>
      <c r="AW68" s="46"/>
      <c r="AX68" s="46"/>
      <c r="AY68" s="46"/>
      <c r="AZ68" s="46"/>
    </row>
    <row r="69">
      <c r="A69" s="74">
        <v>67.0</v>
      </c>
      <c r="B69" s="78" t="str">
        <f t="shared" si="3"/>
        <v>4,906,196.42</v>
      </c>
      <c r="C69" s="78">
        <v>1.04</v>
      </c>
      <c r="D69" s="90" t="str">
        <f>ROUNDDOWN((D68+T68)*0.55)</f>
        <v>3832851601581</v>
      </c>
      <c r="E69" s="80">
        <v>1.001</v>
      </c>
      <c r="G69" s="76">
        <v>1.02</v>
      </c>
      <c r="H69" s="79" t="str">
        <f>ROUNDDOWN((H68+L68)*0.65)</f>
        <v>4011726608036</v>
      </c>
      <c r="I69" s="80">
        <v>1.001</v>
      </c>
      <c r="K69" s="78">
        <v>1.03</v>
      </c>
      <c r="L69" s="77" t="str">
        <f>ROUNDDOWN((L68+D68)*0.65)</f>
        <v>4146440168868</v>
      </c>
      <c r="M69" s="81">
        <v>1.01</v>
      </c>
      <c r="N69" s="91"/>
      <c r="O69" s="78">
        <v>1.04</v>
      </c>
      <c r="P69" s="77" t="str">
        <f>ROUNDDOWN((P68+H68)*0.7)</f>
        <v>3953908849002</v>
      </c>
      <c r="Q69" s="76">
        <v>1.01</v>
      </c>
      <c r="R69" s="91"/>
      <c r="S69" s="78">
        <v>1.05</v>
      </c>
      <c r="T69" s="77" t="str">
        <f>ROUNDDOWN((T68+P68)*0.75)</f>
        <v>4683598716043</v>
      </c>
      <c r="U69" s="76">
        <v>1.01</v>
      </c>
      <c r="V69" s="91"/>
      <c r="W69" s="46" t="str">
        <f>ConcertData!C68</f>
        <v/>
      </c>
      <c r="X69" s="46" t="str">
        <f>ConcertData!D68</f>
        <v/>
      </c>
      <c r="Y69" s="46"/>
      <c r="Z69" s="46"/>
      <c r="AA69" s="46"/>
      <c r="AB69" s="46"/>
      <c r="AC69" s="46"/>
      <c r="AD69" s="46"/>
      <c r="AE69" s="46"/>
      <c r="AF69" s="86"/>
      <c r="AG69" s="86"/>
      <c r="AH69" s="86"/>
      <c r="AI69" s="86"/>
      <c r="AJ69" s="87">
        <v>67.0</v>
      </c>
      <c r="AK69" s="87">
        <v>7.6</v>
      </c>
      <c r="AL69" s="86" t="str">
        <f t="shared" si="41"/>
        <v>2.432</v>
      </c>
      <c r="AM69" s="86" t="str">
        <f t="shared" si="42"/>
        <v>2.128</v>
      </c>
      <c r="AN69" s="86" t="str">
        <f t="shared" si="43"/>
        <v>1.824</v>
      </c>
      <c r="AO69" s="86" t="str">
        <f t="shared" si="44"/>
        <v>1.52</v>
      </c>
      <c r="AP69" s="86" t="str">
        <f t="shared" si="45"/>
        <v>1.216</v>
      </c>
      <c r="AQ69" s="86" t="str">
        <f t="shared" si="46"/>
        <v>0.912</v>
      </c>
      <c r="AR69" s="46"/>
      <c r="AS69" s="46"/>
      <c r="AT69" s="46"/>
      <c r="AU69" s="46"/>
      <c r="AV69" s="46"/>
      <c r="AW69" s="46"/>
      <c r="AX69" s="46"/>
      <c r="AY69" s="46"/>
      <c r="AZ69" s="46"/>
    </row>
    <row r="70">
      <c r="A70" s="74">
        <v>68.0</v>
      </c>
      <c r="B70" s="78" t="str">
        <f t="shared" si="3"/>
        <v>5,575,620.07</v>
      </c>
      <c r="C70" s="78">
        <v>1.02</v>
      </c>
      <c r="D70" s="83" t="str">
        <f>ROUNDDOWN((D69+P69)*0.7)</f>
        <v>5450732315408</v>
      </c>
      <c r="E70" s="80">
        <v>1.001</v>
      </c>
      <c r="G70" s="76">
        <v>1.03</v>
      </c>
      <c r="H70" s="79" t="str">
        <f>ROUNDDOWN((H69+T69)*0.75)</f>
        <v>6521493993059</v>
      </c>
      <c r="I70" s="80">
        <v>1.001</v>
      </c>
      <c r="K70" s="73">
        <v>1.05</v>
      </c>
      <c r="L70" s="83" t="str">
        <f>ROUNDDOWN((L69+H69)*1.2)</f>
        <v>9789800132284</v>
      </c>
      <c r="M70" s="81">
        <v>1.01</v>
      </c>
      <c r="N70" s="91"/>
      <c r="O70" s="78">
        <v>1.01</v>
      </c>
      <c r="P70" s="83" t="str">
        <f>ROUNDDOWN((P69+D69)*1.11)</f>
        <v>8643304100147</v>
      </c>
      <c r="Q70" s="76">
        <v>1.01</v>
      </c>
      <c r="R70" s="91"/>
      <c r="S70" s="78">
        <v>1.02</v>
      </c>
      <c r="T70" s="83" t="str">
        <f>ROUNDDOWN((T69+L69)*0.75)</f>
        <v>6622529163683</v>
      </c>
      <c r="U70" s="76">
        <v>1.01</v>
      </c>
      <c r="V70" s="91"/>
      <c r="W70" s="46" t="str">
        <f>ConcertData!C69</f>
        <v/>
      </c>
      <c r="X70" s="46" t="str">
        <f>ConcertData!D69</f>
        <v/>
      </c>
      <c r="Y70" s="46"/>
      <c r="Z70" s="46"/>
      <c r="AA70" s="46"/>
      <c r="AB70" s="46"/>
      <c r="AC70" s="46"/>
      <c r="AD70" s="46"/>
      <c r="AE70" s="46"/>
      <c r="AF70" s="86"/>
      <c r="AG70" s="86"/>
      <c r="AH70" s="86"/>
      <c r="AI70" s="86"/>
      <c r="AJ70" s="87">
        <v>68.0</v>
      </c>
      <c r="AK70" s="87">
        <v>7.7</v>
      </c>
      <c r="AL70" s="86" t="str">
        <f t="shared" si="41"/>
        <v>2.464</v>
      </c>
      <c r="AM70" s="86" t="str">
        <f t="shared" si="42"/>
        <v>2.156</v>
      </c>
      <c r="AN70" s="86" t="str">
        <f t="shared" si="43"/>
        <v>1.848</v>
      </c>
      <c r="AO70" s="86" t="str">
        <f t="shared" si="44"/>
        <v>1.54</v>
      </c>
      <c r="AP70" s="86" t="str">
        <f t="shared" si="45"/>
        <v>1.232</v>
      </c>
      <c r="AQ70" s="86" t="str">
        <f t="shared" si="46"/>
        <v>0.924</v>
      </c>
      <c r="AR70" s="46"/>
      <c r="AS70" s="46"/>
      <c r="AT70" s="46"/>
      <c r="AU70" s="46"/>
      <c r="AV70" s="46"/>
      <c r="AW70" s="46"/>
      <c r="AX70" s="46"/>
      <c r="AY70" s="46"/>
      <c r="AZ70" s="46"/>
    </row>
    <row r="71">
      <c r="A71" s="74">
        <v>69.0</v>
      </c>
      <c r="B71" s="78" t="str">
        <f t="shared" si="3"/>
        <v>6,650,644.11</v>
      </c>
      <c r="C71" s="78">
        <v>1.05</v>
      </c>
      <c r="D71" s="83" t="str">
        <f>ROUNDDOWN((D70+T70))</f>
        <v>12073261479091</v>
      </c>
      <c r="E71" s="80">
        <v>1.001</v>
      </c>
      <c r="G71" s="76">
        <v>1.05</v>
      </c>
      <c r="H71" s="79" t="str">
        <f>ROUNDDOWN((H70+P70))</f>
        <v>15164798093206</v>
      </c>
      <c r="I71" s="80">
        <v>1.001</v>
      </c>
      <c r="K71" s="73">
        <v>1.01</v>
      </c>
      <c r="L71" s="83" t="str">
        <f>ROUNDDOWN(L70+D70)</f>
        <v>15240532447692</v>
      </c>
      <c r="M71" s="81">
        <v>1.01</v>
      </c>
      <c r="N71" s="91"/>
      <c r="O71" s="78">
        <v>1.03</v>
      </c>
      <c r="P71" s="83" t="str">
        <f>ROUNDDOWN(P70+H70)</f>
        <v>15164798093206</v>
      </c>
      <c r="Q71" s="76">
        <v>1.01</v>
      </c>
      <c r="R71" s="91"/>
      <c r="S71" s="78">
        <v>1.04</v>
      </c>
      <c r="T71" s="83" t="str">
        <f>ROUNDDOWN(T70+L70)</f>
        <v>16412329295967</v>
      </c>
      <c r="U71" s="76">
        <v>1.01</v>
      </c>
      <c r="V71" s="91"/>
      <c r="W71" s="46" t="str">
        <f>ConcertData!C70</f>
        <v/>
      </c>
      <c r="X71" s="46" t="str">
        <f>ConcertData!D70</f>
        <v/>
      </c>
      <c r="Y71" s="46"/>
      <c r="Z71" s="46"/>
      <c r="AA71" s="46"/>
      <c r="AB71" s="46"/>
      <c r="AC71" s="46"/>
      <c r="AD71" s="46"/>
      <c r="AE71" s="46"/>
      <c r="AF71" s="86"/>
      <c r="AG71" s="86"/>
      <c r="AH71" s="86"/>
      <c r="AI71" s="86"/>
      <c r="AJ71" s="87">
        <v>69.0</v>
      </c>
      <c r="AK71" s="87">
        <v>7.8</v>
      </c>
      <c r="AL71" s="86" t="str">
        <f t="shared" si="41"/>
        <v>2.496</v>
      </c>
      <c r="AM71" s="86" t="str">
        <f t="shared" si="42"/>
        <v>2.184</v>
      </c>
      <c r="AN71" s="86" t="str">
        <f t="shared" si="43"/>
        <v>1.872</v>
      </c>
      <c r="AO71" s="86" t="str">
        <f t="shared" si="44"/>
        <v>1.56</v>
      </c>
      <c r="AP71" s="86" t="str">
        <f t="shared" si="45"/>
        <v>1.248</v>
      </c>
      <c r="AQ71" s="86" t="str">
        <f t="shared" si="46"/>
        <v>0.936</v>
      </c>
      <c r="AR71" s="46"/>
      <c r="AS71" s="46"/>
      <c r="AT71" s="46"/>
      <c r="AU71" s="46"/>
      <c r="AV71" s="46"/>
      <c r="AW71" s="46"/>
      <c r="AX71" s="46"/>
      <c r="AY71" s="46"/>
      <c r="AZ71" s="46"/>
    </row>
    <row r="72">
      <c r="A72" s="74">
        <v>70.0</v>
      </c>
      <c r="B72" s="78" t="str">
        <f t="shared" si="3"/>
        <v>7,559,499.50</v>
      </c>
      <c r="C72" s="78">
        <v>1.03</v>
      </c>
      <c r="D72" s="83" t="str">
        <f>ROUNDDOWN((D71+T70)*0.72)</f>
        <v>13460969262797</v>
      </c>
      <c r="E72" s="80">
        <v>1.001</v>
      </c>
      <c r="G72" s="76">
        <v>1.01</v>
      </c>
      <c r="H72" s="79" t="str">
        <f>ROUNDDOWN((H71+L71)*0.652)</f>
        <v>19824275512665</v>
      </c>
      <c r="I72" s="80">
        <v>1.001</v>
      </c>
      <c r="K72" s="73">
        <v>1.04</v>
      </c>
      <c r="L72" s="83" t="str">
        <f>ROUNDDOWN((L71+O71)*1.225)</f>
        <v>18669652248424</v>
      </c>
      <c r="M72" s="81">
        <v>1.01</v>
      </c>
      <c r="N72" s="91"/>
      <c r="O72" s="78">
        <v>1.02</v>
      </c>
      <c r="P72" s="83" t="str">
        <f>ROUNDDOWN((P71+D71)*0.578)</f>
        <v>15743598432787</v>
      </c>
      <c r="Q72" s="76">
        <v>1.01</v>
      </c>
      <c r="R72" s="91"/>
      <c r="S72" s="78">
        <v>1.03</v>
      </c>
      <c r="T72" s="83" t="str">
        <f>ROUNDDOWN((T71+H71)*0.548)</f>
        <v>17304265809266</v>
      </c>
      <c r="U72" s="76">
        <v>1.01</v>
      </c>
      <c r="V72" s="91"/>
      <c r="W72" s="46" t="str">
        <f>ConcertData!C71</f>
        <v/>
      </c>
      <c r="X72" s="46" t="str">
        <f>ConcertData!D71</f>
        <v/>
      </c>
      <c r="Y72" s="46"/>
      <c r="Z72" s="46"/>
      <c r="AA72" s="46"/>
      <c r="AB72" s="46"/>
      <c r="AC72" s="46"/>
      <c r="AD72" s="46"/>
      <c r="AE72" s="46"/>
      <c r="AF72" s="86"/>
      <c r="AG72" s="86"/>
      <c r="AH72" s="86"/>
      <c r="AI72" s="86"/>
      <c r="AJ72" s="87">
        <v>70.0</v>
      </c>
      <c r="AK72" s="87">
        <v>7.9</v>
      </c>
      <c r="AL72" s="86" t="str">
        <f t="shared" si="41"/>
        <v>2.528</v>
      </c>
      <c r="AM72" s="86" t="str">
        <f t="shared" si="42"/>
        <v>2.212</v>
      </c>
      <c r="AN72" s="86" t="str">
        <f t="shared" si="43"/>
        <v>1.896</v>
      </c>
      <c r="AO72" s="86" t="str">
        <f t="shared" si="44"/>
        <v>1.58</v>
      </c>
      <c r="AP72" s="86" t="str">
        <f t="shared" si="45"/>
        <v>1.264</v>
      </c>
      <c r="AQ72" s="86" t="str">
        <f t="shared" si="46"/>
        <v>0.948</v>
      </c>
      <c r="AR72" s="46"/>
      <c r="AS72" s="46"/>
      <c r="AT72" s="46"/>
      <c r="AU72" s="46"/>
      <c r="AV72" s="46"/>
      <c r="AW72" s="46"/>
      <c r="AX72" s="46"/>
      <c r="AY72" s="46"/>
      <c r="AZ72" s="46"/>
    </row>
    <row r="73">
      <c r="A73" s="74">
        <v>71.0</v>
      </c>
      <c r="B73" s="78" t="str">
        <f t="shared" si="3"/>
        <v>8,589,316.39</v>
      </c>
      <c r="C73" s="78">
        <v>1.01</v>
      </c>
      <c r="D73" s="83" t="str">
        <f>ROUNDDOWN((D72+L72)*0.775)</f>
        <v>24901231671196</v>
      </c>
      <c r="E73" s="80">
        <v>1.001</v>
      </c>
      <c r="G73" s="76">
        <v>1.04</v>
      </c>
      <c r="H73" s="79" t="str">
        <f>ROUNDDOWN((H72+P72)*0.656)</f>
        <v>23332525308216</v>
      </c>
      <c r="I73" s="80">
        <v>1.001</v>
      </c>
      <c r="K73" s="73">
        <v>1.02</v>
      </c>
      <c r="L73" s="83" t="str">
        <f>ROUNDDOWN((L72+T72)*0.65)</f>
        <v>23383046737498</v>
      </c>
      <c r="M73" s="81">
        <v>1.01</v>
      </c>
      <c r="N73" s="91"/>
      <c r="O73" s="78">
        <v>1.05</v>
      </c>
      <c r="P73" s="83" t="str">
        <f>ROUNDDOWN((P72+D72)*0.665)</f>
        <v>19421037517563</v>
      </c>
      <c r="Q73" s="76">
        <v>1.01</v>
      </c>
      <c r="R73" s="91"/>
      <c r="S73" s="78">
        <v>1.01</v>
      </c>
      <c r="T73" s="83" t="str">
        <f>ROUNDDOWN((T72+H72)*0.75)</f>
        <v>27846405991448</v>
      </c>
      <c r="U73" s="76">
        <v>1.01</v>
      </c>
      <c r="V73" s="91"/>
      <c r="W73" s="46" t="str">
        <f>ConcertData!C72</f>
        <v/>
      </c>
      <c r="X73" s="46" t="str">
        <f>ConcertData!D72</f>
        <v/>
      </c>
      <c r="Y73" s="46"/>
      <c r="Z73" s="46"/>
      <c r="AA73" s="46"/>
      <c r="AB73" s="46"/>
      <c r="AC73" s="46"/>
      <c r="AD73" s="46"/>
      <c r="AE73" s="46"/>
      <c r="AF73" s="86"/>
      <c r="AG73" s="86"/>
      <c r="AH73" s="86"/>
      <c r="AI73" s="86"/>
      <c r="AJ73" s="87">
        <v>71.0</v>
      </c>
      <c r="AK73" s="87">
        <v>8.0</v>
      </c>
      <c r="AL73" s="87">
        <v>7.32</v>
      </c>
      <c r="AM73" s="87">
        <v>7.28</v>
      </c>
      <c r="AN73" s="87">
        <v>7.24</v>
      </c>
      <c r="AO73" s="87">
        <v>7.2</v>
      </c>
      <c r="AP73" s="87">
        <v>7.16</v>
      </c>
      <c r="AQ73" s="87">
        <v>7.12</v>
      </c>
      <c r="AR73" s="46"/>
      <c r="AS73" s="46"/>
      <c r="AT73" s="46"/>
      <c r="AU73" s="46"/>
      <c r="AV73" s="46"/>
      <c r="AW73" s="46"/>
      <c r="AX73" s="46"/>
      <c r="AY73" s="46"/>
      <c r="AZ73" s="46"/>
    </row>
    <row r="74">
      <c r="A74" s="74">
        <v>72.0</v>
      </c>
      <c r="B74" s="78" t="str">
        <f t="shared" si="3"/>
        <v>10,248,303.41</v>
      </c>
      <c r="C74" s="78">
        <v>1.04</v>
      </c>
      <c r="D74" s="90" t="str">
        <f>ROUNDDOWN((D73+T73)*0.55)</f>
        <v>29011200714454</v>
      </c>
      <c r="E74" s="80">
        <v>1.001</v>
      </c>
      <c r="G74" s="76">
        <v>1.02</v>
      </c>
      <c r="H74" s="79" t="str">
        <f>ROUNDDOWN((H73+L73)*0.65)</f>
        <v>30365121829714</v>
      </c>
      <c r="I74" s="80">
        <v>1.001</v>
      </c>
      <c r="K74" s="78">
        <v>1.03</v>
      </c>
      <c r="L74" s="77" t="str">
        <f>ROUNDDOWN((L73+D73)*0.65)</f>
        <v>31384780965651</v>
      </c>
      <c r="M74" s="81">
        <v>1.01</v>
      </c>
      <c r="N74" s="91"/>
      <c r="O74" s="78">
        <v>1.04</v>
      </c>
      <c r="P74" s="77" t="str">
        <f>ROUNDDOWN((P73+H73)*0.7)</f>
        <v>29927493978045</v>
      </c>
      <c r="Q74" s="76">
        <v>1.01</v>
      </c>
      <c r="R74" s="91"/>
      <c r="S74" s="78">
        <v>1.05</v>
      </c>
      <c r="T74" s="77" t="str">
        <f>ROUNDDOWN((T73+P73)*0.75)</f>
        <v>35450582631758</v>
      </c>
      <c r="U74" s="76">
        <v>1.01</v>
      </c>
      <c r="V74" s="91"/>
      <c r="W74" s="46" t="str">
        <f>ConcertData!C73</f>
        <v/>
      </c>
      <c r="X74" s="46" t="str">
        <f>ConcertData!D73</f>
        <v/>
      </c>
      <c r="Y74" s="46"/>
      <c r="Z74" s="46"/>
      <c r="AA74" s="46"/>
      <c r="AB74" s="46"/>
      <c r="AC74" s="46"/>
      <c r="AD74" s="46"/>
      <c r="AE74" s="46"/>
      <c r="AF74" s="86"/>
      <c r="AG74" s="86"/>
      <c r="AH74" s="86"/>
      <c r="AI74" s="86"/>
      <c r="AJ74" s="87">
        <v>72.0</v>
      </c>
      <c r="AK74" s="87">
        <v>8.1</v>
      </c>
      <c r="AL74" s="86" t="str">
        <f t="shared" ref="AL74:AL82" si="47">AK74*$AL$3</f>
        <v>2.592</v>
      </c>
      <c r="AM74" s="86" t="str">
        <f t="shared" ref="AM74:AM82" si="48">AK74*$AM$3</f>
        <v>2.268</v>
      </c>
      <c r="AN74" s="86" t="str">
        <f t="shared" ref="AN74:AN82" si="49">$AN$3*AK74</f>
        <v>1.944</v>
      </c>
      <c r="AO74" s="86" t="str">
        <f t="shared" ref="AO74:AO82" si="50">$AO$3*AK74</f>
        <v>1.62</v>
      </c>
      <c r="AP74" s="86" t="str">
        <f t="shared" ref="AP74:AP82" si="51">$AP$3*AK74</f>
        <v>1.296</v>
      </c>
      <c r="AQ74" s="86" t="str">
        <f t="shared" ref="AQ74:AQ82" si="52">$AQ$3*AK74</f>
        <v>0.972</v>
      </c>
      <c r="AR74" s="46"/>
      <c r="AS74" s="46"/>
      <c r="AT74" s="46"/>
      <c r="AU74" s="46"/>
      <c r="AV74" s="46"/>
      <c r="AW74" s="46"/>
      <c r="AX74" s="46"/>
      <c r="AY74" s="46"/>
      <c r="AZ74" s="46"/>
    </row>
    <row r="75">
      <c r="A75" s="74">
        <v>73.0</v>
      </c>
      <c r="B75" s="78" t="str">
        <f t="shared" si="3"/>
        <v>11,646,628.31</v>
      </c>
      <c r="C75" s="78">
        <v>1.02</v>
      </c>
      <c r="D75" s="83" t="str">
        <f>ROUNDDOWN((D74+P74)*0.7)</f>
        <v>41257086284749</v>
      </c>
      <c r="E75" s="80">
        <v>1.001</v>
      </c>
      <c r="G75" s="76">
        <v>1.03</v>
      </c>
      <c r="H75" s="79" t="str">
        <f>ROUNDDOWN((H74+T74)*0.75)</f>
        <v>49361778346104</v>
      </c>
      <c r="I75" s="80">
        <v>1.001</v>
      </c>
      <c r="K75" s="73">
        <v>1.05</v>
      </c>
      <c r="L75" s="83" t="str">
        <f>ROUNDDOWN((L74+H74)*1.2)</f>
        <v>74099883354438</v>
      </c>
      <c r="M75" s="81">
        <v>1.01</v>
      </c>
      <c r="N75" s="91"/>
      <c r="O75" s="78">
        <v>1.01</v>
      </c>
      <c r="P75" s="83" t="str">
        <f>ROUNDDOWN((P74+D74)*1.11)</f>
        <v>65421951108673</v>
      </c>
      <c r="Q75" s="76">
        <v>1.01</v>
      </c>
      <c r="R75" s="91"/>
      <c r="S75" s="78">
        <v>1.02</v>
      </c>
      <c r="T75" s="83" t="str">
        <f>ROUNDDOWN((T74+L74)*0.75)</f>
        <v>50126522698056</v>
      </c>
      <c r="U75" s="76">
        <v>1.01</v>
      </c>
      <c r="V75" s="91"/>
      <c r="W75" s="46" t="str">
        <f>ConcertData!C74</f>
        <v/>
      </c>
      <c r="X75" s="46" t="str">
        <f>ConcertData!D74</f>
        <v/>
      </c>
      <c r="Y75" s="46"/>
      <c r="Z75" s="46"/>
      <c r="AA75" s="46"/>
      <c r="AB75" s="46"/>
      <c r="AC75" s="46"/>
      <c r="AD75" s="46"/>
      <c r="AE75" s="46"/>
      <c r="AF75" s="86"/>
      <c r="AG75" s="86"/>
      <c r="AH75" s="86"/>
      <c r="AI75" s="86"/>
      <c r="AJ75" s="87">
        <v>73.0</v>
      </c>
      <c r="AK75" s="87">
        <v>8.2</v>
      </c>
      <c r="AL75" s="86" t="str">
        <f t="shared" si="47"/>
        <v>2.624</v>
      </c>
      <c r="AM75" s="86" t="str">
        <f t="shared" si="48"/>
        <v>2.296</v>
      </c>
      <c r="AN75" s="86" t="str">
        <f t="shared" si="49"/>
        <v>1.968</v>
      </c>
      <c r="AO75" s="86" t="str">
        <f t="shared" si="50"/>
        <v>1.64</v>
      </c>
      <c r="AP75" s="86" t="str">
        <f t="shared" si="51"/>
        <v>1.312</v>
      </c>
      <c r="AQ75" s="86" t="str">
        <f t="shared" si="52"/>
        <v>0.984</v>
      </c>
      <c r="AR75" s="46"/>
      <c r="AS75" s="46"/>
      <c r="AT75" s="46"/>
      <c r="AU75" s="46"/>
      <c r="AV75" s="46"/>
      <c r="AW75" s="46"/>
      <c r="AX75" s="46"/>
      <c r="AY75" s="46"/>
      <c r="AZ75" s="46"/>
    </row>
    <row r="76">
      <c r="A76" s="74">
        <v>74.0</v>
      </c>
      <c r="B76" s="78" t="str">
        <f t="shared" si="3"/>
        <v>13,892,191.19</v>
      </c>
      <c r="C76" s="78">
        <v>1.05</v>
      </c>
      <c r="D76" s="83" t="str">
        <f>ROUNDDOWN((D75+T75))</f>
        <v>91383608982805</v>
      </c>
      <c r="E76" s="80">
        <v>1.001</v>
      </c>
      <c r="G76" s="76">
        <v>1.05</v>
      </c>
      <c r="H76" s="79" t="str">
        <f>ROUNDDOWN((H75+P75))</f>
        <v>114783729454777</v>
      </c>
      <c r="I76" s="80">
        <v>1.001</v>
      </c>
      <c r="K76" s="73">
        <v>1.01</v>
      </c>
      <c r="L76" s="83" t="str">
        <f>ROUNDDOWN(L75+D75)</f>
        <v>115356969639187</v>
      </c>
      <c r="M76" s="81">
        <v>1.01</v>
      </c>
      <c r="N76" s="91"/>
      <c r="O76" s="78">
        <v>1.03</v>
      </c>
      <c r="P76" s="83" t="str">
        <f>ROUNDDOWN(P75+H75)</f>
        <v>114783729454777</v>
      </c>
      <c r="Q76" s="76">
        <v>1.01</v>
      </c>
      <c r="R76" s="91"/>
      <c r="S76" s="78">
        <v>1.04</v>
      </c>
      <c r="T76" s="83" t="str">
        <f>ROUNDDOWN(T75+L75)</f>
        <v>124226406052494</v>
      </c>
      <c r="U76" s="76">
        <v>1.01</v>
      </c>
      <c r="V76" s="91"/>
      <c r="W76" s="46" t="str">
        <f>ConcertData!C75</f>
        <v/>
      </c>
      <c r="X76" s="46" t="str">
        <f>ConcertData!D75</f>
        <v/>
      </c>
      <c r="Y76" s="46"/>
      <c r="Z76" s="46"/>
      <c r="AA76" s="46"/>
      <c r="AB76" s="46"/>
      <c r="AC76" s="46"/>
      <c r="AD76" s="46"/>
      <c r="AE76" s="46"/>
      <c r="AF76" s="86"/>
      <c r="AG76" s="86"/>
      <c r="AH76" s="86"/>
      <c r="AI76" s="86"/>
      <c r="AJ76" s="87">
        <v>74.0</v>
      </c>
      <c r="AK76" s="87">
        <v>8.3</v>
      </c>
      <c r="AL76" s="86" t="str">
        <f t="shared" si="47"/>
        <v>2.656</v>
      </c>
      <c r="AM76" s="86" t="str">
        <f t="shared" si="48"/>
        <v>2.324</v>
      </c>
      <c r="AN76" s="86" t="str">
        <f t="shared" si="49"/>
        <v>1.992</v>
      </c>
      <c r="AO76" s="86" t="str">
        <f t="shared" si="50"/>
        <v>1.66</v>
      </c>
      <c r="AP76" s="86" t="str">
        <f t="shared" si="51"/>
        <v>1.328</v>
      </c>
      <c r="AQ76" s="86" t="str">
        <f t="shared" si="52"/>
        <v>0.996</v>
      </c>
      <c r="AR76" s="46"/>
      <c r="AS76" s="46"/>
      <c r="AT76" s="46"/>
      <c r="AU76" s="46"/>
      <c r="AV76" s="46"/>
      <c r="AW76" s="46"/>
      <c r="AX76" s="46"/>
      <c r="AY76" s="46"/>
      <c r="AZ76" s="46"/>
    </row>
    <row r="77">
      <c r="A77" s="74">
        <v>75.0</v>
      </c>
      <c r="B77" s="78" t="str">
        <f t="shared" si="3"/>
        <v>15,790,652.85</v>
      </c>
      <c r="C77" s="78">
        <v>1.03</v>
      </c>
      <c r="D77" s="83" t="str">
        <f>ROUNDDOWN((D76+T75)*0.72)</f>
        <v>101887294810220</v>
      </c>
      <c r="E77" s="80">
        <v>1.001</v>
      </c>
      <c r="G77" s="76">
        <v>1.01</v>
      </c>
      <c r="H77" s="79" t="str">
        <f>ROUNDDOWN((H76+L76)*0.652)</f>
        <v>150051735809265</v>
      </c>
      <c r="I77" s="80">
        <v>1.001</v>
      </c>
      <c r="K77" s="73">
        <v>1.04</v>
      </c>
      <c r="L77" s="83" t="str">
        <f>ROUNDDOWN((L76+O76)*1.225)</f>
        <v>141312287808005</v>
      </c>
      <c r="M77" s="81">
        <v>1.01</v>
      </c>
      <c r="N77" s="91"/>
      <c r="O77" s="78">
        <v>1.02</v>
      </c>
      <c r="P77" s="83" t="str">
        <f>ROUNDDOWN((P76+D76)*0.578)</f>
        <v>119164721616922</v>
      </c>
      <c r="Q77" s="76">
        <v>1.01</v>
      </c>
      <c r="R77" s="91"/>
      <c r="S77" s="78">
        <v>1.03</v>
      </c>
      <c r="T77" s="83" t="str">
        <f>ROUNDDOWN((T76+H76)*0.548)</f>
        <v>130977554257985</v>
      </c>
      <c r="U77" s="76">
        <v>1.01</v>
      </c>
      <c r="V77" s="91"/>
      <c r="W77" s="46" t="str">
        <f>ConcertData!C76</f>
        <v/>
      </c>
      <c r="X77" s="46" t="str">
        <f>ConcertData!D76</f>
        <v/>
      </c>
      <c r="Y77" s="46"/>
      <c r="Z77" s="46"/>
      <c r="AA77" s="46"/>
      <c r="AB77" s="46"/>
      <c r="AC77" s="46"/>
      <c r="AD77" s="46"/>
      <c r="AE77" s="46"/>
      <c r="AF77" s="86"/>
      <c r="AG77" s="86"/>
      <c r="AH77" s="86"/>
      <c r="AI77" s="86"/>
      <c r="AJ77" s="87">
        <v>75.0</v>
      </c>
      <c r="AK77" s="87">
        <v>8.4</v>
      </c>
      <c r="AL77" s="86" t="str">
        <f t="shared" si="47"/>
        <v>2.688</v>
      </c>
      <c r="AM77" s="86" t="str">
        <f t="shared" si="48"/>
        <v>2.352</v>
      </c>
      <c r="AN77" s="86" t="str">
        <f t="shared" si="49"/>
        <v>2.016</v>
      </c>
      <c r="AO77" s="86" t="str">
        <f t="shared" si="50"/>
        <v>1.68</v>
      </c>
      <c r="AP77" s="86" t="str">
        <f t="shared" si="51"/>
        <v>1.344</v>
      </c>
      <c r="AQ77" s="86" t="str">
        <f t="shared" si="52"/>
        <v>1.008</v>
      </c>
      <c r="AR77" s="46"/>
      <c r="AS77" s="46"/>
      <c r="AT77" s="46"/>
      <c r="AU77" s="46"/>
      <c r="AV77" s="46"/>
      <c r="AW77" s="46"/>
      <c r="AX77" s="46"/>
      <c r="AY77" s="46"/>
      <c r="AZ77" s="46"/>
    </row>
    <row r="78">
      <c r="A78" s="74">
        <v>76.0</v>
      </c>
      <c r="B78" s="78" t="str">
        <f t="shared" si="3"/>
        <v>17,941,784.81</v>
      </c>
      <c r="C78" s="78">
        <v>1.01</v>
      </c>
      <c r="D78" s="83" t="str">
        <f>ROUNDDOWN((D77+L77)*0.775)</f>
        <v>188479676529124</v>
      </c>
      <c r="E78" s="80">
        <v>1.001</v>
      </c>
      <c r="G78" s="76">
        <v>1.04</v>
      </c>
      <c r="H78" s="79" t="str">
        <f>ROUNDDOWN((H77+P77)*0.656)</f>
        <v>176605996071579</v>
      </c>
      <c r="I78" s="80">
        <v>1.001</v>
      </c>
      <c r="K78" s="73">
        <v>1.02</v>
      </c>
      <c r="L78" s="83" t="str">
        <f>ROUNDDOWN((L77+T77)*0.65)</f>
        <v>176988397342894</v>
      </c>
      <c r="M78" s="81">
        <v>1.01</v>
      </c>
      <c r="N78" s="91"/>
      <c r="O78" s="78">
        <v>1.05</v>
      </c>
      <c r="P78" s="83" t="str">
        <f>ROUNDDOWN((P77+D77)*0.665)</f>
        <v>146999590924049</v>
      </c>
      <c r="Q78" s="76">
        <v>1.01</v>
      </c>
      <c r="R78" s="91"/>
      <c r="S78" s="78">
        <v>1.01</v>
      </c>
      <c r="T78" s="83" t="str">
        <f>ROUNDDOWN((T77+H77)*0.75)</f>
        <v>210771967550438</v>
      </c>
      <c r="U78" s="76">
        <v>1.01</v>
      </c>
      <c r="V78" s="91"/>
      <c r="W78" s="46" t="str">
        <f>ConcertData!C77</f>
        <v/>
      </c>
      <c r="X78" s="46"/>
      <c r="Y78" s="46"/>
      <c r="Z78" s="46"/>
      <c r="AA78" s="46"/>
      <c r="AB78" s="46"/>
      <c r="AC78" s="46"/>
      <c r="AD78" s="46"/>
      <c r="AE78" s="46"/>
      <c r="AF78" s="86"/>
      <c r="AG78" s="86"/>
      <c r="AH78" s="86"/>
      <c r="AI78" s="86"/>
      <c r="AJ78" s="87">
        <v>76.0</v>
      </c>
      <c r="AK78" s="87">
        <v>8.5</v>
      </c>
      <c r="AL78" s="86" t="str">
        <f t="shared" si="47"/>
        <v>2.72</v>
      </c>
      <c r="AM78" s="86" t="str">
        <f t="shared" si="48"/>
        <v>2.38</v>
      </c>
      <c r="AN78" s="86" t="str">
        <f t="shared" si="49"/>
        <v>2.04</v>
      </c>
      <c r="AO78" s="86" t="str">
        <f t="shared" si="50"/>
        <v>1.7</v>
      </c>
      <c r="AP78" s="86" t="str">
        <f t="shared" si="51"/>
        <v>1.36</v>
      </c>
      <c r="AQ78" s="86" t="str">
        <f t="shared" si="52"/>
        <v>1.02</v>
      </c>
      <c r="AR78" s="46"/>
      <c r="AS78" s="46"/>
      <c r="AT78" s="46"/>
      <c r="AU78" s="46"/>
      <c r="AV78" s="46"/>
      <c r="AW78" s="46"/>
      <c r="AX78" s="46"/>
      <c r="AY78" s="46"/>
      <c r="AZ78" s="46"/>
    </row>
    <row r="79">
      <c r="A79" s="74">
        <v>77.0</v>
      </c>
      <c r="B79" s="78" t="str">
        <f t="shared" si="3"/>
        <v>21,407,158.16</v>
      </c>
      <c r="C79" s="78">
        <v>1.04</v>
      </c>
      <c r="D79" s="90" t="str">
        <f>ROUNDDOWN((D78+T78)*0.55)</f>
        <v>219588404243759</v>
      </c>
      <c r="E79" s="80">
        <v>1.001</v>
      </c>
      <c r="G79" s="76">
        <v>1.02</v>
      </c>
      <c r="H79" s="79" t="str">
        <f>ROUNDDOWN((H78+L78)*0.65)</f>
        <v>229836355719407</v>
      </c>
      <c r="I79" s="80">
        <v>1.001</v>
      </c>
      <c r="K79" s="78">
        <v>1.03</v>
      </c>
      <c r="L79" s="77" t="str">
        <f>ROUNDDOWN((L78+D78)*0.65)</f>
        <v>237554248016812</v>
      </c>
      <c r="M79" s="81">
        <v>1.01</v>
      </c>
      <c r="N79" s="91"/>
      <c r="O79" s="78">
        <v>1.04</v>
      </c>
      <c r="P79" s="77" t="str">
        <f>ROUNDDOWN((P78+H78)*0.7)</f>
        <v>226523910896940</v>
      </c>
      <c r="Q79" s="76">
        <v>1.01</v>
      </c>
      <c r="R79" s="91"/>
      <c r="S79" s="78">
        <v>1.05</v>
      </c>
      <c r="T79" s="77" t="str">
        <f>ROUNDDOWN((T78+P78)*0.75)</f>
        <v>268328668855865</v>
      </c>
      <c r="U79" s="76">
        <v>1.01</v>
      </c>
      <c r="V79" s="91"/>
      <c r="W79" s="46" t="str">
        <f>ConcertData!C78</f>
        <v/>
      </c>
      <c r="X79" s="46"/>
      <c r="Y79" s="46"/>
      <c r="Z79" s="46"/>
      <c r="AA79" s="46"/>
      <c r="AB79" s="46"/>
      <c r="AC79" s="46"/>
      <c r="AD79" s="46"/>
      <c r="AE79" s="46"/>
      <c r="AF79" s="86"/>
      <c r="AG79" s="86"/>
      <c r="AH79" s="86"/>
      <c r="AI79" s="86"/>
      <c r="AJ79" s="87">
        <v>77.0</v>
      </c>
      <c r="AK79" s="87">
        <v>8.6</v>
      </c>
      <c r="AL79" s="86" t="str">
        <f t="shared" si="47"/>
        <v>2.752</v>
      </c>
      <c r="AM79" s="86" t="str">
        <f t="shared" si="48"/>
        <v>2.408</v>
      </c>
      <c r="AN79" s="86" t="str">
        <f t="shared" si="49"/>
        <v>2.064</v>
      </c>
      <c r="AO79" s="86" t="str">
        <f t="shared" si="50"/>
        <v>1.72</v>
      </c>
      <c r="AP79" s="86" t="str">
        <f t="shared" si="51"/>
        <v>1.376</v>
      </c>
      <c r="AQ79" s="86" t="str">
        <f t="shared" si="52"/>
        <v>1.032</v>
      </c>
      <c r="AR79" s="46"/>
      <c r="AS79" s="46"/>
      <c r="AT79" s="46"/>
      <c r="AU79" s="46"/>
      <c r="AV79" s="46"/>
      <c r="AW79" s="46"/>
      <c r="AX79" s="46"/>
      <c r="AY79" s="46"/>
      <c r="AZ79" s="46"/>
    </row>
    <row r="80">
      <c r="A80" s="74">
        <v>78.0</v>
      </c>
      <c r="B80" s="78" t="str">
        <f t="shared" si="3"/>
        <v>24,328,047.71</v>
      </c>
      <c r="C80" s="78">
        <v>1.02</v>
      </c>
      <c r="D80" s="83" t="str">
        <f>ROUNDDOWN((D79+P79)*0.7)</f>
        <v>312278620598489</v>
      </c>
      <c r="E80" s="80">
        <v>1.001</v>
      </c>
      <c r="G80" s="76">
        <v>1.03</v>
      </c>
      <c r="H80" s="79" t="str">
        <f>ROUNDDOWN((H79+T79)*0.75)</f>
        <v>373623768431454</v>
      </c>
      <c r="I80" s="80">
        <v>1.001</v>
      </c>
      <c r="K80" s="73">
        <v>1.05</v>
      </c>
      <c r="L80" s="83" t="str">
        <f>ROUNDDOWN((L79+H79)*1.2)</f>
        <v>560868724483463</v>
      </c>
      <c r="M80" s="81">
        <v>1.01</v>
      </c>
      <c r="N80" s="91"/>
      <c r="O80" s="78">
        <v>1.01</v>
      </c>
      <c r="P80" s="83" t="str">
        <f>ROUNDDOWN((P79+D79)*1.11)</f>
        <v>495184669806176</v>
      </c>
      <c r="Q80" s="76">
        <v>1.01</v>
      </c>
      <c r="R80" s="91"/>
      <c r="S80" s="78">
        <v>1.02</v>
      </c>
      <c r="T80" s="83" t="str">
        <f>ROUNDDOWN((T79+L79)*0.75)</f>
        <v>379412187654508</v>
      </c>
      <c r="U80" s="76">
        <v>1.01</v>
      </c>
      <c r="V80" s="91"/>
      <c r="W80" s="46" t="str">
        <f>ConcertData!C79</f>
        <v/>
      </c>
      <c r="X80" s="46"/>
      <c r="Y80" s="46"/>
      <c r="Z80" s="46"/>
      <c r="AA80" s="46"/>
      <c r="AB80" s="46"/>
      <c r="AC80" s="46"/>
      <c r="AD80" s="46"/>
      <c r="AE80" s="46"/>
      <c r="AF80" s="86"/>
      <c r="AG80" s="86"/>
      <c r="AH80" s="86"/>
      <c r="AI80" s="86"/>
      <c r="AJ80" s="87">
        <v>78.0</v>
      </c>
      <c r="AK80" s="87">
        <v>8.7</v>
      </c>
      <c r="AL80" s="86" t="str">
        <f t="shared" si="47"/>
        <v>2.784</v>
      </c>
      <c r="AM80" s="86" t="str">
        <f t="shared" si="48"/>
        <v>2.436</v>
      </c>
      <c r="AN80" s="86" t="str">
        <f t="shared" si="49"/>
        <v>2.088</v>
      </c>
      <c r="AO80" s="86" t="str">
        <f t="shared" si="50"/>
        <v>1.74</v>
      </c>
      <c r="AP80" s="86" t="str">
        <f t="shared" si="51"/>
        <v>1.392</v>
      </c>
      <c r="AQ80" s="86" t="str">
        <f t="shared" si="52"/>
        <v>1.044</v>
      </c>
      <c r="AR80" s="46"/>
      <c r="AS80" s="46"/>
      <c r="AT80" s="46"/>
      <c r="AU80" s="46"/>
      <c r="AV80" s="46"/>
      <c r="AW80" s="46"/>
      <c r="AX80" s="46"/>
      <c r="AY80" s="46"/>
      <c r="AZ80" s="46"/>
    </row>
    <row r="81">
      <c r="A81" s="74">
        <v>79.0</v>
      </c>
      <c r="B81" s="78" t="str">
        <f t="shared" si="3"/>
        <v>29,018,689.45</v>
      </c>
      <c r="C81" s="78">
        <v>1.05</v>
      </c>
      <c r="D81" s="83" t="str">
        <f>ROUNDDOWN((D80+T80))</f>
        <v>691690808252997</v>
      </c>
      <c r="E81" s="80">
        <v>1.001</v>
      </c>
      <c r="G81" s="76">
        <v>1.05</v>
      </c>
      <c r="H81" s="79" t="str">
        <f>ROUNDDOWN((H80+P80))</f>
        <v>868808438237630</v>
      </c>
      <c r="I81" s="80">
        <v>1.001</v>
      </c>
      <c r="K81" s="73">
        <v>1.01</v>
      </c>
      <c r="L81" s="83" t="str">
        <f>ROUNDDOWN(L80+D80)</f>
        <v>873147345081952</v>
      </c>
      <c r="M81" s="81">
        <v>1.01</v>
      </c>
      <c r="N81" s="91"/>
      <c r="O81" s="78">
        <v>1.03</v>
      </c>
      <c r="P81" s="83" t="str">
        <f>ROUNDDOWN(P80+H80)</f>
        <v>868808438237630</v>
      </c>
      <c r="Q81" s="76">
        <v>1.01</v>
      </c>
      <c r="R81" s="91"/>
      <c r="S81" s="78">
        <v>1.04</v>
      </c>
      <c r="T81" s="83" t="str">
        <f>ROUNDDOWN(T80+L80)</f>
        <v>940280912137971</v>
      </c>
      <c r="U81" s="76">
        <v>1.01</v>
      </c>
      <c r="V81" s="91"/>
      <c r="W81" s="46" t="str">
        <f>ConcertData!C80</f>
        <v/>
      </c>
      <c r="X81" s="46"/>
      <c r="Y81" s="46"/>
      <c r="Z81" s="46"/>
      <c r="AA81" s="46"/>
      <c r="AB81" s="46"/>
      <c r="AC81" s="46"/>
      <c r="AD81" s="46"/>
      <c r="AE81" s="46"/>
      <c r="AF81" s="86"/>
      <c r="AG81" s="87"/>
      <c r="AH81" s="86"/>
      <c r="AI81" s="86"/>
      <c r="AJ81" s="87">
        <v>79.0</v>
      </c>
      <c r="AK81" s="87">
        <v>8.8</v>
      </c>
      <c r="AL81" s="86" t="str">
        <f t="shared" si="47"/>
        <v>2.816</v>
      </c>
      <c r="AM81" s="86" t="str">
        <f t="shared" si="48"/>
        <v>2.464</v>
      </c>
      <c r="AN81" s="86" t="str">
        <f t="shared" si="49"/>
        <v>2.112</v>
      </c>
      <c r="AO81" s="86" t="str">
        <f t="shared" si="50"/>
        <v>1.76</v>
      </c>
      <c r="AP81" s="86" t="str">
        <f t="shared" si="51"/>
        <v>1.408</v>
      </c>
      <c r="AQ81" s="86" t="str">
        <f t="shared" si="52"/>
        <v>1.056</v>
      </c>
      <c r="AR81" s="46"/>
      <c r="AS81" s="46"/>
      <c r="AT81" s="46"/>
      <c r="AU81" s="46"/>
      <c r="AV81" s="46"/>
      <c r="AW81" s="46"/>
      <c r="AX81" s="46"/>
      <c r="AY81" s="46"/>
      <c r="AZ81" s="46"/>
    </row>
    <row r="82">
      <c r="A82" s="74">
        <v>80.0</v>
      </c>
      <c r="B82" s="78" t="str">
        <f t="shared" si="3"/>
        <v>32,984,289.15</v>
      </c>
      <c r="C82" s="78">
        <v>1.03</v>
      </c>
      <c r="D82" s="83" t="str">
        <f>ROUNDDOWN((D81+T80)*0.72)</f>
        <v>771194157053404</v>
      </c>
      <c r="E82" s="80">
        <v>1.001</v>
      </c>
      <c r="G82" s="76">
        <v>1.01</v>
      </c>
      <c r="H82" s="79" t="str">
        <f>ROUNDDOWN((H81+L81)*0.652)</f>
        <v>1135755170724370</v>
      </c>
      <c r="I82" s="80">
        <v>1.001</v>
      </c>
      <c r="K82" s="73">
        <v>1.04</v>
      </c>
      <c r="L82" s="83" t="str">
        <f>ROUNDDOWN((L81+O81)*1.225)</f>
        <v>1069605497725390</v>
      </c>
      <c r="M82" s="81">
        <v>1.01</v>
      </c>
      <c r="N82" s="91"/>
      <c r="O82" s="78">
        <v>1.02</v>
      </c>
      <c r="P82" s="83" t="str">
        <f>ROUNDDOWN((P81+D81)*0.578)</f>
        <v>901968564471582</v>
      </c>
      <c r="Q82" s="76">
        <v>1.01</v>
      </c>
      <c r="R82" s="91"/>
      <c r="S82" s="78">
        <v>1.03</v>
      </c>
      <c r="T82" s="83" t="str">
        <f>ROUNDDOWN((T81+H81)*0.548)</f>
        <v>991380964005829</v>
      </c>
      <c r="U82" s="76">
        <v>1.01</v>
      </c>
      <c r="V82" s="91"/>
      <c r="W82" s="46" t="str">
        <f>ConcertData!C81</f>
        <v/>
      </c>
      <c r="X82" s="46"/>
      <c r="Y82" s="46"/>
      <c r="Z82" s="46"/>
      <c r="AA82" s="46"/>
      <c r="AB82" s="46"/>
      <c r="AC82" s="46"/>
      <c r="AD82" s="46"/>
      <c r="AE82" s="46"/>
      <c r="AF82" s="86"/>
      <c r="AG82" s="86"/>
      <c r="AH82" s="86"/>
      <c r="AI82" s="86"/>
      <c r="AJ82" s="87">
        <v>80.0</v>
      </c>
      <c r="AK82" s="87">
        <v>8.9</v>
      </c>
      <c r="AL82" s="86" t="str">
        <f t="shared" si="47"/>
        <v>2.848</v>
      </c>
      <c r="AM82" s="86" t="str">
        <f t="shared" si="48"/>
        <v>2.492</v>
      </c>
      <c r="AN82" s="86" t="str">
        <f t="shared" si="49"/>
        <v>2.136</v>
      </c>
      <c r="AO82" s="86" t="str">
        <f t="shared" si="50"/>
        <v>1.78</v>
      </c>
      <c r="AP82" s="86" t="str">
        <f t="shared" si="51"/>
        <v>1.424</v>
      </c>
      <c r="AQ82" s="86" t="str">
        <f t="shared" si="52"/>
        <v>1.068</v>
      </c>
      <c r="AR82" s="46"/>
      <c r="AS82" s="46"/>
      <c r="AT82" s="46"/>
      <c r="AU82" s="46"/>
      <c r="AV82" s="46"/>
      <c r="AW82" s="46"/>
      <c r="AX82" s="46"/>
      <c r="AY82" s="46"/>
      <c r="AZ82" s="46"/>
    </row>
    <row r="83">
      <c r="A83" s="74">
        <v>81.0</v>
      </c>
      <c r="B83" s="78" t="str">
        <f t="shared" si="3"/>
        <v>37,477,678.96</v>
      </c>
      <c r="C83" s="78">
        <v>1.01</v>
      </c>
      <c r="D83" s="83" t="str">
        <f>ROUNDDOWN((D82+L82)*0.775)</f>
        <v>1426619732453570</v>
      </c>
      <c r="E83" s="80">
        <v>1.001</v>
      </c>
      <c r="G83" s="76">
        <v>1.04</v>
      </c>
      <c r="H83" s="79" t="str">
        <f>ROUNDDOWN((H82+P82)*0.656)</f>
        <v>1336746770288540</v>
      </c>
      <c r="I83" s="80">
        <v>1.001</v>
      </c>
      <c r="K83" s="73">
        <v>1.02</v>
      </c>
      <c r="L83" s="83" t="str">
        <f>ROUNDDOWN((L82+T82)*0.65)</f>
        <v>1339641200125290</v>
      </c>
      <c r="M83" s="81">
        <v>1.01</v>
      </c>
      <c r="N83" s="91"/>
      <c r="O83" s="78">
        <v>1.05</v>
      </c>
      <c r="P83" s="83" t="str">
        <f>ROUNDDOWN((P82+D82)*0.665)</f>
        <v>1112653209814120</v>
      </c>
      <c r="Q83" s="76">
        <v>1.01</v>
      </c>
      <c r="R83" s="91"/>
      <c r="S83" s="78">
        <v>1.01</v>
      </c>
      <c r="T83" s="83" t="str">
        <f>ROUNDDOWN((T82+H82)*0.75)</f>
        <v>1595352101047650</v>
      </c>
      <c r="U83" s="76">
        <v>1.01</v>
      </c>
      <c r="V83" s="91"/>
      <c r="W83" s="46" t="str">
        <f>ConcertData!C82</f>
        <v/>
      </c>
      <c r="X83" s="46"/>
      <c r="Y83" s="46"/>
      <c r="Z83" s="46"/>
      <c r="AA83" s="46"/>
      <c r="AB83" s="46"/>
      <c r="AC83" s="46"/>
      <c r="AD83" s="46"/>
      <c r="AE83" s="46"/>
      <c r="AF83" s="86"/>
      <c r="AG83" s="86"/>
      <c r="AH83" s="86"/>
      <c r="AI83" s="86"/>
      <c r="AJ83" s="87">
        <v>81.0</v>
      </c>
      <c r="AK83" s="87">
        <v>9.0</v>
      </c>
      <c r="AL83" s="87">
        <v>8.32</v>
      </c>
      <c r="AM83" s="87">
        <v>8.28</v>
      </c>
      <c r="AN83" s="87">
        <v>8.24</v>
      </c>
      <c r="AO83" s="87">
        <v>8.2</v>
      </c>
      <c r="AP83" s="87">
        <v>8.16</v>
      </c>
      <c r="AQ83" s="87">
        <v>8.12</v>
      </c>
      <c r="AR83" s="46"/>
      <c r="AS83" s="46"/>
      <c r="AT83" s="46"/>
      <c r="AU83" s="46"/>
      <c r="AV83" s="46"/>
      <c r="AW83" s="46"/>
      <c r="AX83" s="46"/>
      <c r="AY83" s="46"/>
      <c r="AZ83" s="46"/>
    </row>
    <row r="84">
      <c r="A84" s="74">
        <v>82.0</v>
      </c>
      <c r="B84" s="78" t="str">
        <f t="shared" si="3"/>
        <v>44,716,320.56</v>
      </c>
      <c r="C84" s="78">
        <v>1.04</v>
      </c>
      <c r="D84" s="90" t="str">
        <f>ROUNDDOWN((D83+T83)*0.55)</f>
        <v>1662084508425670</v>
      </c>
      <c r="E84" s="80">
        <v>1.001</v>
      </c>
      <c r="G84" s="76">
        <v>1.02</v>
      </c>
      <c r="H84" s="79" t="str">
        <f>ROUNDDOWN((H83+L83)*0.65)</f>
        <v>1739652180768990</v>
      </c>
      <c r="I84" s="80">
        <v>1.001</v>
      </c>
      <c r="K84" s="78">
        <v>1.03</v>
      </c>
      <c r="L84" s="77" t="str">
        <f>ROUNDDOWN((L83+D83)*0.65)</f>
        <v>1798069606176260</v>
      </c>
      <c r="M84" s="81">
        <v>1.01</v>
      </c>
      <c r="N84" s="91"/>
      <c r="O84" s="78">
        <v>1.04</v>
      </c>
      <c r="P84" s="77" t="str">
        <f>ROUNDDOWN((P83+H83)*0.7)</f>
        <v>1714579986071860</v>
      </c>
      <c r="Q84" s="76">
        <v>1.01</v>
      </c>
      <c r="R84" s="91"/>
      <c r="S84" s="78">
        <v>1.05</v>
      </c>
      <c r="T84" s="77" t="str">
        <f>ROUNDDOWN((T83+P83)*0.75)</f>
        <v>2031003983146330</v>
      </c>
      <c r="U84" s="76">
        <v>1.01</v>
      </c>
      <c r="V84" s="91"/>
      <c r="W84" s="46" t="str">
        <f>ConcertData!C83</f>
        <v/>
      </c>
      <c r="X84" s="46"/>
      <c r="Y84" s="46"/>
      <c r="Z84" s="46"/>
      <c r="AA84" s="46"/>
      <c r="AB84" s="46"/>
      <c r="AC84" s="46"/>
      <c r="AD84" s="46"/>
      <c r="AE84" s="46"/>
      <c r="AF84" s="86"/>
      <c r="AG84" s="86"/>
      <c r="AH84" s="86"/>
      <c r="AI84" s="86"/>
      <c r="AJ84" s="87">
        <v>82.0</v>
      </c>
      <c r="AK84" s="87">
        <v>9.1</v>
      </c>
      <c r="AL84" s="86" t="str">
        <f t="shared" ref="AL84:AL92" si="53">AK84*$AL$3</f>
        <v>2.912</v>
      </c>
      <c r="AM84" s="86" t="str">
        <f t="shared" ref="AM84:AM92" si="54">AK84*$AM$3</f>
        <v>2.548</v>
      </c>
      <c r="AN84" s="86" t="str">
        <f t="shared" ref="AN84:AN92" si="55">$AN$3*AK84</f>
        <v>2.184</v>
      </c>
      <c r="AO84" s="86" t="str">
        <f t="shared" ref="AO84:AO92" si="56">$AO$3*AK84</f>
        <v>1.82</v>
      </c>
      <c r="AP84" s="86" t="str">
        <f t="shared" ref="AP84:AP92" si="57">$AP$3*AK84</f>
        <v>1.456</v>
      </c>
      <c r="AQ84" s="86" t="str">
        <f t="shared" ref="AQ84:AQ92" si="58">$AQ$3*AK84</f>
        <v>1.092</v>
      </c>
      <c r="AR84" s="46"/>
      <c r="AS84" s="46"/>
      <c r="AT84" s="46"/>
      <c r="AU84" s="46"/>
      <c r="AV84" s="46"/>
      <c r="AW84" s="46"/>
      <c r="AX84" s="46"/>
      <c r="AY84" s="46"/>
      <c r="AZ84" s="46"/>
    </row>
    <row r="85">
      <c r="A85" s="74">
        <v>83.0</v>
      </c>
      <c r="B85" s="78" t="str">
        <f t="shared" si="3"/>
        <v>50,817,617.72</v>
      </c>
      <c r="C85" s="78">
        <v>1.02</v>
      </c>
      <c r="D85" s="83" t="str">
        <f>ROUNDDOWN((D84+P84)*0.7)</f>
        <v>2363665146148270</v>
      </c>
      <c r="E85" s="80">
        <v>1.001</v>
      </c>
      <c r="G85" s="76">
        <v>1.03</v>
      </c>
      <c r="H85" s="79" t="str">
        <f>ROUNDDOWN((H84+T84)*0.75)</f>
        <v>2827992122936490</v>
      </c>
      <c r="I85" s="80">
        <v>1.001</v>
      </c>
      <c r="K85" s="73">
        <v>1.05</v>
      </c>
      <c r="L85" s="83" t="str">
        <f>ROUNDDOWN((L84+H84)*1.2)</f>
        <v>4245266144334300</v>
      </c>
      <c r="M85" s="81">
        <v>1.01</v>
      </c>
      <c r="N85" s="91"/>
      <c r="O85" s="78">
        <v>1.01</v>
      </c>
      <c r="P85" s="83" t="str">
        <f>ROUNDDOWN((P84+D84)*1.11)</f>
        <v>3748097588892260</v>
      </c>
      <c r="Q85" s="76">
        <v>1.01</v>
      </c>
      <c r="R85" s="91"/>
      <c r="S85" s="78">
        <v>1.02</v>
      </c>
      <c r="T85" s="83" t="str">
        <f>ROUNDDOWN((T84+L84)*0.75)</f>
        <v>2871805191991940</v>
      </c>
      <c r="U85" s="76">
        <v>1.01</v>
      </c>
      <c r="V85" s="91"/>
      <c r="W85" s="46" t="str">
        <f>ConcertData!C84</f>
        <v/>
      </c>
      <c r="X85" s="46"/>
      <c r="Y85" s="46"/>
      <c r="Z85" s="46"/>
      <c r="AA85" s="46"/>
      <c r="AB85" s="46"/>
      <c r="AC85" s="46"/>
      <c r="AD85" s="46"/>
      <c r="AE85" s="46"/>
      <c r="AF85" s="86"/>
      <c r="AG85" s="86"/>
      <c r="AH85" s="86"/>
      <c r="AI85" s="86"/>
      <c r="AJ85" s="87">
        <v>83.0</v>
      </c>
      <c r="AK85" s="87">
        <v>9.2</v>
      </c>
      <c r="AL85" s="86" t="str">
        <f t="shared" si="53"/>
        <v>2.944</v>
      </c>
      <c r="AM85" s="86" t="str">
        <f t="shared" si="54"/>
        <v>2.576</v>
      </c>
      <c r="AN85" s="86" t="str">
        <f t="shared" si="55"/>
        <v>2.208</v>
      </c>
      <c r="AO85" s="86" t="str">
        <f t="shared" si="56"/>
        <v>1.84</v>
      </c>
      <c r="AP85" s="86" t="str">
        <f t="shared" si="57"/>
        <v>1.472</v>
      </c>
      <c r="AQ85" s="86" t="str">
        <f t="shared" si="58"/>
        <v>1.104</v>
      </c>
      <c r="AR85" s="46"/>
      <c r="AS85" s="46"/>
      <c r="AT85" s="46"/>
      <c r="AU85" s="46"/>
      <c r="AV85" s="46"/>
      <c r="AW85" s="46"/>
      <c r="AX85" s="46"/>
      <c r="AY85" s="46"/>
      <c r="AZ85" s="46"/>
    </row>
    <row r="86">
      <c r="A86" s="74">
        <v>84.0</v>
      </c>
      <c r="B86" s="78" t="str">
        <f t="shared" si="3"/>
        <v>60,615,659.94</v>
      </c>
      <c r="C86" s="78">
        <v>1.05</v>
      </c>
      <c r="D86" s="83" t="str">
        <f>ROUNDDOWN((D85+T85))</f>
        <v>5235470338140210</v>
      </c>
      <c r="E86" s="80">
        <v>1.001</v>
      </c>
      <c r="G86" s="76">
        <v>1.05</v>
      </c>
      <c r="H86" s="79" t="str">
        <f>ROUNDDOWN((H85+P85))</f>
        <v>6576089711828750</v>
      </c>
      <c r="I86" s="80">
        <v>1.001</v>
      </c>
      <c r="K86" s="73">
        <v>1.01</v>
      </c>
      <c r="L86" s="83" t="str">
        <f>ROUNDDOWN(L85+D85)</f>
        <v>6608931290482570</v>
      </c>
      <c r="M86" s="81">
        <v>1.01</v>
      </c>
      <c r="N86" s="91"/>
      <c r="O86" s="78">
        <v>1.03</v>
      </c>
      <c r="P86" s="83" t="str">
        <f>ROUNDDOWN(P85+H85)</f>
        <v>6576089711828750</v>
      </c>
      <c r="Q86" s="76">
        <v>1.01</v>
      </c>
      <c r="R86" s="91"/>
      <c r="S86" s="78">
        <v>1.04</v>
      </c>
      <c r="T86" s="83" t="str">
        <f>ROUNDDOWN(T85+L85)</f>
        <v>7117071336326240</v>
      </c>
      <c r="U86" s="76">
        <v>1.01</v>
      </c>
      <c r="V86" s="91"/>
      <c r="W86" s="46" t="str">
        <f>ConcertData!C85</f>
        <v/>
      </c>
      <c r="X86" s="46"/>
      <c r="Y86" s="46"/>
      <c r="Z86" s="46"/>
      <c r="AA86" s="46"/>
      <c r="AB86" s="46"/>
      <c r="AC86" s="46"/>
      <c r="AD86" s="46"/>
      <c r="AE86" s="46"/>
      <c r="AF86" s="86"/>
      <c r="AG86" s="86"/>
      <c r="AH86" s="86"/>
      <c r="AI86" s="86"/>
      <c r="AJ86" s="87">
        <v>84.0</v>
      </c>
      <c r="AK86" s="87">
        <v>9.3</v>
      </c>
      <c r="AL86" s="86" t="str">
        <f t="shared" si="53"/>
        <v>2.976</v>
      </c>
      <c r="AM86" s="86" t="str">
        <f t="shared" si="54"/>
        <v>2.604</v>
      </c>
      <c r="AN86" s="86" t="str">
        <f t="shared" si="55"/>
        <v>2.232</v>
      </c>
      <c r="AO86" s="86" t="str">
        <f t="shared" si="56"/>
        <v>1.86</v>
      </c>
      <c r="AP86" s="86" t="str">
        <f t="shared" si="57"/>
        <v>1.488</v>
      </c>
      <c r="AQ86" s="86" t="str">
        <f t="shared" si="58"/>
        <v>1.116</v>
      </c>
      <c r="AR86" s="46"/>
      <c r="AS86" s="46"/>
      <c r="AT86" s="46"/>
      <c r="AU86" s="46"/>
      <c r="AV86" s="46"/>
      <c r="AW86" s="46"/>
      <c r="AX86" s="46"/>
      <c r="AY86" s="46"/>
      <c r="AZ86" s="46"/>
    </row>
    <row r="87">
      <c r="A87" s="74">
        <v>85.0</v>
      </c>
      <c r="B87" s="78" t="str">
        <f t="shared" si="3"/>
        <v>68,899,198.86</v>
      </c>
      <c r="C87" s="78">
        <v>1.03</v>
      </c>
      <c r="D87" s="83" t="str">
        <f>ROUNDDOWN((D86+T85)*0.72)</f>
        <v>5837238381695150</v>
      </c>
      <c r="E87" s="80">
        <v>1.001</v>
      </c>
      <c r="G87" s="76">
        <v>1.01</v>
      </c>
      <c r="H87" s="79" t="str">
        <f>ROUNDDOWN((H86+L86)*0.652)</f>
        <v>8596633693506980</v>
      </c>
      <c r="I87" s="80">
        <v>1.001</v>
      </c>
      <c r="K87" s="73">
        <v>1.04</v>
      </c>
      <c r="L87" s="83" t="str">
        <f>ROUNDDOWN((L86+O86)*1.225)</f>
        <v>8095940830841150</v>
      </c>
      <c r="M87" s="81">
        <v>1.01</v>
      </c>
      <c r="N87" s="91"/>
      <c r="O87" s="78">
        <v>1.02</v>
      </c>
      <c r="P87" s="83" t="str">
        <f>ROUNDDOWN((P86+D86)*0.578)</f>
        <v>6827081708882060</v>
      </c>
      <c r="Q87" s="76">
        <v>1.01</v>
      </c>
      <c r="R87" s="91"/>
      <c r="S87" s="78">
        <v>1.03</v>
      </c>
      <c r="T87" s="83" t="str">
        <f>ROUNDDOWN((T86+H86)*0.548)</f>
        <v>7503852254388940</v>
      </c>
      <c r="U87" s="76">
        <v>1.01</v>
      </c>
      <c r="V87" s="91"/>
      <c r="W87" s="46" t="str">
        <f>ConcertData!C86</f>
        <v/>
      </c>
      <c r="X87" s="46"/>
      <c r="Y87" s="46"/>
      <c r="Z87" s="46"/>
      <c r="AA87" s="46"/>
      <c r="AB87" s="46"/>
      <c r="AC87" s="46"/>
      <c r="AD87" s="46"/>
      <c r="AE87" s="46"/>
      <c r="AF87" s="86"/>
      <c r="AG87" s="86"/>
      <c r="AH87" s="86"/>
      <c r="AI87" s="86"/>
      <c r="AJ87" s="87">
        <v>85.0</v>
      </c>
      <c r="AK87" s="87">
        <v>9.4</v>
      </c>
      <c r="AL87" s="86" t="str">
        <f t="shared" si="53"/>
        <v>3.008</v>
      </c>
      <c r="AM87" s="86" t="str">
        <f t="shared" si="54"/>
        <v>2.632</v>
      </c>
      <c r="AN87" s="86" t="str">
        <f t="shared" si="55"/>
        <v>2.256</v>
      </c>
      <c r="AO87" s="86" t="str">
        <f t="shared" si="56"/>
        <v>1.88</v>
      </c>
      <c r="AP87" s="86" t="str">
        <f t="shared" si="57"/>
        <v>1.504</v>
      </c>
      <c r="AQ87" s="86" t="str">
        <f t="shared" si="58"/>
        <v>1.128</v>
      </c>
      <c r="AR87" s="46"/>
      <c r="AS87" s="46"/>
      <c r="AT87" s="46"/>
      <c r="AU87" s="46"/>
      <c r="AV87" s="46"/>
      <c r="AW87" s="46"/>
      <c r="AX87" s="46"/>
      <c r="AY87" s="46"/>
      <c r="AZ87" s="46"/>
    </row>
    <row r="88">
      <c r="A88" s="74">
        <v>86.0</v>
      </c>
      <c r="B88" s="78" t="str">
        <f t="shared" si="3"/>
        <v>78,285,211.60</v>
      </c>
      <c r="C88" s="78">
        <v>1.01</v>
      </c>
      <c r="D88" s="83" t="str">
        <f>ROUNDDOWN((D87+L87)*0.775)</f>
        <v>10798213889715600</v>
      </c>
      <c r="E88" s="80">
        <v>1.001</v>
      </c>
      <c r="G88" s="76">
        <v>1.04</v>
      </c>
      <c r="H88" s="79" t="str">
        <f>ROUNDDOWN((H87+P87)*0.656)</f>
        <v>10117957303967200</v>
      </c>
      <c r="I88" s="80">
        <v>1.001</v>
      </c>
      <c r="K88" s="73">
        <v>1.02</v>
      </c>
      <c r="L88" s="83" t="str">
        <f>ROUNDDOWN((L87+T87)*0.65)</f>
        <v>10139865505399600</v>
      </c>
      <c r="M88" s="81">
        <v>1.01</v>
      </c>
      <c r="N88" s="91"/>
      <c r="O88" s="78">
        <v>1.05</v>
      </c>
      <c r="P88" s="83" t="str">
        <f>ROUNDDOWN((P87+D87)*0.665)</f>
        <v>8421772860233850</v>
      </c>
      <c r="Q88" s="76">
        <v>1.01</v>
      </c>
      <c r="R88" s="91"/>
      <c r="S88" s="78">
        <v>1.01</v>
      </c>
      <c r="T88" s="83" t="str">
        <f>ROUNDDOWN((T87+H87)*0.75)</f>
        <v>12075364460921900</v>
      </c>
      <c r="U88" s="76">
        <v>1.01</v>
      </c>
      <c r="V88" s="91"/>
      <c r="W88" s="46" t="str">
        <f>ConcertData!C87</f>
        <v/>
      </c>
      <c r="X88" s="46"/>
      <c r="Y88" s="46"/>
      <c r="Z88" s="46"/>
      <c r="AA88" s="46"/>
      <c r="AB88" s="46"/>
      <c r="AC88" s="46"/>
      <c r="AD88" s="46"/>
      <c r="AE88" s="46"/>
      <c r="AF88" s="86"/>
      <c r="AG88" s="86"/>
      <c r="AH88" s="86"/>
      <c r="AI88" s="86"/>
      <c r="AJ88" s="87">
        <v>86.0</v>
      </c>
      <c r="AK88" s="87">
        <v>9.5</v>
      </c>
      <c r="AL88" s="86" t="str">
        <f t="shared" si="53"/>
        <v>3.04</v>
      </c>
      <c r="AM88" s="86" t="str">
        <f t="shared" si="54"/>
        <v>2.66</v>
      </c>
      <c r="AN88" s="86" t="str">
        <f t="shared" si="55"/>
        <v>2.28</v>
      </c>
      <c r="AO88" s="86" t="str">
        <f t="shared" si="56"/>
        <v>1.9</v>
      </c>
      <c r="AP88" s="86" t="str">
        <f t="shared" si="57"/>
        <v>1.52</v>
      </c>
      <c r="AQ88" s="86" t="str">
        <f t="shared" si="58"/>
        <v>1.14</v>
      </c>
      <c r="AR88" s="46"/>
      <c r="AS88" s="46"/>
      <c r="AT88" s="46"/>
      <c r="AU88" s="46"/>
      <c r="AV88" s="46"/>
      <c r="AW88" s="46"/>
      <c r="AX88" s="46"/>
      <c r="AY88" s="46"/>
      <c r="AZ88" s="46"/>
    </row>
    <row r="89">
      <c r="A89" s="74">
        <v>87.0</v>
      </c>
      <c r="B89" s="78" t="str">
        <f t="shared" si="3"/>
        <v>93,405,640.74</v>
      </c>
      <c r="C89" s="78">
        <v>1.04</v>
      </c>
      <c r="D89" s="90" t="str">
        <f>ROUNDDOWN((D88+T88)*0.55)</f>
        <v>12580468092850600</v>
      </c>
      <c r="E89" s="80">
        <v>1.001</v>
      </c>
      <c r="G89" s="76">
        <v>1.02</v>
      </c>
      <c r="H89" s="79" t="str">
        <f>ROUNDDOWN((H88+L88)*0.65)</f>
        <v>13167584826088400</v>
      </c>
      <c r="I89" s="80">
        <v>1.001</v>
      </c>
      <c r="K89" s="78">
        <v>1.03</v>
      </c>
      <c r="L89" s="77" t="str">
        <f>ROUNDDOWN((L88+D88)*0.65)</f>
        <v>13609751606824900</v>
      </c>
      <c r="M89" s="81">
        <v>1.01</v>
      </c>
      <c r="N89" s="91"/>
      <c r="O89" s="78">
        <v>1.04</v>
      </c>
      <c r="P89" s="77" t="str">
        <f>ROUNDDOWN((P88+H88)*0.7)</f>
        <v>12977811114940700</v>
      </c>
      <c r="Q89" s="76">
        <v>1.01</v>
      </c>
      <c r="R89" s="91"/>
      <c r="S89" s="78">
        <v>1.05</v>
      </c>
      <c r="T89" s="77" t="str">
        <f>ROUNDDOWN((T88+P88)*0.75)</f>
        <v>15372852990866800</v>
      </c>
      <c r="U89" s="76">
        <v>1.01</v>
      </c>
      <c r="V89" s="91"/>
      <c r="W89" s="46"/>
      <c r="X89" s="46"/>
      <c r="Y89" s="46"/>
      <c r="Z89" s="46"/>
      <c r="AA89" s="46"/>
      <c r="AB89" s="46"/>
      <c r="AC89" s="46"/>
      <c r="AD89" s="46"/>
      <c r="AE89" s="46"/>
      <c r="AF89" s="86"/>
      <c r="AG89" s="86"/>
      <c r="AH89" s="86"/>
      <c r="AI89" s="86"/>
      <c r="AJ89" s="87">
        <v>87.0</v>
      </c>
      <c r="AK89" s="87">
        <v>9.6</v>
      </c>
      <c r="AL89" s="86" t="str">
        <f t="shared" si="53"/>
        <v>3.072</v>
      </c>
      <c r="AM89" s="86" t="str">
        <f t="shared" si="54"/>
        <v>2.688</v>
      </c>
      <c r="AN89" s="86" t="str">
        <f t="shared" si="55"/>
        <v>2.304</v>
      </c>
      <c r="AO89" s="86" t="str">
        <f t="shared" si="56"/>
        <v>1.92</v>
      </c>
      <c r="AP89" s="86" t="str">
        <f t="shared" si="57"/>
        <v>1.536</v>
      </c>
      <c r="AQ89" s="86" t="str">
        <f t="shared" si="58"/>
        <v>1.152</v>
      </c>
      <c r="AR89" s="46"/>
      <c r="AS89" s="46"/>
      <c r="AT89" s="46"/>
      <c r="AU89" s="46"/>
      <c r="AV89" s="46"/>
      <c r="AW89" s="46"/>
      <c r="AX89" s="46"/>
      <c r="AY89" s="46"/>
      <c r="AZ89" s="46"/>
    </row>
    <row r="90">
      <c r="A90" s="74">
        <v>88.0</v>
      </c>
      <c r="B90" s="78" t="str">
        <f t="shared" si="3"/>
        <v>106,150,329.11</v>
      </c>
      <c r="C90" s="78">
        <v>1.02</v>
      </c>
      <c r="D90" s="83" t="str">
        <f>ROUNDDOWN((D89+P89)*0.7)</f>
        <v>17890795445453900</v>
      </c>
      <c r="E90" s="80">
        <v>1.001</v>
      </c>
      <c r="G90" s="76">
        <v>1.03</v>
      </c>
      <c r="H90" s="79" t="str">
        <f>ROUNDDOWN((H89+T89)*0.75)</f>
        <v>21405328362716400</v>
      </c>
      <c r="I90" s="80">
        <v>1.001</v>
      </c>
      <c r="K90" s="73">
        <v>1.05</v>
      </c>
      <c r="L90" s="83" t="str">
        <f>ROUNDDOWN((L89+H89)*1.2)</f>
        <v>32132803719496000</v>
      </c>
      <c r="M90" s="81">
        <v>1.01</v>
      </c>
      <c r="N90" s="91"/>
      <c r="O90" s="78">
        <v>1.01</v>
      </c>
      <c r="P90" s="83" t="str">
        <f>ROUNDDOWN((P89+D89)*1.11)</f>
        <v>28369689920648300</v>
      </c>
      <c r="Q90" s="76">
        <v>1.01</v>
      </c>
      <c r="R90" s="91"/>
      <c r="S90" s="78">
        <v>1.02</v>
      </c>
      <c r="T90" s="83" t="str">
        <f>ROUNDDOWN((T89+L89)*0.75)</f>
        <v>21736953448268800</v>
      </c>
      <c r="U90" s="76">
        <v>1.01</v>
      </c>
      <c r="V90" s="91"/>
      <c r="W90" s="46"/>
      <c r="X90" s="46"/>
      <c r="Y90" s="46"/>
      <c r="Z90" s="46"/>
      <c r="AA90" s="46"/>
      <c r="AB90" s="46"/>
      <c r="AC90" s="46"/>
      <c r="AD90" s="46"/>
      <c r="AE90" s="46"/>
      <c r="AF90" s="86"/>
      <c r="AG90" s="86"/>
      <c r="AH90" s="86"/>
      <c r="AI90" s="86"/>
      <c r="AJ90" s="87">
        <v>88.0</v>
      </c>
      <c r="AK90" s="87">
        <v>9.7</v>
      </c>
      <c r="AL90" s="86" t="str">
        <f t="shared" si="53"/>
        <v>3.104</v>
      </c>
      <c r="AM90" s="86" t="str">
        <f t="shared" si="54"/>
        <v>2.716</v>
      </c>
      <c r="AN90" s="86" t="str">
        <f t="shared" si="55"/>
        <v>2.328</v>
      </c>
      <c r="AO90" s="86" t="str">
        <f t="shared" si="56"/>
        <v>1.94</v>
      </c>
      <c r="AP90" s="86" t="str">
        <f t="shared" si="57"/>
        <v>1.552</v>
      </c>
      <c r="AQ90" s="86" t="str">
        <f t="shared" si="58"/>
        <v>1.164</v>
      </c>
      <c r="AR90" s="46"/>
      <c r="AS90" s="46"/>
      <c r="AT90" s="46"/>
      <c r="AU90" s="46"/>
      <c r="AV90" s="46"/>
      <c r="AW90" s="46"/>
      <c r="AX90" s="46"/>
      <c r="AY90" s="46"/>
      <c r="AZ90" s="46"/>
    </row>
    <row r="91">
      <c r="A91" s="74">
        <v>89.0</v>
      </c>
      <c r="B91" s="78" t="str">
        <f t="shared" si="3"/>
        <v>126,616,959.64</v>
      </c>
      <c r="C91" s="78">
        <v>1.05</v>
      </c>
      <c r="D91" s="83" t="str">
        <f>ROUNDDOWN((D90+T90))</f>
        <v>39627748893722700</v>
      </c>
      <c r="E91" s="80">
        <v>1.001</v>
      </c>
      <c r="G91" s="76">
        <v>1.05</v>
      </c>
      <c r="H91" s="79" t="str">
        <f>ROUNDDOWN((H90+P90))</f>
        <v>49775018283364700</v>
      </c>
      <c r="I91" s="80">
        <v>1.001</v>
      </c>
      <c r="K91" s="73">
        <v>1.01</v>
      </c>
      <c r="L91" s="83" t="str">
        <f>ROUNDDOWN(L90+D90)</f>
        <v>50023599164949900</v>
      </c>
      <c r="M91" s="81">
        <v>1.01</v>
      </c>
      <c r="N91" s="91"/>
      <c r="O91" s="78">
        <v>1.03</v>
      </c>
      <c r="P91" s="83" t="str">
        <f>ROUNDDOWN(P90+H90)</f>
        <v>49775018283364700</v>
      </c>
      <c r="Q91" s="76">
        <v>1.01</v>
      </c>
      <c r="R91" s="91"/>
      <c r="S91" s="78">
        <v>1.04</v>
      </c>
      <c r="T91" s="83" t="str">
        <f>ROUNDDOWN(T90+L90)</f>
        <v>53869757167764800</v>
      </c>
      <c r="U91" s="76">
        <v>1.01</v>
      </c>
      <c r="V91" s="91"/>
      <c r="W91" s="46"/>
      <c r="X91" s="46"/>
      <c r="Y91" s="46"/>
      <c r="Z91" s="46"/>
      <c r="AA91" s="46"/>
      <c r="AB91" s="46"/>
      <c r="AC91" s="46"/>
      <c r="AD91" s="46"/>
      <c r="AE91" s="46"/>
      <c r="AF91" s="86"/>
      <c r="AG91" s="86"/>
      <c r="AH91" s="86"/>
      <c r="AI91" s="86"/>
      <c r="AJ91" s="87">
        <v>89.0</v>
      </c>
      <c r="AK91" s="87">
        <v>9.8</v>
      </c>
      <c r="AL91" s="86" t="str">
        <f t="shared" si="53"/>
        <v>3.136</v>
      </c>
      <c r="AM91" s="86" t="str">
        <f t="shared" si="54"/>
        <v>2.744</v>
      </c>
      <c r="AN91" s="86" t="str">
        <f t="shared" si="55"/>
        <v>2.352</v>
      </c>
      <c r="AO91" s="86" t="str">
        <f t="shared" si="56"/>
        <v>1.96</v>
      </c>
      <c r="AP91" s="86" t="str">
        <f t="shared" si="57"/>
        <v>1.568</v>
      </c>
      <c r="AQ91" s="86" t="str">
        <f t="shared" si="58"/>
        <v>1.176</v>
      </c>
      <c r="AR91" s="46"/>
      <c r="AS91" s="46"/>
      <c r="AT91" s="46"/>
      <c r="AU91" s="46"/>
      <c r="AV91" s="46"/>
      <c r="AW91" s="46"/>
      <c r="AX91" s="46"/>
      <c r="AY91" s="46"/>
      <c r="AZ91" s="46"/>
    </row>
    <row r="92">
      <c r="A92" s="74">
        <v>90.0</v>
      </c>
      <c r="B92" s="78" t="str">
        <f t="shared" si="3"/>
        <v>143,920,021.49</v>
      </c>
      <c r="C92" s="78">
        <v>1.03</v>
      </c>
      <c r="D92" s="83" t="str">
        <f>ROUNDDOWN((D91+T90)*0.72)</f>
        <v>44182585686233900</v>
      </c>
      <c r="E92" s="80">
        <v>1.001</v>
      </c>
      <c r="G92" s="76">
        <v>1.01</v>
      </c>
      <c r="H92" s="79" t="str">
        <f>ROUNDDOWN((H91+L91)*0.652)</f>
        <v>65068698576301100</v>
      </c>
      <c r="I92" s="80">
        <v>1.001</v>
      </c>
      <c r="K92" s="73">
        <v>1.04</v>
      </c>
      <c r="L92" s="83" t="str">
        <f>ROUNDDOWN((L91+O91)*1.225)</f>
        <v>61278908977063600</v>
      </c>
      <c r="M92" s="81">
        <v>1.01</v>
      </c>
      <c r="N92" s="91"/>
      <c r="O92" s="78">
        <v>1.02</v>
      </c>
      <c r="P92" s="83" t="str">
        <f>ROUNDDOWN((P91+D91)*0.578)</f>
        <v>51674799428356500</v>
      </c>
      <c r="Q92" s="76">
        <v>1.01</v>
      </c>
      <c r="R92" s="91"/>
      <c r="S92" s="78">
        <v>1.03</v>
      </c>
      <c r="T92" s="83" t="str">
        <f>ROUNDDOWN((T91+H91)*0.548)</f>
        <v>56797336947219000</v>
      </c>
      <c r="U92" s="76">
        <v>1.01</v>
      </c>
      <c r="V92" s="91"/>
      <c r="W92" s="46"/>
      <c r="X92" s="46"/>
      <c r="Y92" s="46"/>
      <c r="Z92" s="46"/>
      <c r="AA92" s="46"/>
      <c r="AB92" s="46"/>
      <c r="AC92" s="46"/>
      <c r="AD92" s="46"/>
      <c r="AE92" s="46"/>
      <c r="AF92" s="86"/>
      <c r="AG92" s="86"/>
      <c r="AH92" s="86"/>
      <c r="AI92" s="86"/>
      <c r="AJ92" s="87">
        <v>90.0</v>
      </c>
      <c r="AK92" s="87">
        <v>9.9</v>
      </c>
      <c r="AL92" s="86" t="str">
        <f t="shared" si="53"/>
        <v>3.168</v>
      </c>
      <c r="AM92" s="86" t="str">
        <f t="shared" si="54"/>
        <v>2.772</v>
      </c>
      <c r="AN92" s="86" t="str">
        <f t="shared" si="55"/>
        <v>2.376</v>
      </c>
      <c r="AO92" s="86" t="str">
        <f t="shared" si="56"/>
        <v>1.98</v>
      </c>
      <c r="AP92" s="86" t="str">
        <f t="shared" si="57"/>
        <v>1.584</v>
      </c>
      <c r="AQ92" s="86" t="str">
        <f t="shared" si="58"/>
        <v>1.188</v>
      </c>
      <c r="AR92" s="46"/>
      <c r="AS92" s="46"/>
      <c r="AT92" s="46"/>
      <c r="AU92" s="46"/>
      <c r="AV92" s="46"/>
      <c r="AW92" s="46"/>
      <c r="AX92" s="46"/>
      <c r="AY92" s="46"/>
      <c r="AZ92" s="46"/>
    </row>
    <row r="93">
      <c r="A93" s="74">
        <v>91.0</v>
      </c>
      <c r="B93" s="78" t="str">
        <f t="shared" si="3"/>
        <v>163,525,984.66</v>
      </c>
      <c r="C93" s="78">
        <v>1.01</v>
      </c>
      <c r="D93" s="83" t="str">
        <f>ROUNDDOWN((D92+L92)*0.775)</f>
        <v>81732658364055600</v>
      </c>
      <c r="E93" s="80">
        <v>1.001</v>
      </c>
      <c r="G93" s="76">
        <v>1.04</v>
      </c>
      <c r="H93" s="79" t="str">
        <f>ROUNDDOWN((H92+P92)*0.656)</f>
        <v>76583734691055400</v>
      </c>
      <c r="I93" s="80">
        <v>1.001</v>
      </c>
      <c r="K93" s="73">
        <v>1.02</v>
      </c>
      <c r="L93" s="83" t="str">
        <f>ROUNDDOWN((L92+T92)*0.65)</f>
        <v>76749559850783700</v>
      </c>
      <c r="M93" s="81">
        <v>1.01</v>
      </c>
      <c r="N93" s="91"/>
      <c r="O93" s="78">
        <v>1.05</v>
      </c>
      <c r="P93" s="83" t="str">
        <f>ROUNDDOWN((P92+D92)*0.665)</f>
        <v>63745161101202600</v>
      </c>
      <c r="Q93" s="76">
        <v>1.01</v>
      </c>
      <c r="R93" s="91"/>
      <c r="S93" s="78">
        <v>1.01</v>
      </c>
      <c r="T93" s="83" t="str">
        <f>ROUNDDOWN((T92+H92)*0.75)</f>
        <v>91399526642640100</v>
      </c>
      <c r="U93" s="76">
        <v>1.01</v>
      </c>
      <c r="V93" s="91"/>
      <c r="W93" s="46"/>
      <c r="X93" s="46"/>
      <c r="Y93" s="46"/>
      <c r="Z93" s="46"/>
      <c r="AA93" s="46"/>
      <c r="AB93" s="46"/>
      <c r="AC93" s="46"/>
      <c r="AD93" s="46"/>
      <c r="AE93" s="46"/>
      <c r="AF93" s="86"/>
      <c r="AG93" s="86"/>
      <c r="AH93" s="86"/>
      <c r="AI93" s="86"/>
      <c r="AJ93" s="87">
        <v>91.0</v>
      </c>
      <c r="AK93" s="87">
        <v>10.0</v>
      </c>
      <c r="AL93" s="87">
        <v>9.32</v>
      </c>
      <c r="AM93" s="87">
        <v>9.28</v>
      </c>
      <c r="AN93" s="87">
        <v>9.24</v>
      </c>
      <c r="AO93" s="87">
        <v>9.2</v>
      </c>
      <c r="AP93" s="87">
        <v>9.16</v>
      </c>
      <c r="AQ93" s="87">
        <v>9.12</v>
      </c>
      <c r="AR93" s="46"/>
      <c r="AS93" s="46"/>
      <c r="AT93" s="46"/>
      <c r="AU93" s="46"/>
      <c r="AV93" s="46"/>
      <c r="AW93" s="46"/>
      <c r="AX93" s="46"/>
      <c r="AY93" s="46"/>
      <c r="AZ93" s="46"/>
    </row>
    <row r="94">
      <c r="A94" s="74">
        <v>92.0</v>
      </c>
      <c r="B94" s="78" t="str">
        <f t="shared" si="3"/>
        <v>195,110,277.68</v>
      </c>
      <c r="C94" s="78">
        <v>1.04</v>
      </c>
      <c r="D94" s="90" t="str">
        <f>ROUNDDOWN((D93+T93)*0.55)</f>
        <v>95222701753682600</v>
      </c>
      <c r="E94" s="80">
        <v>1.001</v>
      </c>
      <c r="G94" s="76">
        <v>1.02</v>
      </c>
      <c r="H94" s="79" t="str">
        <f>ROUNDDOWN((H93+L93)*0.65)</f>
        <v>99666641452195400</v>
      </c>
      <c r="I94" s="80">
        <v>1.001</v>
      </c>
      <c r="K94" s="78">
        <v>1.03</v>
      </c>
      <c r="L94" s="77" t="str">
        <f>ROUNDDOWN((L93+D93)*0.65)</f>
        <v>103013441839646000</v>
      </c>
      <c r="M94" s="81">
        <v>1.01</v>
      </c>
      <c r="N94" s="91"/>
      <c r="O94" s="78">
        <v>1.04</v>
      </c>
      <c r="P94" s="77" t="str">
        <f>ROUNDDOWN((P93+H93)*0.7)</f>
        <v>98230227054580600</v>
      </c>
      <c r="Q94" s="76">
        <v>1.01</v>
      </c>
      <c r="R94" s="91"/>
      <c r="S94" s="78">
        <v>1.05</v>
      </c>
      <c r="T94" s="77" t="str">
        <f>ROUNDDOWN((T93+P93)*0.75)</f>
        <v>116358515807882000</v>
      </c>
      <c r="U94" s="76">
        <v>1.01</v>
      </c>
      <c r="V94" s="91"/>
      <c r="W94" s="46"/>
      <c r="X94" s="46"/>
      <c r="Y94" s="46"/>
      <c r="Z94" s="46"/>
      <c r="AA94" s="46"/>
      <c r="AB94" s="46"/>
      <c r="AC94" s="46"/>
      <c r="AD94" s="46"/>
      <c r="AE94" s="46"/>
      <c r="AF94" s="86"/>
      <c r="AG94" s="86"/>
      <c r="AH94" s="86"/>
      <c r="AI94" s="86"/>
      <c r="AJ94" s="87">
        <v>92.0</v>
      </c>
      <c r="AK94" s="87">
        <v>10.1</v>
      </c>
      <c r="AL94" s="86" t="str">
        <f t="shared" ref="AL94:AL102" si="59">AK94*$AL$3</f>
        <v>3.232</v>
      </c>
      <c r="AM94" s="86" t="str">
        <f t="shared" ref="AM94:AM102" si="60">AK94*$AM$3</f>
        <v>2.828</v>
      </c>
      <c r="AN94" s="86" t="str">
        <f t="shared" ref="AN94:AN102" si="61">$AN$3*AK94</f>
        <v>2.424</v>
      </c>
      <c r="AO94" s="86" t="str">
        <f t="shared" ref="AO94:AO102" si="62">$AO$3*AK94</f>
        <v>2.02</v>
      </c>
      <c r="AP94" s="86" t="str">
        <f t="shared" ref="AP94:AP102" si="63">$AP$3*AK94</f>
        <v>1.616</v>
      </c>
      <c r="AQ94" s="86" t="str">
        <f t="shared" ref="AQ94:AQ102" si="64">$AQ$3*AK94</f>
        <v>1.212</v>
      </c>
      <c r="AR94" s="46"/>
      <c r="AS94" s="46"/>
      <c r="AT94" s="46"/>
      <c r="AU94" s="46"/>
      <c r="AV94" s="46"/>
      <c r="AW94" s="46"/>
      <c r="AX94" s="46"/>
      <c r="AY94" s="46"/>
      <c r="AZ94" s="46"/>
    </row>
    <row r="95">
      <c r="A95" s="74">
        <v>93.0</v>
      </c>
      <c r="B95" s="78" t="str">
        <f t="shared" si="3"/>
        <v>221,732,007.04</v>
      </c>
      <c r="C95" s="78">
        <v>1.02</v>
      </c>
      <c r="D95" s="83" t="str">
        <f>ROUNDDOWN((D94+P94)*0.7)</f>
        <v>135417050165784000</v>
      </c>
      <c r="E95" s="80">
        <v>1.001</v>
      </c>
      <c r="G95" s="76">
        <v>1.03</v>
      </c>
      <c r="H95" s="79" t="str">
        <f>ROUNDDOWN((H94+T94)*0.75)</f>
        <v>162018867945058000</v>
      </c>
      <c r="I95" s="80">
        <v>1.001</v>
      </c>
      <c r="K95" s="73">
        <v>1.05</v>
      </c>
      <c r="L95" s="83" t="str">
        <f>ROUNDDOWN((L94+H94)*1.2)</f>
        <v>243216099950210000</v>
      </c>
      <c r="M95" s="81">
        <v>1.01</v>
      </c>
      <c r="N95" s="91"/>
      <c r="O95" s="78">
        <v>1.01</v>
      </c>
      <c r="P95" s="83" t="str">
        <f>ROUNDDOWN((P94+D94)*1.11)</f>
        <v>214732750977172000</v>
      </c>
      <c r="Q95" s="76">
        <v>1.01</v>
      </c>
      <c r="R95" s="91"/>
      <c r="S95" s="78">
        <v>1.02</v>
      </c>
      <c r="T95" s="83" t="str">
        <f>ROUNDDOWN((T94+L94)*0.75)</f>
        <v>164528968235646000</v>
      </c>
      <c r="U95" s="76">
        <v>1.01</v>
      </c>
      <c r="V95" s="91"/>
      <c r="W95" s="46"/>
      <c r="X95" s="46"/>
      <c r="Y95" s="46"/>
      <c r="Z95" s="46"/>
      <c r="AA95" s="46"/>
      <c r="AB95" s="46"/>
      <c r="AC95" s="46"/>
      <c r="AD95" s="46"/>
      <c r="AE95" s="46"/>
      <c r="AF95" s="86"/>
      <c r="AG95" s="86"/>
      <c r="AH95" s="86"/>
      <c r="AI95" s="86"/>
      <c r="AJ95" s="87">
        <v>93.0</v>
      </c>
      <c r="AK95" s="87">
        <v>10.2</v>
      </c>
      <c r="AL95" s="86" t="str">
        <f t="shared" si="59"/>
        <v>3.264</v>
      </c>
      <c r="AM95" s="86" t="str">
        <f t="shared" si="60"/>
        <v>2.856</v>
      </c>
      <c r="AN95" s="86" t="str">
        <f t="shared" si="61"/>
        <v>2.448</v>
      </c>
      <c r="AO95" s="86" t="str">
        <f t="shared" si="62"/>
        <v>2.04</v>
      </c>
      <c r="AP95" s="86" t="str">
        <f t="shared" si="63"/>
        <v>1.632</v>
      </c>
      <c r="AQ95" s="86" t="str">
        <f t="shared" si="64"/>
        <v>1.224</v>
      </c>
      <c r="AR95" s="46"/>
      <c r="AS95" s="46"/>
      <c r="AT95" s="46"/>
      <c r="AU95" s="46"/>
      <c r="AV95" s="46"/>
      <c r="AW95" s="46"/>
      <c r="AX95" s="46"/>
      <c r="AY95" s="46"/>
      <c r="AZ95" s="46"/>
    </row>
    <row r="96">
      <c r="A96" s="74">
        <v>94.0</v>
      </c>
      <c r="B96" s="78" t="str">
        <f t="shared" si="3"/>
        <v>264,483,707.42</v>
      </c>
      <c r="C96" s="78">
        <v>1.05</v>
      </c>
      <c r="D96" s="83" t="str">
        <f>ROUNDDOWN((D95+T95))</f>
        <v>299946018401430000</v>
      </c>
      <c r="E96" s="80">
        <v>1.001</v>
      </c>
      <c r="G96" s="76">
        <v>1.05</v>
      </c>
      <c r="H96" s="79" t="str">
        <f>ROUNDDOWN((H95+P95))</f>
        <v>376751618922230000</v>
      </c>
      <c r="I96" s="80">
        <v>1.001</v>
      </c>
      <c r="K96" s="73">
        <v>1.01</v>
      </c>
      <c r="L96" s="83" t="str">
        <f>ROUNDDOWN(L95+D95)</f>
        <v>378633150115994000</v>
      </c>
      <c r="M96" s="81">
        <v>1.01</v>
      </c>
      <c r="N96" s="91"/>
      <c r="O96" s="78">
        <v>1.03</v>
      </c>
      <c r="P96" s="83" t="str">
        <f>ROUNDDOWN(P95+H95)</f>
        <v>376751618922230000</v>
      </c>
      <c r="Q96" s="76">
        <v>1.01</v>
      </c>
      <c r="R96" s="91"/>
      <c r="S96" s="78">
        <v>1.04</v>
      </c>
      <c r="T96" s="83" t="str">
        <f>ROUNDDOWN(T95+L95)</f>
        <v>407745068185856000</v>
      </c>
      <c r="U96" s="76">
        <v>1.01</v>
      </c>
      <c r="V96" s="91"/>
      <c r="W96" s="46"/>
      <c r="X96" s="46"/>
      <c r="Y96" s="46"/>
      <c r="Z96" s="46"/>
      <c r="AA96" s="46"/>
      <c r="AB96" s="46"/>
      <c r="AC96" s="46"/>
      <c r="AD96" s="46"/>
      <c r="AE96" s="46"/>
      <c r="AF96" s="86"/>
      <c r="AG96" s="86"/>
      <c r="AH96" s="86"/>
      <c r="AI96" s="86"/>
      <c r="AJ96" s="87">
        <v>94.0</v>
      </c>
      <c r="AK96" s="87">
        <v>10.3</v>
      </c>
      <c r="AL96" s="86" t="str">
        <f t="shared" si="59"/>
        <v>3.296</v>
      </c>
      <c r="AM96" s="86" t="str">
        <f t="shared" si="60"/>
        <v>2.884</v>
      </c>
      <c r="AN96" s="86" t="str">
        <f t="shared" si="61"/>
        <v>2.472</v>
      </c>
      <c r="AO96" s="86" t="str">
        <f t="shared" si="62"/>
        <v>2.06</v>
      </c>
      <c r="AP96" s="86" t="str">
        <f t="shared" si="63"/>
        <v>1.648</v>
      </c>
      <c r="AQ96" s="86" t="str">
        <f t="shared" si="64"/>
        <v>1.236</v>
      </c>
      <c r="AR96" s="46"/>
      <c r="AS96" s="46"/>
      <c r="AT96" s="46"/>
      <c r="AU96" s="46"/>
      <c r="AV96" s="46"/>
      <c r="AW96" s="46"/>
      <c r="AX96" s="46"/>
      <c r="AY96" s="46"/>
      <c r="AZ96" s="46"/>
    </row>
    <row r="97">
      <c r="A97" s="74">
        <v>95.0</v>
      </c>
      <c r="B97" s="78" t="str">
        <f t="shared" si="3"/>
        <v>300,627,190.56</v>
      </c>
      <c r="C97" s="78">
        <v>1.03</v>
      </c>
      <c r="D97" s="83" t="str">
        <f>ROUNDDOWN((D96+T95)*0.72)</f>
        <v>334421990378695000</v>
      </c>
      <c r="E97" s="80">
        <v>1.001</v>
      </c>
      <c r="G97" s="76">
        <v>1.01</v>
      </c>
      <c r="H97" s="79" t="str">
        <f>ROUNDDOWN((H96+L96)*0.652)</f>
        <v>492510869412922000</v>
      </c>
      <c r="I97" s="80">
        <v>1.001</v>
      </c>
      <c r="K97" s="73">
        <v>1.04</v>
      </c>
      <c r="L97" s="83" t="str">
        <f>ROUNDDOWN((L96+O96)*1.225)</f>
        <v>463825608892093000</v>
      </c>
      <c r="M97" s="81">
        <v>1.01</v>
      </c>
      <c r="N97" s="91"/>
      <c r="O97" s="78">
        <v>1.02</v>
      </c>
      <c r="P97" s="83" t="str">
        <f>ROUNDDOWN((P96+D96)*0.578)</f>
        <v>391131234373075000</v>
      </c>
      <c r="Q97" s="76">
        <v>1.01</v>
      </c>
      <c r="R97" s="91"/>
      <c r="S97" s="78">
        <v>1.03</v>
      </c>
      <c r="T97" s="83" t="str">
        <f>ROUNDDOWN((T96+H96)*0.548)</f>
        <v>429904184535231000</v>
      </c>
      <c r="U97" s="76">
        <v>1.01</v>
      </c>
      <c r="V97" s="91"/>
      <c r="W97" s="46"/>
      <c r="X97" s="46"/>
      <c r="Y97" s="46"/>
      <c r="Z97" s="46"/>
      <c r="AA97" s="46"/>
      <c r="AB97" s="46"/>
      <c r="AC97" s="46"/>
      <c r="AD97" s="46"/>
      <c r="AE97" s="46"/>
      <c r="AF97" s="86"/>
      <c r="AG97" s="86"/>
      <c r="AH97" s="86"/>
      <c r="AI97" s="86"/>
      <c r="AJ97" s="87">
        <v>95.0</v>
      </c>
      <c r="AK97" s="87">
        <v>10.4</v>
      </c>
      <c r="AL97" s="86" t="str">
        <f t="shared" si="59"/>
        <v>3.328</v>
      </c>
      <c r="AM97" s="86" t="str">
        <f t="shared" si="60"/>
        <v>2.912</v>
      </c>
      <c r="AN97" s="86" t="str">
        <f t="shared" si="61"/>
        <v>2.496</v>
      </c>
      <c r="AO97" s="86" t="str">
        <f t="shared" si="62"/>
        <v>2.08</v>
      </c>
      <c r="AP97" s="86" t="str">
        <f t="shared" si="63"/>
        <v>1.664</v>
      </c>
      <c r="AQ97" s="86" t="str">
        <f t="shared" si="64"/>
        <v>1.248</v>
      </c>
      <c r="AR97" s="46"/>
      <c r="AS97" s="46"/>
      <c r="AT97" s="46"/>
      <c r="AU97" s="46"/>
      <c r="AV97" s="46"/>
      <c r="AW97" s="46"/>
      <c r="AX97" s="46"/>
      <c r="AY97" s="46"/>
      <c r="AZ97" s="46"/>
    </row>
    <row r="98">
      <c r="A98" s="74">
        <v>96.0</v>
      </c>
      <c r="B98" s="78" t="str">
        <f t="shared" si="3"/>
        <v>341,581,086.79</v>
      </c>
      <c r="C98" s="78">
        <v>1.01</v>
      </c>
      <c r="D98" s="83" t="str">
        <f>ROUNDDOWN((D97+L97)*0.775)</f>
        <v>618641889434861000</v>
      </c>
      <c r="E98" s="80">
        <v>1.001</v>
      </c>
      <c r="G98" s="76">
        <v>1.04</v>
      </c>
      <c r="H98" s="79" t="str">
        <f>ROUNDDOWN((H97+P97)*0.656)</f>
        <v>579669220083614000</v>
      </c>
      <c r="I98" s="80">
        <v>1.001</v>
      </c>
      <c r="K98" s="73">
        <v>1.02</v>
      </c>
      <c r="L98" s="83" t="str">
        <f>ROUNDDOWN((L97+T97)*0.65)</f>
        <v>580924365727761000</v>
      </c>
      <c r="M98" s="81">
        <v>1.01</v>
      </c>
      <c r="N98" s="91"/>
      <c r="O98" s="78">
        <v>1.05</v>
      </c>
      <c r="P98" s="83" t="str">
        <f>ROUNDDOWN((P97+D97)*0.665)</f>
        <v>482492894459927000</v>
      </c>
      <c r="Q98" s="76">
        <v>1.01</v>
      </c>
      <c r="R98" s="91"/>
      <c r="S98" s="78">
        <v>1.01</v>
      </c>
      <c r="T98" s="83" t="str">
        <f>ROUNDDOWN((T97+H97)*0.75)</f>
        <v>691811290461115000</v>
      </c>
      <c r="U98" s="76">
        <v>1.01</v>
      </c>
      <c r="V98" s="91"/>
      <c r="W98" s="46"/>
      <c r="X98" s="46"/>
      <c r="Y98" s="46"/>
      <c r="Z98" s="46"/>
      <c r="AA98" s="46"/>
      <c r="AB98" s="46"/>
      <c r="AC98" s="46"/>
      <c r="AD98" s="46"/>
      <c r="AE98" s="46"/>
      <c r="AF98" s="86"/>
      <c r="AG98" s="86"/>
      <c r="AH98" s="86"/>
      <c r="AI98" s="86"/>
      <c r="AJ98" s="87">
        <v>96.0</v>
      </c>
      <c r="AK98" s="87">
        <v>10.5</v>
      </c>
      <c r="AL98" s="86" t="str">
        <f t="shared" si="59"/>
        <v>3.36</v>
      </c>
      <c r="AM98" s="86" t="str">
        <f t="shared" si="60"/>
        <v>2.94</v>
      </c>
      <c r="AN98" s="86" t="str">
        <f t="shared" si="61"/>
        <v>2.52</v>
      </c>
      <c r="AO98" s="86" t="str">
        <f t="shared" si="62"/>
        <v>2.1</v>
      </c>
      <c r="AP98" s="86" t="str">
        <f t="shared" si="63"/>
        <v>1.68</v>
      </c>
      <c r="AQ98" s="86" t="str">
        <f t="shared" si="64"/>
        <v>1.26</v>
      </c>
      <c r="AR98" s="46"/>
      <c r="AS98" s="46"/>
      <c r="AT98" s="46"/>
      <c r="AU98" s="46"/>
      <c r="AV98" s="46"/>
      <c r="AW98" s="46"/>
      <c r="AX98" s="46"/>
      <c r="AY98" s="46"/>
      <c r="AZ98" s="46"/>
    </row>
    <row r="99">
      <c r="A99" s="74">
        <v>97.0</v>
      </c>
      <c r="B99" s="78" t="str">
        <f t="shared" si="3"/>
        <v>407,555,905.17</v>
      </c>
      <c r="C99" s="78">
        <v>1.04</v>
      </c>
      <c r="D99" s="90" t="str">
        <f>ROUNDDOWN((D98+T98)*0.55)</f>
        <v>720749248942787000</v>
      </c>
      <c r="E99" s="80">
        <v>1.001</v>
      </c>
      <c r="G99" s="76">
        <v>1.02</v>
      </c>
      <c r="H99" s="79" t="str">
        <f>ROUNDDOWN((H98+L98)*0.65)</f>
        <v>754385830777394000</v>
      </c>
      <c r="I99" s="80">
        <v>1.001</v>
      </c>
      <c r="K99" s="78">
        <v>1.03</v>
      </c>
      <c r="L99" s="77" t="str">
        <f>ROUNDDOWN((L98+D98)*0.65)</f>
        <v>779718065855704000</v>
      </c>
      <c r="M99" s="81">
        <v>1.01</v>
      </c>
      <c r="N99" s="91"/>
      <c r="O99" s="78">
        <v>1.04</v>
      </c>
      <c r="P99" s="77" t="str">
        <f>ROUNDDOWN((P98+H98)*0.7)</f>
        <v>743513480180479000</v>
      </c>
      <c r="Q99" s="76">
        <v>1.01</v>
      </c>
      <c r="R99" s="91"/>
      <c r="S99" s="78">
        <v>1.05</v>
      </c>
      <c r="T99" s="77" t="str">
        <f>ROUNDDOWN((T98+P98)*0.75)</f>
        <v>880728138690782000</v>
      </c>
      <c r="U99" s="76">
        <v>1.01</v>
      </c>
      <c r="V99" s="91"/>
      <c r="W99" s="46"/>
      <c r="X99" s="46"/>
      <c r="Y99" s="46"/>
      <c r="Z99" s="46"/>
      <c r="AA99" s="46"/>
      <c r="AB99" s="46"/>
      <c r="AC99" s="46"/>
      <c r="AD99" s="46"/>
      <c r="AE99" s="46"/>
      <c r="AF99" s="86"/>
      <c r="AG99" s="86"/>
      <c r="AH99" s="86"/>
      <c r="AI99" s="86"/>
      <c r="AJ99" s="87">
        <v>97.0</v>
      </c>
      <c r="AK99" s="87">
        <v>10.6</v>
      </c>
      <c r="AL99" s="86" t="str">
        <f t="shared" si="59"/>
        <v>3.392</v>
      </c>
      <c r="AM99" s="86" t="str">
        <f t="shared" si="60"/>
        <v>2.968</v>
      </c>
      <c r="AN99" s="86" t="str">
        <f t="shared" si="61"/>
        <v>2.544</v>
      </c>
      <c r="AO99" s="86" t="str">
        <f t="shared" si="62"/>
        <v>2.12</v>
      </c>
      <c r="AP99" s="86" t="str">
        <f t="shared" si="63"/>
        <v>1.696</v>
      </c>
      <c r="AQ99" s="86" t="str">
        <f t="shared" si="64"/>
        <v>1.272</v>
      </c>
      <c r="AR99" s="46"/>
      <c r="AS99" s="46"/>
      <c r="AT99" s="46"/>
      <c r="AU99" s="46"/>
      <c r="AV99" s="46"/>
      <c r="AW99" s="46"/>
      <c r="AX99" s="46"/>
      <c r="AY99" s="46"/>
      <c r="AZ99" s="46"/>
    </row>
    <row r="100">
      <c r="A100" s="74">
        <v>98.0</v>
      </c>
      <c r="B100" s="78" t="str">
        <f t="shared" si="3"/>
        <v>463,164,677.46</v>
      </c>
      <c r="C100" s="78">
        <v>1.02</v>
      </c>
      <c r="D100" s="83" t="str">
        <f>ROUNDDOWN((D99+P99)*0.7)</f>
        <v>1024983910386290000</v>
      </c>
      <c r="E100" s="80">
        <v>1.001</v>
      </c>
      <c r="G100" s="76">
        <v>1.03</v>
      </c>
      <c r="H100" s="79" t="str">
        <f>ROUNDDOWN((H99+T99)*0.75)</f>
        <v>1226335477101130000</v>
      </c>
      <c r="I100" s="80">
        <v>1.001</v>
      </c>
      <c r="K100" s="73">
        <v>1.05</v>
      </c>
      <c r="L100" s="83" t="str">
        <f>ROUNDDOWN((L99+H99)*1.2)</f>
        <v>1840924675959720000</v>
      </c>
      <c r="M100" s="81">
        <v>1.01</v>
      </c>
      <c r="N100" s="91"/>
      <c r="O100" s="78">
        <v>1.01</v>
      </c>
      <c r="P100" s="83" t="str">
        <f>ROUNDDOWN((P99+D99)*1.11)</f>
        <v>1625331629326830000</v>
      </c>
      <c r="Q100" s="76">
        <v>1.01</v>
      </c>
      <c r="R100" s="91"/>
      <c r="S100" s="78">
        <v>1.02</v>
      </c>
      <c r="T100" s="83" t="str">
        <f>ROUNDDOWN((T99+L99)*0.75)</f>
        <v>1245334653409860000</v>
      </c>
      <c r="U100" s="76">
        <v>1.01</v>
      </c>
      <c r="V100" s="91"/>
      <c r="W100" s="46"/>
      <c r="X100" s="46"/>
      <c r="Y100" s="46"/>
      <c r="Z100" s="46"/>
      <c r="AA100" s="46"/>
      <c r="AB100" s="46"/>
      <c r="AC100" s="46"/>
      <c r="AD100" s="46"/>
      <c r="AE100" s="46"/>
      <c r="AF100" s="86"/>
      <c r="AG100" s="86"/>
      <c r="AH100" s="86"/>
      <c r="AI100" s="86"/>
      <c r="AJ100" s="87">
        <v>98.0</v>
      </c>
      <c r="AK100" s="87">
        <v>10.7</v>
      </c>
      <c r="AL100" s="86" t="str">
        <f t="shared" si="59"/>
        <v>3.424</v>
      </c>
      <c r="AM100" s="86" t="str">
        <f t="shared" si="60"/>
        <v>2.996</v>
      </c>
      <c r="AN100" s="86" t="str">
        <f t="shared" si="61"/>
        <v>2.568</v>
      </c>
      <c r="AO100" s="86" t="str">
        <f t="shared" si="62"/>
        <v>2.14</v>
      </c>
      <c r="AP100" s="86" t="str">
        <f t="shared" si="63"/>
        <v>1.712</v>
      </c>
      <c r="AQ100" s="86" t="str">
        <f t="shared" si="64"/>
        <v>1.284</v>
      </c>
      <c r="AR100" s="46"/>
      <c r="AS100" s="46"/>
      <c r="AT100" s="46"/>
      <c r="AU100" s="46"/>
      <c r="AV100" s="46"/>
      <c r="AW100" s="46"/>
      <c r="AX100" s="46"/>
      <c r="AY100" s="46"/>
      <c r="AZ100" s="46"/>
    </row>
    <row r="101">
      <c r="A101" s="74">
        <v>99.0</v>
      </c>
      <c r="B101" s="78" t="str">
        <f t="shared" si="3"/>
        <v>552,466,523.33</v>
      </c>
      <c r="C101" s="78">
        <v>1.05</v>
      </c>
      <c r="D101" s="83" t="str">
        <f>ROUNDDOWN((D100+T100))</f>
        <v>2270318563796150000</v>
      </c>
      <c r="E101" s="80">
        <v>1.001</v>
      </c>
      <c r="G101" s="76">
        <v>1.05</v>
      </c>
      <c r="H101" s="79" t="str">
        <f>ROUNDDOWN((H100+L100)*0.65)</f>
        <v>1993719099489550000</v>
      </c>
      <c r="I101" s="80">
        <v>1.001</v>
      </c>
      <c r="K101" s="73">
        <v>1.01</v>
      </c>
      <c r="L101" s="77" t="str">
        <f>ROUNDDOWN((L100+D100)*0.65)</f>
        <v>1862840581124910000</v>
      </c>
      <c r="M101" s="81">
        <v>1.01</v>
      </c>
      <c r="N101" s="91"/>
      <c r="O101" s="78">
        <v>1.03</v>
      </c>
      <c r="P101" s="77" t="str">
        <f>ROUNDDOWN((P100+H100)*0.7)</f>
        <v>1996166974499570000</v>
      </c>
      <c r="Q101" s="76">
        <v>1.01</v>
      </c>
      <c r="R101" s="91"/>
      <c r="S101" s="78">
        <v>1.04</v>
      </c>
      <c r="T101" s="77" t="str">
        <f>ROUNDDOWN((T100+P100)*0.75)</f>
        <v>2152999712052520000</v>
      </c>
      <c r="U101" s="76">
        <v>1.01</v>
      </c>
      <c r="V101" s="91"/>
      <c r="W101" s="46"/>
      <c r="X101" s="46"/>
      <c r="Y101" s="46"/>
      <c r="Z101" s="46"/>
      <c r="AA101" s="46"/>
      <c r="AB101" s="46"/>
      <c r="AC101" s="46"/>
      <c r="AD101" s="46"/>
      <c r="AE101" s="46"/>
      <c r="AF101" s="86"/>
      <c r="AG101" s="86"/>
      <c r="AH101" s="86"/>
      <c r="AI101" s="86"/>
      <c r="AJ101" s="87">
        <v>99.0</v>
      </c>
      <c r="AK101" s="87">
        <v>10.8</v>
      </c>
      <c r="AL101" s="86" t="str">
        <f t="shared" si="59"/>
        <v>3.456</v>
      </c>
      <c r="AM101" s="86" t="str">
        <f t="shared" si="60"/>
        <v>3.024</v>
      </c>
      <c r="AN101" s="86" t="str">
        <f t="shared" si="61"/>
        <v>2.592</v>
      </c>
      <c r="AO101" s="86" t="str">
        <f t="shared" si="62"/>
        <v>2.16</v>
      </c>
      <c r="AP101" s="86" t="str">
        <f t="shared" si="63"/>
        <v>1.728</v>
      </c>
      <c r="AQ101" s="86" t="str">
        <f t="shared" si="64"/>
        <v>1.296</v>
      </c>
      <c r="AR101" s="46"/>
      <c r="AS101" s="46"/>
      <c r="AT101" s="46"/>
      <c r="AU101" s="46"/>
      <c r="AV101" s="46"/>
      <c r="AW101" s="46"/>
      <c r="AX101" s="46"/>
      <c r="AY101" s="46"/>
      <c r="AZ101" s="46"/>
    </row>
    <row r="102">
      <c r="A102" s="74">
        <v>100.0</v>
      </c>
      <c r="B102" s="78" t="str">
        <f t="shared" si="3"/>
        <v>627,964,801.35</v>
      </c>
      <c r="C102" s="78">
        <v>1.03</v>
      </c>
      <c r="D102" s="83" t="str">
        <f>ROUNDDOWN((D101+T100)*0.72)</f>
        <v>2531270316388330000</v>
      </c>
      <c r="E102" s="80">
        <v>1.001</v>
      </c>
      <c r="G102" s="76">
        <v>1.01</v>
      </c>
      <c r="H102" s="79" t="str">
        <f>ROUNDDOWN((H101+T101)*0.75)</f>
        <v>3110039108656550000</v>
      </c>
      <c r="I102" s="80">
        <v>1.001</v>
      </c>
      <c r="K102" s="73">
        <v>1.04</v>
      </c>
      <c r="L102" s="83" t="str">
        <f>ROUNDDOWN((L101+H101)*1.2)</f>
        <v>4627871616737350000</v>
      </c>
      <c r="M102" s="81">
        <v>1.01</v>
      </c>
      <c r="N102" s="91"/>
      <c r="O102" s="78">
        <v>1.02</v>
      </c>
      <c r="P102" s="83" t="str">
        <f>ROUNDDOWN((P101+D101)*1.11)</f>
        <v>4735798947508250000</v>
      </c>
      <c r="Q102" s="76">
        <v>1.01</v>
      </c>
      <c r="R102" s="91"/>
      <c r="S102" s="78">
        <v>1.03</v>
      </c>
      <c r="T102" s="83" t="str">
        <f>ROUNDDOWN((T101+L101)*0.75)</f>
        <v>3011880219883070000</v>
      </c>
      <c r="U102" s="76">
        <v>1.01</v>
      </c>
      <c r="V102" s="91"/>
      <c r="W102" s="46"/>
      <c r="X102" s="46"/>
      <c r="Y102" s="46"/>
      <c r="Z102" s="46"/>
      <c r="AA102" s="46"/>
      <c r="AB102" s="46"/>
      <c r="AC102" s="46"/>
      <c r="AD102" s="46"/>
      <c r="AE102" s="46"/>
      <c r="AF102" s="86"/>
      <c r="AG102" s="86"/>
      <c r="AH102" s="86"/>
      <c r="AI102" s="86"/>
      <c r="AJ102" s="87">
        <v>100.0</v>
      </c>
      <c r="AK102" s="87">
        <v>10.9</v>
      </c>
      <c r="AL102" s="86" t="str">
        <f t="shared" si="59"/>
        <v>3.488</v>
      </c>
      <c r="AM102" s="86" t="str">
        <f t="shared" si="60"/>
        <v>3.052</v>
      </c>
      <c r="AN102" s="86" t="str">
        <f t="shared" si="61"/>
        <v>2.616</v>
      </c>
      <c r="AO102" s="86" t="str">
        <f t="shared" si="62"/>
        <v>2.18</v>
      </c>
      <c r="AP102" s="86" t="str">
        <f t="shared" si="63"/>
        <v>1.744</v>
      </c>
      <c r="AQ102" s="86" t="str">
        <f t="shared" si="64"/>
        <v>1.308</v>
      </c>
      <c r="AR102" s="46"/>
      <c r="AS102" s="46"/>
      <c r="AT102" s="46"/>
      <c r="AU102" s="46"/>
      <c r="AV102" s="46"/>
      <c r="AW102" s="46"/>
      <c r="AX102" s="46"/>
      <c r="AY102" s="46"/>
      <c r="AZ102" s="46"/>
    </row>
    <row r="103">
      <c r="A103" s="74">
        <v>101.0</v>
      </c>
      <c r="B103" s="78" t="str">
        <f t="shared" si="3"/>
        <v>727,640,242.60</v>
      </c>
      <c r="C103" s="78">
        <v>1.01</v>
      </c>
      <c r="D103" s="83" t="str">
        <f>ROUNDDOWN((D102+L102)*0.775)</f>
        <v>5548334998172400000</v>
      </c>
      <c r="E103" s="46"/>
      <c r="F103" s="91"/>
      <c r="G103" s="76">
        <v>1.02</v>
      </c>
      <c r="H103" s="79" t="str">
        <f>ROUNDDOWN((H102+P102)*0.656)</f>
        <v>5146869764844110000</v>
      </c>
      <c r="I103" s="92"/>
      <c r="J103" s="82"/>
      <c r="K103" s="78">
        <v>1.03</v>
      </c>
      <c r="L103" s="83" t="str">
        <f>ROUNDDOWN((L102+T102)*0.65)</f>
        <v>4965838693803270000</v>
      </c>
      <c r="M103" s="92"/>
      <c r="N103" s="91"/>
      <c r="O103" s="78">
        <v>1.04</v>
      </c>
      <c r="P103" s="83" t="str">
        <f>ROUNDDOWN((P102+D102)*0.665)</f>
        <v>4832601060491230000</v>
      </c>
      <c r="Q103" s="46"/>
      <c r="R103" s="91"/>
      <c r="S103" s="78">
        <v>1.05</v>
      </c>
      <c r="T103" s="83" t="str">
        <f>ROUNDDOWN((T102+H102)*0.75)</f>
        <v>4591439496404710000</v>
      </c>
      <c r="U103" s="46"/>
      <c r="V103" s="91"/>
      <c r="W103" s="46"/>
      <c r="X103" s="46"/>
      <c r="Y103" s="46"/>
      <c r="Z103" s="46"/>
      <c r="AA103" s="46"/>
      <c r="AB103" s="46"/>
      <c r="AC103" s="46"/>
      <c r="AD103" s="46"/>
      <c r="AE103" s="46"/>
      <c r="AF103" s="86"/>
      <c r="AG103" s="86"/>
      <c r="AH103" s="86"/>
      <c r="AI103" s="86"/>
      <c r="AJ103" s="87"/>
      <c r="AK103" s="87"/>
      <c r="AL103" s="87"/>
      <c r="AM103" s="87"/>
      <c r="AN103" s="87"/>
      <c r="AO103" s="87"/>
      <c r="AP103" s="87"/>
      <c r="AQ103" s="87"/>
      <c r="AR103" s="46"/>
      <c r="AS103" s="46"/>
      <c r="AT103" s="46"/>
      <c r="AU103" s="46"/>
      <c r="AV103" s="46"/>
      <c r="AW103" s="46"/>
      <c r="AX103" s="46"/>
      <c r="AY103" s="46"/>
      <c r="AZ103" s="46"/>
    </row>
    <row r="104">
      <c r="A104" s="74">
        <v>102.0</v>
      </c>
      <c r="B104" s="78" t="str">
        <f t="shared" si="3"/>
        <v>843,136,942.58</v>
      </c>
      <c r="C104" s="78">
        <v>1.04</v>
      </c>
      <c r="D104" s="90" t="str">
        <f>ROUNDDOWN((D103+T103)*0.55)</f>
        <v>5576875972017410000</v>
      </c>
      <c r="E104" s="46"/>
      <c r="F104" s="91"/>
      <c r="G104" s="76">
        <v>1.03</v>
      </c>
      <c r="H104" s="79" t="str">
        <f>ROUNDDOWN((H103+L103)*0.65)</f>
        <v>6573260498120800000</v>
      </c>
      <c r="I104" s="92"/>
      <c r="J104" s="91"/>
      <c r="K104" s="73">
        <v>1.05</v>
      </c>
      <c r="L104" s="77" t="str">
        <f>ROUNDDOWN((L103+D103)*0.65)</f>
        <v>6834212899784190000</v>
      </c>
      <c r="M104" s="92"/>
      <c r="N104" s="91"/>
      <c r="O104" s="78">
        <v>1.01</v>
      </c>
      <c r="P104" s="77" t="str">
        <f>ROUNDDOWN((P103+H103)*0.7)</f>
        <v>6985629577734740000</v>
      </c>
      <c r="Q104" s="46"/>
      <c r="R104" s="91"/>
      <c r="S104" s="78">
        <v>1.02</v>
      </c>
      <c r="T104" s="77" t="str">
        <f>ROUNDDOWN((T103+P103)*0.75)</f>
        <v>7068030417671960000</v>
      </c>
      <c r="U104" s="46"/>
      <c r="V104" s="91"/>
      <c r="W104" s="46"/>
      <c r="X104" s="46"/>
      <c r="Y104" s="46"/>
      <c r="Z104" s="46"/>
      <c r="AA104" s="46"/>
      <c r="AB104" s="46"/>
      <c r="AC104" s="46"/>
      <c r="AD104" s="46"/>
      <c r="AE104" s="46"/>
      <c r="AF104" s="86"/>
      <c r="AG104" s="86"/>
      <c r="AH104" s="86"/>
      <c r="AI104" s="86"/>
      <c r="AJ104" s="87"/>
      <c r="AK104" s="87"/>
      <c r="AL104" s="86"/>
      <c r="AM104" s="86"/>
      <c r="AN104" s="86"/>
      <c r="AO104" s="86"/>
      <c r="AP104" s="86"/>
      <c r="AQ104" s="86"/>
      <c r="AR104" s="46"/>
      <c r="AS104" s="46"/>
      <c r="AT104" s="46"/>
      <c r="AU104" s="46"/>
      <c r="AV104" s="46"/>
      <c r="AW104" s="46"/>
      <c r="AX104" s="46"/>
      <c r="AY104" s="46"/>
      <c r="AZ104" s="46"/>
    </row>
    <row r="105">
      <c r="A105" s="74">
        <v>103.0</v>
      </c>
      <c r="B105" s="78" t="str">
        <f t="shared" si="3"/>
        <v>976,966,174.10</v>
      </c>
      <c r="C105" s="78">
        <v>1.02</v>
      </c>
      <c r="D105" s="83" t="str">
        <f>ROUNDDOWN((D104+P104)*0.7)</f>
        <v>8793753884826500000</v>
      </c>
      <c r="E105" s="46"/>
      <c r="F105" s="91"/>
      <c r="G105" s="76">
        <v>1.05</v>
      </c>
      <c r="H105" s="79" t="str">
        <f>ROUNDDOWN((H104+T104)*0.75)</f>
        <v>10230968186844600000</v>
      </c>
      <c r="I105" s="92"/>
      <c r="J105" s="91"/>
      <c r="K105" s="73">
        <v>1.01</v>
      </c>
      <c r="L105" s="83" t="str">
        <f>ROUNDDOWN((L104+H104)*1.2)</f>
        <v>16088968077486000000</v>
      </c>
      <c r="M105" s="92"/>
      <c r="N105" s="91"/>
      <c r="O105" s="78">
        <v>1.03</v>
      </c>
      <c r="P105" s="83" t="str">
        <f>ROUNDDOWN((P104+D104)*1.11)</f>
        <v>13944381160224900000</v>
      </c>
      <c r="Q105" s="46"/>
      <c r="R105" s="91"/>
      <c r="S105" s="78">
        <v>1.04</v>
      </c>
      <c r="T105" s="83" t="str">
        <f>ROUNDDOWN((T104+L104)*0.75)</f>
        <v>10426682488092100000</v>
      </c>
      <c r="U105" s="46"/>
      <c r="V105" s="91"/>
      <c r="W105" s="46"/>
      <c r="X105" s="46"/>
      <c r="Y105" s="46"/>
      <c r="Z105" s="46"/>
      <c r="AA105" s="46"/>
      <c r="AB105" s="46"/>
      <c r="AC105" s="46"/>
      <c r="AD105" s="46"/>
      <c r="AE105" s="46"/>
      <c r="AF105" s="86"/>
      <c r="AG105" s="86"/>
      <c r="AH105" s="86"/>
      <c r="AI105" s="86"/>
      <c r="AJ105" s="87"/>
      <c r="AK105" s="87"/>
      <c r="AL105" s="86"/>
      <c r="AM105" s="86"/>
      <c r="AN105" s="86"/>
      <c r="AO105" s="86"/>
      <c r="AP105" s="86"/>
      <c r="AQ105" s="86"/>
      <c r="AR105" s="46"/>
      <c r="AS105" s="46"/>
      <c r="AT105" s="46"/>
      <c r="AU105" s="46"/>
      <c r="AV105" s="46"/>
      <c r="AW105" s="46"/>
      <c r="AX105" s="46"/>
      <c r="AY105" s="46"/>
      <c r="AZ105" s="46"/>
    </row>
    <row r="106">
      <c r="A106" s="74">
        <v>104.0</v>
      </c>
      <c r="B106" s="78" t="str">
        <f t="shared" si="3"/>
        <v>1,132,037,818.69</v>
      </c>
      <c r="C106" s="78">
        <v>1.05</v>
      </c>
      <c r="D106" s="83" t="str">
        <f>ROUNDDOWN((D105+T105))</f>
        <v>19220436372918600000</v>
      </c>
      <c r="E106" s="46"/>
      <c r="F106" s="91"/>
      <c r="G106" s="76">
        <v>1.01</v>
      </c>
      <c r="H106" s="79" t="str">
        <f>ROUNDDOWN((H105+L105)*0.65)</f>
        <v>17107958571814900000</v>
      </c>
      <c r="I106" s="92"/>
      <c r="J106" s="91"/>
      <c r="K106" s="73">
        <v>1.04</v>
      </c>
      <c r="L106" s="77" t="str">
        <f>ROUNDDOWN((L105+D105)*0.65)</f>
        <v>16173769275503100000</v>
      </c>
      <c r="M106" s="92"/>
      <c r="N106" s="91"/>
      <c r="O106" s="78">
        <v>1.02</v>
      </c>
      <c r="P106" s="77" t="str">
        <f>ROUNDDOWN((P105+H105)*0.7)</f>
        <v>16922744542948700000</v>
      </c>
      <c r="Q106" s="46"/>
      <c r="R106" s="91"/>
      <c r="S106" s="78">
        <v>1.03</v>
      </c>
      <c r="T106" s="77" t="str">
        <f>ROUNDDOWN((T105+P105)*0.75)</f>
        <v>18278297736237700000</v>
      </c>
      <c r="U106" s="46"/>
      <c r="V106" s="91"/>
      <c r="W106" s="46"/>
      <c r="X106" s="46"/>
      <c r="Y106" s="46"/>
      <c r="Z106" s="46"/>
      <c r="AA106" s="46"/>
      <c r="AB106" s="46"/>
      <c r="AC106" s="46"/>
      <c r="AD106" s="46"/>
      <c r="AE106" s="46"/>
      <c r="AF106" s="86"/>
      <c r="AG106" s="86"/>
      <c r="AH106" s="86"/>
      <c r="AI106" s="86"/>
      <c r="AJ106" s="87"/>
      <c r="AK106" s="87"/>
      <c r="AL106" s="86"/>
      <c r="AM106" s="86"/>
      <c r="AN106" s="86"/>
      <c r="AO106" s="86"/>
      <c r="AP106" s="86"/>
      <c r="AQ106" s="86"/>
      <c r="AR106" s="46"/>
      <c r="AS106" s="46"/>
      <c r="AT106" s="46"/>
      <c r="AU106" s="46"/>
      <c r="AV106" s="46"/>
      <c r="AW106" s="46"/>
      <c r="AX106" s="46"/>
      <c r="AY106" s="46"/>
      <c r="AZ106" s="46"/>
    </row>
    <row r="107">
      <c r="A107" s="74">
        <v>105.0</v>
      </c>
      <c r="B107" s="78" t="str">
        <f t="shared" si="3"/>
        <v>1,311,723,636.83</v>
      </c>
      <c r="C107" s="78">
        <v>1.03</v>
      </c>
      <c r="D107" s="83" t="str">
        <f>ROUNDDOWN((D106+T105)*0.72)</f>
        <v>21345925579927700000</v>
      </c>
      <c r="E107" s="46"/>
      <c r="F107" s="91"/>
      <c r="G107" s="76">
        <v>1.04</v>
      </c>
      <c r="H107" s="79" t="str">
        <f>ROUNDDOWN((H106+T106)*0.75)</f>
        <v>26539692231039500000</v>
      </c>
      <c r="I107" s="92"/>
      <c r="J107" s="91"/>
      <c r="K107" s="73">
        <v>1.02</v>
      </c>
      <c r="L107" s="83" t="str">
        <f>ROUNDDOWN((L106+H106)*1.2)</f>
        <v>39938073416781600000</v>
      </c>
      <c r="M107" s="92"/>
      <c r="N107" s="91"/>
      <c r="O107" s="78">
        <v>1.05</v>
      </c>
      <c r="P107" s="83" t="str">
        <f>ROUNDDOWN((P106+D106)*1.11)</f>
        <v>40118930816612700000</v>
      </c>
      <c r="Q107" s="46"/>
      <c r="R107" s="91"/>
      <c r="S107" s="78">
        <v>1.01</v>
      </c>
      <c r="T107" s="83" t="str">
        <f>ROUNDDOWN((T106+L106)*0.75)</f>
        <v>25839050258805600000</v>
      </c>
      <c r="U107" s="46"/>
      <c r="V107" s="91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87"/>
      <c r="AK107" s="87"/>
      <c r="AL107" s="86"/>
      <c r="AM107" s="86"/>
      <c r="AN107" s="86"/>
      <c r="AO107" s="86"/>
      <c r="AP107" s="86"/>
      <c r="AQ107" s="86"/>
      <c r="AR107" s="46"/>
      <c r="AS107" s="46"/>
      <c r="AT107" s="46"/>
      <c r="AU107" s="46"/>
      <c r="AV107" s="46"/>
      <c r="AW107" s="46"/>
      <c r="AX107" s="46"/>
      <c r="AY107" s="46"/>
      <c r="AZ107" s="46"/>
    </row>
    <row r="108">
      <c r="A108" s="74">
        <v>106.0</v>
      </c>
      <c r="B108" s="78" t="str">
        <f t="shared" si="3"/>
        <v>1,519,930,580.95</v>
      </c>
      <c r="C108" s="78">
        <v>1.01</v>
      </c>
      <c r="D108" s="83" t="str">
        <f>ROUNDDOWN((D107+L107)*0.775)</f>
        <v>47495099222449700000</v>
      </c>
      <c r="E108" s="46"/>
      <c r="F108" s="91"/>
      <c r="G108" s="76">
        <v>1.02</v>
      </c>
      <c r="H108" s="79" t="str">
        <f>ROUNDDOWN((H107+P107)*0.656)</f>
        <v>43728056719259800000</v>
      </c>
      <c r="I108" s="92"/>
      <c r="J108" s="91"/>
      <c r="K108" s="78">
        <v>1.03</v>
      </c>
      <c r="L108" s="83" t="str">
        <f>ROUNDDOWN((L107+T107)*0.65)</f>
        <v>42755130389131700000</v>
      </c>
      <c r="M108" s="92"/>
      <c r="N108" s="91"/>
      <c r="O108" s="78">
        <v>1.04</v>
      </c>
      <c r="P108" s="83" t="str">
        <f>ROUNDDOWN((P107+D107)*0.665)</f>
        <v>40874129503699400000</v>
      </c>
      <c r="Q108" s="46"/>
      <c r="R108" s="91"/>
      <c r="S108" s="78">
        <v>1.05</v>
      </c>
      <c r="T108" s="83" t="str">
        <f>ROUNDDOWN((T107+H107)*0.75)</f>
        <v>39284056867383800000</v>
      </c>
      <c r="U108" s="46"/>
      <c r="V108" s="91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87"/>
      <c r="AK108" s="87"/>
      <c r="AL108" s="86"/>
      <c r="AM108" s="86"/>
      <c r="AN108" s="86"/>
      <c r="AO108" s="86"/>
      <c r="AP108" s="86"/>
      <c r="AQ108" s="86"/>
      <c r="AR108" s="46"/>
      <c r="AS108" s="46"/>
      <c r="AT108" s="46"/>
      <c r="AU108" s="46"/>
      <c r="AV108" s="46"/>
      <c r="AW108" s="46"/>
      <c r="AX108" s="46"/>
      <c r="AY108" s="46"/>
      <c r="AZ108" s="46"/>
    </row>
    <row r="109">
      <c r="A109" s="74">
        <v>107.0</v>
      </c>
      <c r="B109" s="78" t="str">
        <f t="shared" si="3"/>
        <v>1,761,185,745.26</v>
      </c>
      <c r="C109" s="78">
        <v>1.04</v>
      </c>
      <c r="D109" s="90" t="str">
        <f>ROUNDDOWN((D108+T108)*0.55)</f>
        <v>47728535849408400000</v>
      </c>
      <c r="E109" s="46"/>
      <c r="F109" s="91"/>
      <c r="G109" s="76">
        <v>1.03</v>
      </c>
      <c r="H109" s="79" t="str">
        <f>ROUNDDOWN((H108+L108)*0.65)</f>
        <v>56214071620454500000</v>
      </c>
      <c r="I109" s="92"/>
      <c r="J109" s="91"/>
      <c r="K109" s="73">
        <v>1.05</v>
      </c>
      <c r="L109" s="77" t="str">
        <f>ROUNDDOWN((L108+D108)*0.65)</f>
        <v>58662649247527900000</v>
      </c>
      <c r="M109" s="92"/>
      <c r="N109" s="91"/>
      <c r="O109" s="78">
        <v>1.01</v>
      </c>
      <c r="P109" s="77" t="str">
        <f>ROUNDDOWN((P108+H108)*0.7)</f>
        <v>59221530356071400000</v>
      </c>
      <c r="Q109" s="46"/>
      <c r="R109" s="91"/>
      <c r="S109" s="78">
        <v>1.02</v>
      </c>
      <c r="T109" s="77" t="str">
        <f>ROUNDDOWN((T108+P108)*0.75)</f>
        <v>60118639778312400000</v>
      </c>
      <c r="U109" s="46"/>
      <c r="V109" s="91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87"/>
      <c r="AK109" s="87"/>
      <c r="AL109" s="86"/>
      <c r="AM109" s="86"/>
      <c r="AN109" s="86"/>
      <c r="AO109" s="86"/>
      <c r="AP109" s="86"/>
      <c r="AQ109" s="86"/>
      <c r="AR109" s="46"/>
      <c r="AS109" s="46"/>
      <c r="AT109" s="46"/>
      <c r="AU109" s="46"/>
      <c r="AV109" s="46"/>
      <c r="AW109" s="46"/>
      <c r="AX109" s="46"/>
      <c r="AY109" s="46"/>
      <c r="AZ109" s="46"/>
    </row>
    <row r="110">
      <c r="A110" s="74">
        <v>108.0</v>
      </c>
      <c r="B110" s="78" t="str">
        <f t="shared" si="3"/>
        <v>2,040,734,799.46</v>
      </c>
      <c r="C110" s="78">
        <v>1.02</v>
      </c>
      <c r="D110" s="83" t="str">
        <f>ROUNDDOWN((D109+P109)*0.7)</f>
        <v>74865046343835900000</v>
      </c>
      <c r="E110" s="46"/>
      <c r="F110" s="91"/>
      <c r="G110" s="76">
        <v>1.05</v>
      </c>
      <c r="H110" s="79" t="str">
        <f>ROUNDDOWN((H109+T109)*0.75)</f>
        <v>87249533549075200000</v>
      </c>
      <c r="I110" s="92"/>
      <c r="J110" s="91"/>
      <c r="K110" s="73">
        <v>1.01</v>
      </c>
      <c r="L110" s="83" t="str">
        <f>ROUNDDOWN((L109+H109)*1.2)</f>
        <v>137852065041579000000</v>
      </c>
      <c r="M110" s="92"/>
      <c r="N110" s="91"/>
      <c r="O110" s="78">
        <v>1.03</v>
      </c>
      <c r="P110" s="83" t="str">
        <f>ROUNDDOWN((P109+D109)*1.11)</f>
        <v>118714573488083000000</v>
      </c>
      <c r="Q110" s="46"/>
      <c r="R110" s="91"/>
      <c r="S110" s="78">
        <v>1.04</v>
      </c>
      <c r="T110" s="83" t="str">
        <f>ROUNDDOWN((T109+L109)*0.75)</f>
        <v>89085966769380200000</v>
      </c>
      <c r="U110" s="46"/>
      <c r="V110" s="91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87"/>
      <c r="AK110" s="87"/>
      <c r="AL110" s="86"/>
      <c r="AM110" s="86"/>
      <c r="AN110" s="86"/>
      <c r="AO110" s="86"/>
      <c r="AP110" s="86"/>
      <c r="AQ110" s="86"/>
      <c r="AR110" s="46"/>
      <c r="AS110" s="46"/>
      <c r="AT110" s="46"/>
      <c r="AU110" s="46"/>
      <c r="AV110" s="46"/>
      <c r="AW110" s="46"/>
      <c r="AX110" s="46"/>
      <c r="AY110" s="46"/>
      <c r="AZ110" s="46"/>
    </row>
    <row r="111">
      <c r="A111" s="74">
        <v>109.0</v>
      </c>
      <c r="B111" s="78" t="str">
        <f t="shared" si="3"/>
        <v>2,364,656,046.61</v>
      </c>
      <c r="C111" s="78">
        <v>1.05</v>
      </c>
      <c r="D111" s="83" t="str">
        <f>ROUNDDOWN((D110+T110))</f>
        <v>163951013113216000000</v>
      </c>
      <c r="E111" s="46"/>
      <c r="F111" s="91"/>
      <c r="G111" s="76">
        <v>1.01</v>
      </c>
      <c r="H111" s="79" t="str">
        <f>ROUNDDOWN((H110+L110)*0.65)</f>
        <v>146316039083925000000</v>
      </c>
      <c r="I111" s="92"/>
      <c r="J111" s="91"/>
      <c r="K111" s="73">
        <v>1.04</v>
      </c>
      <c r="L111" s="77" t="str">
        <f>ROUNDDOWN((L110+D110)*0.65)</f>
        <v>138266122400520000000</v>
      </c>
      <c r="M111" s="92"/>
      <c r="N111" s="91"/>
      <c r="O111" s="78">
        <v>1.02</v>
      </c>
      <c r="P111" s="77" t="str">
        <f>ROUNDDOWN((P110+H110)*0.7)</f>
        <v>144174874926011000000</v>
      </c>
      <c r="Q111" s="46"/>
      <c r="R111" s="91"/>
      <c r="S111" s="78">
        <v>1.03</v>
      </c>
      <c r="T111" s="77" t="str">
        <f>ROUNDDOWN((T110+P110)*0.75)</f>
        <v>155850405193097000000</v>
      </c>
      <c r="U111" s="46"/>
      <c r="V111" s="91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87"/>
      <c r="AK111" s="87"/>
      <c r="AL111" s="86"/>
      <c r="AM111" s="86"/>
      <c r="AN111" s="86"/>
      <c r="AO111" s="86"/>
      <c r="AP111" s="86"/>
      <c r="AQ111" s="86"/>
      <c r="AR111" s="46"/>
      <c r="AS111" s="46"/>
      <c r="AT111" s="46"/>
      <c r="AU111" s="46"/>
      <c r="AV111" s="46"/>
      <c r="AW111" s="46"/>
      <c r="AX111" s="46"/>
      <c r="AY111" s="46"/>
      <c r="AZ111" s="46"/>
    </row>
    <row r="112">
      <c r="A112" s="74">
        <v>110.0</v>
      </c>
      <c r="B112" s="78" t="str">
        <f t="shared" si="3"/>
        <v>2,739,992,585.14</v>
      </c>
      <c r="C112" s="78">
        <v>1.03</v>
      </c>
      <c r="D112" s="83" t="str">
        <f>ROUNDDOWN((D111+T110)*0.72)</f>
        <v>182186625515469000000</v>
      </c>
      <c r="E112" s="46"/>
      <c r="F112" s="91"/>
      <c r="G112" s="76">
        <v>1.04</v>
      </c>
      <c r="H112" s="79" t="str">
        <f>ROUNDDOWN((H111+T111)*0.75)</f>
        <v>226624833207766000000</v>
      </c>
      <c r="I112" s="92"/>
      <c r="J112" s="91"/>
      <c r="K112" s="73">
        <v>1.02</v>
      </c>
      <c r="L112" s="83" t="str">
        <f>ROUNDDOWN((L111+H111)*1.2)</f>
        <v>341498593781334000000</v>
      </c>
      <c r="M112" s="92"/>
      <c r="N112" s="91"/>
      <c r="O112" s="78">
        <v>1.05</v>
      </c>
      <c r="P112" s="83" t="str">
        <f>ROUNDDOWN((P111+D111)*1.11)</f>
        <v>342019735723542000000</v>
      </c>
      <c r="Q112" s="46"/>
      <c r="R112" s="91"/>
      <c r="S112" s="78">
        <v>1.01</v>
      </c>
      <c r="T112" s="83" t="str">
        <f>ROUNDDOWN((T111+L111)*0.75)</f>
        <v>220587395695213000000</v>
      </c>
      <c r="U112" s="46"/>
      <c r="V112" s="91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87"/>
      <c r="AK112" s="87"/>
      <c r="AL112" s="86"/>
      <c r="AM112" s="86"/>
      <c r="AN112" s="86"/>
      <c r="AO112" s="86"/>
      <c r="AP112" s="86"/>
      <c r="AQ112" s="86"/>
      <c r="AR112" s="46"/>
      <c r="AS112" s="46"/>
      <c r="AT112" s="46"/>
      <c r="AU112" s="46"/>
      <c r="AV112" s="46"/>
      <c r="AW112" s="46"/>
      <c r="AX112" s="46"/>
      <c r="AY112" s="46"/>
      <c r="AZ112" s="46"/>
    </row>
    <row r="113">
      <c r="A113" s="74">
        <v>111.0</v>
      </c>
      <c r="B113" s="78" t="str">
        <f t="shared" si="3"/>
        <v>3,174,905,448.68</v>
      </c>
      <c r="C113" s="78">
        <v>1.01</v>
      </c>
      <c r="D113" s="83" t="str">
        <f>ROUNDDOWN((D112+L112)*0.775)</f>
        <v>405856044955022000000</v>
      </c>
      <c r="E113" s="46"/>
      <c r="F113" s="91"/>
      <c r="G113" s="76">
        <v>1.02</v>
      </c>
      <c r="H113" s="79" t="str">
        <f>ROUNDDOWN((H112+P112)*0.656)</f>
        <v>373030837218938000000</v>
      </c>
      <c r="I113" s="92"/>
      <c r="J113" s="91"/>
      <c r="K113" s="78">
        <v>1.03</v>
      </c>
      <c r="L113" s="83" t="str">
        <f>ROUNDDOWN((L112+T112)*0.65)</f>
        <v>365355893159756000000</v>
      </c>
      <c r="M113" s="92"/>
      <c r="N113" s="91"/>
      <c r="O113" s="78">
        <v>1.04</v>
      </c>
      <c r="P113" s="83" t="str">
        <f>ROUNDDOWN((P112+D112)*0.665)</f>
        <v>348597230223942000000</v>
      </c>
      <c r="Q113" s="46"/>
      <c r="R113" s="91"/>
      <c r="S113" s="78">
        <v>1.05</v>
      </c>
      <c r="T113" s="83" t="str">
        <f>ROUNDDOWN((T112+H112)*0.75)</f>
        <v>335409171677234000000</v>
      </c>
      <c r="U113" s="46"/>
      <c r="V113" s="91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87"/>
      <c r="AK113" s="87"/>
      <c r="AL113" s="87"/>
      <c r="AM113" s="87"/>
      <c r="AN113" s="87"/>
      <c r="AO113" s="87"/>
      <c r="AP113" s="87"/>
      <c r="AQ113" s="87"/>
      <c r="AR113" s="46"/>
      <c r="AS113" s="46"/>
      <c r="AT113" s="46"/>
      <c r="AU113" s="46"/>
      <c r="AV113" s="46"/>
      <c r="AW113" s="46"/>
      <c r="AX113" s="46"/>
      <c r="AY113" s="46"/>
      <c r="AZ113" s="46"/>
    </row>
    <row r="114">
      <c r="A114" s="74">
        <v>112.0</v>
      </c>
      <c r="B114" s="78" t="str">
        <f t="shared" si="3"/>
        <v>3,678,851,053.36</v>
      </c>
      <c r="C114" s="78">
        <v>1.04</v>
      </c>
      <c r="D114" s="90" t="str">
        <f>ROUNDDOWN((D113+T113)*0.55)</f>
        <v>407695869147741000000</v>
      </c>
      <c r="E114" s="46"/>
      <c r="F114" s="91"/>
      <c r="G114" s="76">
        <v>1.03</v>
      </c>
      <c r="H114" s="79" t="str">
        <f>ROUNDDOWN((H113+L113)*0.65)</f>
        <v>479951374746151000000</v>
      </c>
      <c r="I114" s="92"/>
      <c r="J114" s="91"/>
      <c r="K114" s="73">
        <v>1.05</v>
      </c>
      <c r="L114" s="77" t="str">
        <f>ROUNDDOWN((L113+D113)*0.65)</f>
        <v>501287759774606000000</v>
      </c>
      <c r="M114" s="92"/>
      <c r="N114" s="91"/>
      <c r="O114" s="78">
        <v>1.01</v>
      </c>
      <c r="P114" s="77" t="str">
        <f>ROUNDDOWN((P113+H113)*0.7)</f>
        <v>505139647210016000000</v>
      </c>
      <c r="Q114" s="46"/>
      <c r="R114" s="91"/>
      <c r="S114" s="78">
        <v>1.02</v>
      </c>
      <c r="T114" s="77" t="str">
        <f>ROUNDDOWN((T113+P113)*0.75)</f>
        <v>513004801425882000000</v>
      </c>
      <c r="U114" s="46"/>
      <c r="V114" s="91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87"/>
      <c r="AK114" s="87"/>
      <c r="AL114" s="86"/>
      <c r="AM114" s="86"/>
      <c r="AN114" s="86"/>
      <c r="AO114" s="86"/>
      <c r="AP114" s="86"/>
      <c r="AQ114" s="86"/>
      <c r="AR114" s="46"/>
      <c r="AS114" s="46"/>
      <c r="AT114" s="46"/>
      <c r="AU114" s="46"/>
      <c r="AV114" s="46"/>
      <c r="AW114" s="46"/>
      <c r="AX114" s="46"/>
      <c r="AY114" s="46"/>
      <c r="AZ114" s="46"/>
    </row>
    <row r="115">
      <c r="A115" s="74">
        <v>113.0</v>
      </c>
      <c r="B115" s="78" t="str">
        <f t="shared" si="3"/>
        <v>4,262,786,811.00</v>
      </c>
      <c r="C115" s="78">
        <v>1.02</v>
      </c>
      <c r="D115" s="83" t="str">
        <f>ROUNDDOWN((D114+P114)*0.7)</f>
        <v>638984861450430000000</v>
      </c>
      <c r="E115" s="46"/>
      <c r="F115" s="91"/>
      <c r="G115" s="76">
        <v>1.05</v>
      </c>
      <c r="H115" s="79" t="str">
        <f>ROUNDDOWN((H114+T114)*0.75)</f>
        <v>744717132129025000000</v>
      </c>
      <c r="I115" s="92"/>
      <c r="J115" s="91"/>
      <c r="K115" s="73">
        <v>1.01</v>
      </c>
      <c r="L115" s="83" t="str">
        <f>ROUNDDOWN((L114+H114)*1.2)</f>
        <v>1177486961424910000000</v>
      </c>
      <c r="M115" s="92"/>
      <c r="N115" s="91"/>
      <c r="O115" s="78">
        <v>1.03</v>
      </c>
      <c r="P115" s="83" t="str">
        <f>ROUNDDOWN((P114+D114)*1.11)</f>
        <v>1013247423157110000000</v>
      </c>
      <c r="Q115" s="46"/>
      <c r="R115" s="91"/>
      <c r="S115" s="78">
        <v>1.04</v>
      </c>
      <c r="T115" s="83" t="str">
        <f>ROUNDDOWN((T114+L114)*0.75)</f>
        <v>760719420900366000000</v>
      </c>
      <c r="U115" s="46"/>
      <c r="V115" s="91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87"/>
      <c r="AK115" s="87"/>
      <c r="AL115" s="86"/>
      <c r="AM115" s="86"/>
      <c r="AN115" s="86"/>
      <c r="AO115" s="86"/>
      <c r="AP115" s="86"/>
      <c r="AQ115" s="86"/>
      <c r="AR115" s="46"/>
      <c r="AS115" s="46"/>
      <c r="AT115" s="46"/>
      <c r="AU115" s="46"/>
      <c r="AV115" s="46"/>
      <c r="AW115" s="46"/>
      <c r="AX115" s="46"/>
      <c r="AY115" s="46"/>
      <c r="AZ115" s="46"/>
    </row>
    <row r="116">
      <c r="A116" s="74">
        <v>114.0</v>
      </c>
      <c r="B116" s="78" t="str">
        <f t="shared" si="3"/>
        <v>4,939,409,378.77</v>
      </c>
      <c r="C116" s="78">
        <v>1.05</v>
      </c>
      <c r="D116" s="83" t="str">
        <f>ROUNDDOWN((D115+T115))</f>
        <v>1399704282350800000000</v>
      </c>
      <c r="E116" s="46"/>
      <c r="F116" s="91"/>
      <c r="G116" s="76">
        <v>1.01</v>
      </c>
      <c r="H116" s="79" t="str">
        <f>ROUNDDOWN((H115+L115)*0.65)</f>
        <v>1249432660810060000000</v>
      </c>
      <c r="I116" s="92"/>
      <c r="J116" s="91"/>
      <c r="K116" s="73">
        <v>1.04</v>
      </c>
      <c r="L116" s="77" t="str">
        <f>ROUNDDOWN((L115+D115)*0.65)</f>
        <v>1180706684868970000000</v>
      </c>
      <c r="M116" s="92"/>
      <c r="N116" s="91"/>
      <c r="O116" s="78">
        <v>1.02</v>
      </c>
      <c r="P116" s="77" t="str">
        <f>ROUNDDOWN((P115+H115)*0.7)</f>
        <v>1230575188700290000000</v>
      </c>
      <c r="Q116" s="46"/>
      <c r="R116" s="91"/>
      <c r="S116" s="78">
        <v>1.03</v>
      </c>
      <c r="T116" s="77" t="str">
        <f>ROUNDDOWN((T115+P115)*0.75)</f>
        <v>1330475133043110000000</v>
      </c>
      <c r="U116" s="46"/>
      <c r="V116" s="91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87"/>
      <c r="AK116" s="87"/>
      <c r="AL116" s="86"/>
      <c r="AM116" s="86"/>
      <c r="AN116" s="86"/>
      <c r="AO116" s="86"/>
      <c r="AP116" s="86"/>
      <c r="AQ116" s="86"/>
      <c r="AR116" s="46"/>
      <c r="AS116" s="46"/>
      <c r="AT116" s="46"/>
      <c r="AU116" s="46"/>
      <c r="AV116" s="46"/>
      <c r="AW116" s="46"/>
      <c r="AX116" s="46"/>
      <c r="AY116" s="46"/>
      <c r="AZ116" s="46"/>
    </row>
    <row r="117">
      <c r="A117" s="74">
        <v>115.0</v>
      </c>
      <c r="B117" s="78" t="str">
        <f t="shared" si="3"/>
        <v>5,723,430,725.67</v>
      </c>
      <c r="C117" s="78">
        <v>1.03</v>
      </c>
      <c r="D117" s="83" t="str">
        <f>ROUNDDOWN((D116+T115)*0.72)</f>
        <v>1555505066340840000000</v>
      </c>
      <c r="E117" s="46"/>
      <c r="F117" s="91"/>
      <c r="G117" s="76">
        <v>1.04</v>
      </c>
      <c r="H117" s="79" t="str">
        <f>ROUNDDOWN((H116+T116)*0.75)</f>
        <v>1934930845389880000000</v>
      </c>
      <c r="I117" s="92"/>
      <c r="J117" s="91"/>
      <c r="K117" s="73">
        <v>1.02</v>
      </c>
      <c r="L117" s="83" t="str">
        <f>ROUNDDOWN((L116+H116)*1.2)</f>
        <v>2916167214814840000000</v>
      </c>
      <c r="M117" s="92"/>
      <c r="N117" s="91"/>
      <c r="O117" s="78">
        <v>1.05</v>
      </c>
      <c r="P117" s="83" t="str">
        <f>ROUNDDOWN((P116+D116)*1.11)</f>
        <v>2919610212866710000000</v>
      </c>
      <c r="Q117" s="46"/>
      <c r="R117" s="91"/>
      <c r="S117" s="78">
        <v>1.01</v>
      </c>
      <c r="T117" s="83" t="str">
        <f>ROUNDDOWN((T116+L116)*0.75)</f>
        <v>1883386363434060000000</v>
      </c>
      <c r="U117" s="46"/>
      <c r="V117" s="91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</row>
    <row r="118">
      <c r="A118" s="74">
        <v>116.0</v>
      </c>
      <c r="B118" s="78" t="str">
        <f t="shared" si="3"/>
        <v>6,631,898,018.48</v>
      </c>
      <c r="C118" s="78">
        <v>1.01</v>
      </c>
      <c r="D118" s="83" t="str">
        <f>ROUNDDOWN((D117+L117)*0.775)</f>
        <v>3465546017895650000000</v>
      </c>
      <c r="E118" s="46"/>
      <c r="F118" s="91"/>
      <c r="G118" s="76">
        <v>1.02</v>
      </c>
      <c r="H118" s="79" t="str">
        <f>ROUNDDOWN((H117+P117)*0.656)</f>
        <v>3184578934216320000000</v>
      </c>
      <c r="I118" s="92"/>
      <c r="J118" s="91"/>
      <c r="K118" s="78">
        <v>1.03</v>
      </c>
      <c r="L118" s="83" t="str">
        <f>ROUNDDOWN((L117+T117)*0.65)</f>
        <v>3119709825861790000000</v>
      </c>
      <c r="M118" s="92"/>
      <c r="N118" s="91"/>
      <c r="O118" s="78">
        <v>1.04</v>
      </c>
      <c r="P118" s="83" t="str">
        <f>ROUNDDOWN((P117+D117)*0.665)</f>
        <v>2975951660673020000000</v>
      </c>
      <c r="Q118" s="46"/>
      <c r="R118" s="91"/>
      <c r="S118" s="78">
        <v>1.05</v>
      </c>
      <c r="T118" s="83" t="str">
        <f>ROUNDDOWN((T117+H117)*0.75)</f>
        <v>2863737906617960000000</v>
      </c>
      <c r="U118" s="46"/>
      <c r="V118" s="91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</row>
    <row r="119">
      <c r="A119" s="74">
        <v>117.0</v>
      </c>
      <c r="B119" s="78" t="str">
        <f t="shared" si="3"/>
        <v>7,684,564,282.45</v>
      </c>
      <c r="C119" s="78">
        <v>1.04</v>
      </c>
      <c r="D119" s="90" t="str">
        <f>ROUNDDOWN((D118+T118)*0.55)</f>
        <v>3481106158482490000000</v>
      </c>
      <c r="E119" s="46"/>
      <c r="F119" s="91"/>
      <c r="G119" s="76">
        <v>1.03</v>
      </c>
      <c r="H119" s="79" t="str">
        <f>ROUNDDOWN((H118+L118)*0.65)</f>
        <v>4097787694050770000000</v>
      </c>
      <c r="I119" s="92"/>
      <c r="J119" s="91"/>
      <c r="K119" s="73">
        <v>1.05</v>
      </c>
      <c r="L119" s="77" t="str">
        <f>ROUNDDOWN((L118+D118)*0.65)</f>
        <v>4280416298442340000000</v>
      </c>
      <c r="M119" s="92"/>
      <c r="N119" s="91"/>
      <c r="O119" s="78">
        <v>1.01</v>
      </c>
      <c r="P119" s="77" t="str">
        <f>ROUNDDOWN((P118+H118)*0.7)</f>
        <v>4312371416422540000000</v>
      </c>
      <c r="Q119" s="46"/>
      <c r="R119" s="91"/>
      <c r="S119" s="78">
        <v>1.02</v>
      </c>
      <c r="T119" s="77" t="str">
        <f>ROUNDDOWN((T118+P118)*0.75)</f>
        <v>4379767175468240000000</v>
      </c>
      <c r="U119" s="46"/>
      <c r="V119" s="91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</row>
    <row r="120">
      <c r="A120" s="74">
        <v>118.0</v>
      </c>
      <c r="B120" s="78" t="str">
        <f t="shared" si="3"/>
        <v>8,904,317,896.10</v>
      </c>
      <c r="C120" s="78">
        <v>1.02</v>
      </c>
      <c r="D120" s="83" t="str">
        <f>ROUNDDOWN((D119+P119)*0.7)</f>
        <v>5455434302433520000000</v>
      </c>
      <c r="E120" s="46"/>
      <c r="F120" s="91"/>
      <c r="G120" s="76">
        <v>1.05</v>
      </c>
      <c r="H120" s="79" t="str">
        <f>ROUNDDOWN((H119+T119)*0.75)</f>
        <v>6358166152139260000000</v>
      </c>
      <c r="I120" s="92"/>
      <c r="J120" s="91"/>
      <c r="K120" s="73">
        <v>1.01</v>
      </c>
      <c r="L120" s="83" t="str">
        <f>ROUNDDOWN((L119+H119)*1.2)</f>
        <v>10053844790991700000000</v>
      </c>
      <c r="M120" s="92"/>
      <c r="N120" s="91"/>
      <c r="O120" s="78">
        <v>1.03</v>
      </c>
      <c r="P120" s="83" t="str">
        <f>ROUNDDOWN((P119+D119)*1.11)</f>
        <v>8650760108144590000000</v>
      </c>
      <c r="Q120" s="46"/>
      <c r="R120" s="91"/>
      <c r="S120" s="78">
        <v>1.04</v>
      </c>
      <c r="T120" s="83" t="str">
        <f>ROUNDDOWN((T119+L119)*0.75)</f>
        <v>6495137605432940000000</v>
      </c>
      <c r="U120" s="46"/>
      <c r="V120" s="91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</row>
    <row r="121">
      <c r="A121" s="74">
        <v>119.0</v>
      </c>
      <c r="B121" s="78" t="str">
        <f t="shared" si="3"/>
        <v>10,317,680,258.85</v>
      </c>
      <c r="C121" s="78">
        <v>1.05</v>
      </c>
      <c r="D121" s="83" t="str">
        <f>ROUNDDOWN((D120+T120))</f>
        <v>11950571907866500000000</v>
      </c>
      <c r="E121" s="46"/>
      <c r="F121" s="91"/>
      <c r="G121" s="76">
        <v>1.01</v>
      </c>
      <c r="H121" s="79" t="str">
        <f>ROUNDDOWN((H120+L120)*0.65)</f>
        <v>10667807113035100000000</v>
      </c>
      <c r="I121" s="92"/>
      <c r="J121" s="91"/>
      <c r="K121" s="73">
        <v>1.04</v>
      </c>
      <c r="L121" s="77" t="str">
        <f>ROUNDDOWN((L120+D120)*0.65)</f>
        <v>10081031410726400000000</v>
      </c>
      <c r="M121" s="92"/>
      <c r="N121" s="91"/>
      <c r="O121" s="78">
        <v>1.02</v>
      </c>
      <c r="P121" s="77" t="str">
        <f>ROUNDDOWN((P120+H120)*0.7)</f>
        <v>10506248382198700000000</v>
      </c>
      <c r="Q121" s="46"/>
      <c r="R121" s="91"/>
      <c r="S121" s="78">
        <v>1.03</v>
      </c>
      <c r="T121" s="77" t="str">
        <f>ROUNDDOWN((T120+P120)*0.75)</f>
        <v>11359423285183100000000</v>
      </c>
      <c r="U121" s="46"/>
      <c r="V121" s="91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</row>
    <row r="122">
      <c r="A122" s="74">
        <v>120.0</v>
      </c>
      <c r="B122" s="78" t="str">
        <f t="shared" si="3"/>
        <v>11,955,382,452.19</v>
      </c>
      <c r="C122" s="78">
        <v>1.03</v>
      </c>
      <c r="D122" s="83" t="str">
        <f>ROUNDDOWN((D121+T120)*0.72)</f>
        <v>13280910849575600000000</v>
      </c>
      <c r="E122" s="46"/>
      <c r="F122" s="91"/>
      <c r="G122" s="76">
        <v>1.04</v>
      </c>
      <c r="H122" s="79" t="str">
        <f>ROUNDDOWN((H121+T121)*0.75)</f>
        <v>16520422798663700000000</v>
      </c>
      <c r="I122" s="92"/>
      <c r="J122" s="91"/>
      <c r="K122" s="73">
        <v>1.02</v>
      </c>
      <c r="L122" s="83" t="str">
        <f>ROUNDDOWN((L121+H121)*1.2)</f>
        <v>24898606228513800000000</v>
      </c>
      <c r="M122" s="92"/>
      <c r="N122" s="91"/>
      <c r="O122" s="78">
        <v>1.05</v>
      </c>
      <c r="P122" s="83" t="str">
        <f>ROUNDDOWN((P121+D121)*1.11)</f>
        <v>24927070521972400000000</v>
      </c>
      <c r="Q122" s="46"/>
      <c r="R122" s="91"/>
      <c r="S122" s="78">
        <v>1.01</v>
      </c>
      <c r="T122" s="83" t="str">
        <f>ROUNDDOWN((T121+L121)*0.75)</f>
        <v>16080341021932100000000</v>
      </c>
      <c r="U122" s="46"/>
      <c r="V122" s="91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</row>
    <row r="123">
      <c r="A123" s="74">
        <v>121.0</v>
      </c>
      <c r="B123" s="78" t="str">
        <f t="shared" si="3"/>
        <v>13,853,033,433.12</v>
      </c>
      <c r="C123" s="78">
        <v>1.01</v>
      </c>
      <c r="D123" s="83" t="str">
        <f>ROUNDDOWN((D122+L122)*0.775)</f>
        <v>29589125735519300000000</v>
      </c>
      <c r="E123" s="46"/>
      <c r="F123" s="91"/>
      <c r="G123" s="76">
        <v>1.02</v>
      </c>
      <c r="H123" s="79" t="str">
        <f>ROUNDDOWN((H122+P122)*0.656)</f>
        <v>27189555618337300000000</v>
      </c>
      <c r="I123" s="92"/>
      <c r="J123" s="91"/>
      <c r="K123" s="78">
        <v>1.03</v>
      </c>
      <c r="L123" s="83" t="str">
        <f>ROUNDDOWN((L122+T122)*0.65)</f>
        <v>26636315712789800000000</v>
      </c>
      <c r="M123" s="92"/>
      <c r="N123" s="91"/>
      <c r="O123" s="78">
        <v>1.04</v>
      </c>
      <c r="P123" s="83" t="str">
        <f>ROUNDDOWN((P122+D122)*0.665)</f>
        <v>25408307612079400000000</v>
      </c>
      <c r="Q123" s="46"/>
      <c r="R123" s="91"/>
      <c r="S123" s="78">
        <v>1.05</v>
      </c>
      <c r="T123" s="83" t="str">
        <f>ROUNDDOWN((T122+H122)*0.75)</f>
        <v>24450572865446900000000</v>
      </c>
      <c r="U123" s="46"/>
      <c r="V123" s="91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</row>
    <row r="124">
      <c r="A124" s="74">
        <v>122.0</v>
      </c>
      <c r="B124" s="78" t="str">
        <f t="shared" si="3"/>
        <v>16,051,894,288.34</v>
      </c>
      <c r="C124" s="78">
        <v>1.04</v>
      </c>
      <c r="D124" s="90" t="str">
        <f>ROUNDDOWN((D123+T123)*0.55)</f>
        <v>29721834230531400000000</v>
      </c>
      <c r="E124" s="46"/>
      <c r="F124" s="91"/>
      <c r="G124" s="76">
        <v>1.03</v>
      </c>
      <c r="H124" s="79" t="str">
        <f>ROUNDDOWN((H123+L123)*0.65)</f>
        <v>34986816365232600000000</v>
      </c>
      <c r="I124" s="92"/>
      <c r="J124" s="91"/>
      <c r="K124" s="73">
        <v>1.05</v>
      </c>
      <c r="L124" s="77" t="str">
        <f>ROUNDDOWN((L123+D123)*0.65)</f>
        <v>36546536941400900000000</v>
      </c>
      <c r="M124" s="92"/>
      <c r="N124" s="91"/>
      <c r="O124" s="78">
        <v>1.01</v>
      </c>
      <c r="P124" s="77" t="str">
        <f>ROUNDDOWN((P123+H123)*0.7)</f>
        <v>36818504261291700000000</v>
      </c>
      <c r="Q124" s="46"/>
      <c r="R124" s="91"/>
      <c r="S124" s="78">
        <v>1.02</v>
      </c>
      <c r="T124" s="77" t="str">
        <f>ROUNDDOWN((T123+P123)*0.75)</f>
        <v>37394160358144700000000</v>
      </c>
      <c r="U124" s="46"/>
      <c r="V124" s="91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</row>
    <row r="125">
      <c r="A125" s="74">
        <v>123.0</v>
      </c>
      <c r="B125" s="78" t="str">
        <f t="shared" si="3"/>
        <v>18,599,775,384.07</v>
      </c>
      <c r="C125" s="78">
        <v>1.02</v>
      </c>
      <c r="D125" s="83" t="str">
        <f>ROUNDDOWN((D124+P124)*0.7)</f>
        <v>46578236944276200000000</v>
      </c>
      <c r="E125" s="46"/>
      <c r="F125" s="91"/>
      <c r="G125" s="76">
        <v>1.05</v>
      </c>
      <c r="H125" s="79" t="str">
        <f>ROUNDDOWN((H124+T124)*0.75)</f>
        <v>54285732542533000000000</v>
      </c>
      <c r="I125" s="92"/>
      <c r="J125" s="91"/>
      <c r="K125" s="73">
        <v>1.01</v>
      </c>
      <c r="L125" s="83" t="str">
        <f>ROUNDDOWN((L124+H124)*1.2)</f>
        <v>85840023967960200000000</v>
      </c>
      <c r="M125" s="92"/>
      <c r="N125" s="91"/>
      <c r="O125" s="78">
        <v>1.03</v>
      </c>
      <c r="P125" s="83" t="str">
        <f>ROUNDDOWN((P124+D124)*1.11)</f>
        <v>73859775725923700000000</v>
      </c>
      <c r="Q125" s="46"/>
      <c r="R125" s="91"/>
      <c r="S125" s="78">
        <v>1.04</v>
      </c>
      <c r="T125" s="83" t="str">
        <f>ROUNDDOWN((T124+L124)*0.75)</f>
        <v>55455522974659200000000</v>
      </c>
      <c r="U125" s="46"/>
      <c r="V125" s="91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</row>
    <row r="126">
      <c r="A126" s="74">
        <v>124.0</v>
      </c>
      <c r="B126" s="78" t="str">
        <f t="shared" si="3"/>
        <v>21,552,075,918.49</v>
      </c>
      <c r="C126" s="78">
        <v>1.05</v>
      </c>
      <c r="D126" s="83" t="str">
        <f>ROUNDDOWN((D125+T125))</f>
        <v>102033759918935000000000</v>
      </c>
      <c r="E126" s="46"/>
      <c r="F126" s="91"/>
      <c r="G126" s="76">
        <v>1.01</v>
      </c>
      <c r="H126" s="79" t="str">
        <f>ROUNDDOWN((H125+L125)*0.65)</f>
        <v>91081741731820600000000</v>
      </c>
      <c r="I126" s="92"/>
      <c r="J126" s="91"/>
      <c r="K126" s="73">
        <v>1.04</v>
      </c>
      <c r="L126" s="77" t="str">
        <f>ROUNDDOWN((L125+D125)*0.65)</f>
        <v>86071869592953700000000</v>
      </c>
      <c r="M126" s="92"/>
      <c r="N126" s="91"/>
      <c r="O126" s="78">
        <v>1.02</v>
      </c>
      <c r="P126" s="77" t="str">
        <f>ROUNDDOWN((P125+H125)*0.7)</f>
        <v>89701855787919700000000</v>
      </c>
      <c r="Q126" s="46"/>
      <c r="R126" s="91"/>
      <c r="S126" s="78">
        <v>1.03</v>
      </c>
      <c r="T126" s="77" t="str">
        <f>ROUNDDOWN((T125+P125)*0.75)</f>
        <v>96986474025437200000000</v>
      </c>
      <c r="U126" s="46"/>
      <c r="V126" s="91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</row>
    <row r="127">
      <c r="A127" s="74">
        <v>125.0</v>
      </c>
      <c r="B127" s="78" t="str">
        <f t="shared" si="3"/>
        <v>24,972,988,479.97</v>
      </c>
      <c r="C127" s="78">
        <v>1.03</v>
      </c>
      <c r="D127" s="83" t="str">
        <f>ROUNDDOWN((D126+T125)*0.72)</f>
        <v>113392283683388000000000</v>
      </c>
      <c r="E127" s="46"/>
      <c r="F127" s="91"/>
      <c r="G127" s="76">
        <v>1.04</v>
      </c>
      <c r="H127" s="79" t="str">
        <f>ROUNDDOWN((H126+T126)*0.75)</f>
        <v>141051161817943000000000</v>
      </c>
      <c r="I127" s="92"/>
      <c r="J127" s="91"/>
      <c r="K127" s="73">
        <v>1.02</v>
      </c>
      <c r="L127" s="83" t="str">
        <f>ROUNDDOWN((L126+H126)*1.2)</f>
        <v>212584333589729000000000</v>
      </c>
      <c r="M127" s="92"/>
      <c r="N127" s="91"/>
      <c r="O127" s="78">
        <v>1.05</v>
      </c>
      <c r="P127" s="83" t="str">
        <f>ROUNDDOWN((P126+D126)*1.11)</f>
        <v>212826533434609000000000</v>
      </c>
      <c r="Q127" s="46"/>
      <c r="R127" s="91"/>
      <c r="S127" s="78">
        <v>1.01</v>
      </c>
      <c r="T127" s="83" t="str">
        <f>ROUNDDOWN((T126+L126)*0.75)</f>
        <v>137293757713793000000000</v>
      </c>
      <c r="U127" s="46"/>
      <c r="V127" s="91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</row>
    <row r="128">
      <c r="A128" s="74">
        <v>126.0</v>
      </c>
      <c r="B128" s="78" t="str">
        <f t="shared" si="3"/>
        <v>28,936,894,802.12</v>
      </c>
      <c r="C128" s="78">
        <v>1.01</v>
      </c>
      <c r="D128" s="83" t="str">
        <f>ROUNDDOWN((D127+L127)*0.775)</f>
        <v>252631878386666000000000</v>
      </c>
      <c r="E128" s="46"/>
      <c r="F128" s="91"/>
      <c r="G128" s="76">
        <v>1.02</v>
      </c>
      <c r="H128" s="79" t="str">
        <f>ROUNDDOWN((H127+P127)*0.656)</f>
        <v>232143768085674000000000</v>
      </c>
      <c r="I128" s="92"/>
      <c r="J128" s="91"/>
      <c r="K128" s="78">
        <v>1.03</v>
      </c>
      <c r="L128" s="83" t="str">
        <f>ROUNDDOWN((L127+T127)*0.65)</f>
        <v>227420759347289000000000</v>
      </c>
      <c r="M128" s="92"/>
      <c r="N128" s="91"/>
      <c r="O128" s="78">
        <v>1.04</v>
      </c>
      <c r="P128" s="83" t="str">
        <f>ROUNDDOWN((P127+D127)*0.665)</f>
        <v>216935513383468000000000</v>
      </c>
      <c r="Q128" s="46"/>
      <c r="R128" s="91"/>
      <c r="S128" s="78">
        <v>1.05</v>
      </c>
      <c r="T128" s="83" t="str">
        <f>ROUNDDOWN((T127+H127)*0.75)</f>
        <v>208758689648802000000000</v>
      </c>
      <c r="U128" s="46"/>
      <c r="V128" s="91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</row>
    <row r="129">
      <c r="A129" s="74">
        <v>127.0</v>
      </c>
      <c r="B129" s="78" t="str">
        <f t="shared" si="3"/>
        <v>33,529,983,063.92</v>
      </c>
      <c r="C129" s="78">
        <v>1.04</v>
      </c>
      <c r="D129" s="90" t="str">
        <f>ROUNDDOWN((D128+T128)*0.55)</f>
        <v>253764812419507000000000</v>
      </c>
      <c r="E129" s="46"/>
      <c r="F129" s="91"/>
      <c r="G129" s="76">
        <v>1.03</v>
      </c>
      <c r="H129" s="79" t="str">
        <f>ROUNDDOWN((H128+L128)*0.65)</f>
        <v>298716942831426000000000</v>
      </c>
      <c r="I129" s="92"/>
      <c r="J129" s="91"/>
      <c r="K129" s="73">
        <v>1.05</v>
      </c>
      <c r="L129" s="77" t="str">
        <f>ROUNDDOWN((L128+D128)*0.65)</f>
        <v>312034214527071000000000</v>
      </c>
      <c r="M129" s="92"/>
      <c r="N129" s="91"/>
      <c r="O129" s="78">
        <v>1.01</v>
      </c>
      <c r="P129" s="77" t="str">
        <f>ROUNDDOWN((P128+H128)*0.7)</f>
        <v>314355497028399000000000</v>
      </c>
      <c r="Q129" s="46"/>
      <c r="R129" s="91"/>
      <c r="S129" s="78">
        <v>1.02</v>
      </c>
      <c r="T129" s="77" t="str">
        <f>ROUNDDOWN((T128+P128)*0.75)</f>
        <v>319270652274203000000000</v>
      </c>
      <c r="U129" s="46"/>
      <c r="V129" s="91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</row>
    <row r="130">
      <c r="A130" s="74">
        <v>128.0</v>
      </c>
      <c r="B130" s="78" t="str">
        <f t="shared" si="3"/>
        <v>38,852,121,900.25</v>
      </c>
      <c r="C130" s="78">
        <v>1.02</v>
      </c>
      <c r="D130" s="83" t="str">
        <f>ROUNDDOWN((D129+P129)*0.7)</f>
        <v>397684216613534000000000</v>
      </c>
      <c r="E130" s="46"/>
      <c r="F130" s="91"/>
      <c r="G130" s="76">
        <v>1.05</v>
      </c>
      <c r="H130" s="79" t="str">
        <f>ROUNDDOWN((H129+T129)*0.75)</f>
        <v>463490696329222000000000</v>
      </c>
      <c r="I130" s="92"/>
      <c r="J130" s="91"/>
      <c r="K130" s="73">
        <v>1.01</v>
      </c>
      <c r="L130" s="83" t="str">
        <f>ROUNDDOWN((L129+H129)*1.2)</f>
        <v>732901388830197000000000</v>
      </c>
      <c r="M130" s="92"/>
      <c r="N130" s="91"/>
      <c r="O130" s="78">
        <v>1.03</v>
      </c>
      <c r="P130" s="83" t="str">
        <f>ROUNDDOWN((P129+D129)*1.11)</f>
        <v>630613543487176000000000</v>
      </c>
      <c r="Q130" s="46"/>
      <c r="R130" s="91"/>
      <c r="S130" s="78">
        <v>1.04</v>
      </c>
      <c r="T130" s="83" t="str">
        <f>ROUNDDOWN((T129+L129)*0.75)</f>
        <v>473478650100956000000000</v>
      </c>
      <c r="U130" s="46"/>
      <c r="V130" s="91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</row>
    <row r="131">
      <c r="A131" s="74">
        <v>129.0</v>
      </c>
      <c r="B131" s="78" t="str">
        <f t="shared" si="3"/>
        <v>45,019,031,869.91</v>
      </c>
      <c r="C131" s="78">
        <v>1.05</v>
      </c>
      <c r="D131" s="83" t="str">
        <f>ROUNDDOWN((D130+T130))</f>
        <v>871162866714490000000000</v>
      </c>
      <c r="E131" s="46"/>
      <c r="F131" s="91"/>
      <c r="G131" s="76">
        <v>1.01</v>
      </c>
      <c r="H131" s="79" t="str">
        <f>ROUNDDOWN((H130+L130)*0.65)</f>
        <v>777654855353622000000000</v>
      </c>
      <c r="I131" s="92"/>
      <c r="J131" s="91"/>
      <c r="K131" s="73">
        <v>1.04</v>
      </c>
      <c r="L131" s="77" t="str">
        <f>ROUNDDOWN((L130+D130)*0.65)</f>
        <v>734880643538425000000000</v>
      </c>
      <c r="M131" s="92"/>
      <c r="N131" s="91"/>
      <c r="O131" s="78">
        <v>1.02</v>
      </c>
      <c r="P131" s="77" t="str">
        <f>ROUNDDOWN((P130+H130)*0.7)</f>
        <v>765872967871479000000000</v>
      </c>
      <c r="Q131" s="46"/>
      <c r="R131" s="91"/>
      <c r="S131" s="78">
        <v>1.03</v>
      </c>
      <c r="T131" s="77" t="str">
        <f>ROUNDDOWN((T130+P130)*0.75)</f>
        <v>828069145191099000000000</v>
      </c>
      <c r="U131" s="46"/>
      <c r="V131" s="91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</row>
    <row r="132">
      <c r="A132" s="74">
        <v>130.0</v>
      </c>
      <c r="B132" s="78" t="str">
        <f t="shared" si="3"/>
        <v>52,164,801,595.83</v>
      </c>
      <c r="C132" s="78">
        <v>1.03</v>
      </c>
      <c r="D132" s="83" t="str">
        <f>ROUNDDOWN((D131+T130)*0.72)</f>
        <v>968141892107121000000000</v>
      </c>
      <c r="E132" s="46"/>
      <c r="F132" s="91"/>
      <c r="G132" s="76">
        <v>1.04</v>
      </c>
      <c r="H132" s="79" t="str">
        <f>ROUNDDOWN((H131+T131)*0.75)</f>
        <v>1204293000408540000000000</v>
      </c>
      <c r="I132" s="92"/>
      <c r="J132" s="91"/>
      <c r="K132" s="73">
        <v>1.02</v>
      </c>
      <c r="L132" s="83" t="str">
        <f>ROUNDDOWN((L131+H131)*1.2)</f>
        <v>1815042598670460000000000</v>
      </c>
      <c r="M132" s="92"/>
      <c r="N132" s="91"/>
      <c r="O132" s="78">
        <v>1.05</v>
      </c>
      <c r="P132" s="83" t="str">
        <f>ROUNDDOWN((P131+D131)*1.11)</f>
        <v>1817109776390430000000000</v>
      </c>
      <c r="Q132" s="46"/>
      <c r="R132" s="91"/>
      <c r="S132" s="78">
        <v>1.01</v>
      </c>
      <c r="T132" s="83" t="str">
        <f>ROUNDDOWN((T131+L131)*0.75)</f>
        <v>1172212341547140000000000</v>
      </c>
      <c r="U132" s="46"/>
      <c r="V132" s="91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</row>
    <row r="133">
      <c r="A133" s="74">
        <v>131.0</v>
      </c>
      <c r="B133" s="78" t="str">
        <f t="shared" si="3"/>
        <v>60,444,803,286.67</v>
      </c>
      <c r="C133" s="78">
        <v>1.01</v>
      </c>
      <c r="D133" s="83" t="str">
        <f>ROUNDDOWN((D132+L132)*0.775)</f>
        <v>2156967980352630000000000</v>
      </c>
      <c r="E133" s="46"/>
      <c r="F133" s="91"/>
      <c r="G133" s="76">
        <v>1.02</v>
      </c>
      <c r="H133" s="79" t="str">
        <f>ROUNDDOWN((H132+P132)*0.656)</f>
        <v>1982040221580120000000000</v>
      </c>
      <c r="I133" s="92"/>
      <c r="J133" s="91"/>
      <c r="K133" s="78">
        <v>1.03</v>
      </c>
      <c r="L133" s="83" t="str">
        <f>ROUNDDOWN((L132+T132)*0.65)</f>
        <v>1941715711141440000000000</v>
      </c>
      <c r="M133" s="92"/>
      <c r="N133" s="91"/>
      <c r="O133" s="78">
        <v>1.04</v>
      </c>
      <c r="P133" s="83" t="str">
        <f>ROUNDDOWN((P132+D132)*0.665)</f>
        <v>1852192359550870000000000</v>
      </c>
      <c r="Q133" s="46"/>
      <c r="R133" s="91"/>
      <c r="S133" s="78">
        <v>1.05</v>
      </c>
      <c r="T133" s="83" t="str">
        <f>ROUNDDOWN((T132+H132)*0.75)</f>
        <v>1782379006466760000000000</v>
      </c>
      <c r="U133" s="46"/>
      <c r="V133" s="91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</row>
    <row r="134">
      <c r="A134" s="74">
        <v>132.0</v>
      </c>
      <c r="B134" s="78" t="str">
        <f t="shared" si="3"/>
        <v>70,039,071,032.44</v>
      </c>
      <c r="C134" s="78">
        <v>1.04</v>
      </c>
      <c r="D134" s="90" t="str">
        <f>ROUNDDOWN((D133+T133)*0.55)</f>
        <v>2166640842750660000000000</v>
      </c>
      <c r="E134" s="46"/>
      <c r="F134" s="91"/>
      <c r="G134" s="76">
        <v>1.03</v>
      </c>
      <c r="H134" s="79" t="str">
        <f>ROUNDDOWN((H133+L133)*0.65)</f>
        <v>2550441356269010000000000</v>
      </c>
      <c r="I134" s="92"/>
      <c r="J134" s="91"/>
      <c r="K134" s="73">
        <v>1.05</v>
      </c>
      <c r="L134" s="77" t="str">
        <f>ROUNDDOWN((L133+D133)*0.65)</f>
        <v>2664144399471150000000000</v>
      </c>
      <c r="M134" s="92"/>
      <c r="N134" s="91"/>
      <c r="O134" s="78">
        <v>1.01</v>
      </c>
      <c r="P134" s="77" t="str">
        <f>ROUNDDOWN((P133+H133)*0.7)</f>
        <v>2683962806791690000000000</v>
      </c>
      <c r="Q134" s="46"/>
      <c r="R134" s="91"/>
      <c r="S134" s="78">
        <v>1.02</v>
      </c>
      <c r="T134" s="77" t="str">
        <f>ROUNDDOWN((T133+P133)*0.75)</f>
        <v>2725928524513220000000000</v>
      </c>
      <c r="U134" s="46"/>
      <c r="V134" s="91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</row>
    <row r="135">
      <c r="A135" s="74">
        <v>133.0</v>
      </c>
      <c r="B135" s="78" t="str">
        <f t="shared" si="3"/>
        <v>81,156,215,329.59</v>
      </c>
      <c r="C135" s="78">
        <v>1.02</v>
      </c>
      <c r="D135" s="83" t="str">
        <f>ROUNDDOWN((D134+P134)*0.7)</f>
        <v>3395422554679650000000000</v>
      </c>
      <c r="E135" s="46"/>
      <c r="F135" s="91"/>
      <c r="G135" s="76">
        <v>1.05</v>
      </c>
      <c r="H135" s="79" t="str">
        <f>ROUNDDOWN((H134+T134)*0.75)</f>
        <v>3957277410586670000000000</v>
      </c>
      <c r="I135" s="92"/>
      <c r="J135" s="91"/>
      <c r="K135" s="73">
        <v>1.01</v>
      </c>
      <c r="L135" s="83" t="str">
        <f>ROUNDDOWN((L134+H134)*1.2)</f>
        <v>6257502906888190000000000</v>
      </c>
      <c r="M135" s="92"/>
      <c r="N135" s="91"/>
      <c r="O135" s="78">
        <v>1.03</v>
      </c>
      <c r="P135" s="83" t="str">
        <f>ROUNDDOWN((P134+D134)*1.11)</f>
        <v>5384170050992010000000000</v>
      </c>
      <c r="Q135" s="46"/>
      <c r="R135" s="91"/>
      <c r="S135" s="78">
        <v>1.04</v>
      </c>
      <c r="T135" s="83" t="str">
        <f>ROUNDDOWN((T134+L134)*0.75)</f>
        <v>4042554692988280000000000</v>
      </c>
      <c r="U135" s="46"/>
      <c r="V135" s="91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</row>
    <row r="136">
      <c r="A136" s="74">
        <v>134.0</v>
      </c>
      <c r="B136" s="78" t="str">
        <f t="shared" si="3"/>
        <v>94,037,958,949.68</v>
      </c>
      <c r="C136" s="78">
        <v>1.05</v>
      </c>
      <c r="D136" s="83" t="str">
        <f>ROUNDDOWN((D135+T135))</f>
        <v>7437977247667930000000000</v>
      </c>
      <c r="E136" s="46"/>
      <c r="F136" s="91"/>
      <c r="G136" s="76">
        <v>1.01</v>
      </c>
      <c r="H136" s="79" t="str">
        <f>ROUNDDOWN((H135+L135)*0.65)</f>
        <v>6639607206358660000000000</v>
      </c>
      <c r="I136" s="92"/>
      <c r="J136" s="91"/>
      <c r="K136" s="73">
        <v>1.04</v>
      </c>
      <c r="L136" s="77" t="str">
        <f>ROUNDDOWN((L135+D135)*0.65)</f>
        <v>6274401550019100000000000</v>
      </c>
      <c r="M136" s="92"/>
      <c r="N136" s="91"/>
      <c r="O136" s="78">
        <v>1.02</v>
      </c>
      <c r="P136" s="77" t="str">
        <f>ROUNDDOWN((P135+H135)*0.7)</f>
        <v>6539013223105080000000000</v>
      </c>
      <c r="Q136" s="46"/>
      <c r="R136" s="91"/>
      <c r="S136" s="78">
        <v>1.03</v>
      </c>
      <c r="T136" s="77" t="str">
        <f>ROUNDDOWN((T135+P135)*0.75)</f>
        <v>7070043557985220000000000</v>
      </c>
      <c r="U136" s="46"/>
      <c r="V136" s="91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</row>
    <row r="137">
      <c r="A137" s="74">
        <v>135.0</v>
      </c>
      <c r="B137" s="78" t="str">
        <f t="shared" si="3"/>
        <v>108,964,392,776.43</v>
      </c>
      <c r="C137" s="78">
        <v>1.03</v>
      </c>
      <c r="D137" s="83" t="str">
        <f>ROUNDDOWN((D136+T135)*0.72)</f>
        <v>8265982997272470000000000</v>
      </c>
      <c r="E137" s="46"/>
      <c r="F137" s="91"/>
      <c r="G137" s="76">
        <v>1.04</v>
      </c>
      <c r="H137" s="79" t="str">
        <f>ROUNDDOWN((H136+T136)*0.75)</f>
        <v>10282238073257900000000000</v>
      </c>
      <c r="I137" s="92"/>
      <c r="J137" s="91"/>
      <c r="K137" s="73">
        <v>1.02</v>
      </c>
      <c r="L137" s="83" t="str">
        <f>ROUNDDOWN((L136+H136)*1.2)</f>
        <v>15496810507653300000000000</v>
      </c>
      <c r="M137" s="92"/>
      <c r="N137" s="91"/>
      <c r="O137" s="78">
        <v>1.05</v>
      </c>
      <c r="P137" s="83" t="str">
        <f>ROUNDDOWN((P136+D136)*1.11)</f>
        <v>15514459422558000000000000</v>
      </c>
      <c r="Q137" s="46"/>
      <c r="R137" s="91"/>
      <c r="S137" s="78">
        <v>1.01</v>
      </c>
      <c r="T137" s="83" t="str">
        <f>ROUNDDOWN((T136+L136)*0.75)</f>
        <v>10008333831003200000000000</v>
      </c>
      <c r="U137" s="46"/>
      <c r="V137" s="91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</row>
    <row r="138">
      <c r="A138" s="74">
        <v>136.0</v>
      </c>
      <c r="B138" s="78" t="str">
        <f t="shared" si="3"/>
        <v>126,260,065,889.88</v>
      </c>
      <c r="C138" s="78">
        <v>1.01</v>
      </c>
      <c r="D138" s="83" t="str">
        <f>ROUNDDOWN((D137+L137)*0.775)</f>
        <v>18416164966317500000000000</v>
      </c>
      <c r="E138" s="46"/>
      <c r="F138" s="91"/>
      <c r="G138" s="76">
        <v>1.02</v>
      </c>
      <c r="H138" s="79" t="str">
        <f>ROUNDDOWN((H137+P137)*0.656)</f>
        <v>16922633557255200000000000</v>
      </c>
      <c r="I138" s="92"/>
      <c r="J138" s="91"/>
      <c r="K138" s="78">
        <v>1.03</v>
      </c>
      <c r="L138" s="83" t="str">
        <f>ROUNDDOWN((L137+T137)*0.65)</f>
        <v>16578343820126700000000000</v>
      </c>
      <c r="M138" s="92"/>
      <c r="N138" s="91"/>
      <c r="O138" s="78">
        <v>1.04</v>
      </c>
      <c r="P138" s="83" t="str">
        <f>ROUNDDOWN((P137+D137)*0.665)</f>
        <v>15813994209187300000000000</v>
      </c>
      <c r="Q138" s="46"/>
      <c r="R138" s="91"/>
      <c r="S138" s="78">
        <v>1.05</v>
      </c>
      <c r="T138" s="83" t="str">
        <f>ROUNDDOWN((T137+H137)*0.75)</f>
        <v>15217928928195800000000000</v>
      </c>
      <c r="U138" s="46"/>
      <c r="V138" s="91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</row>
    <row r="139">
      <c r="A139" s="74">
        <v>137.0</v>
      </c>
      <c r="B139" s="78" t="str">
        <f t="shared" si="3"/>
        <v>146,301,042,315.95</v>
      </c>
      <c r="C139" s="78">
        <v>1.04</v>
      </c>
      <c r="D139" s="90" t="str">
        <f>ROUNDDOWN((D138+T138)*0.55)</f>
        <v>18498751641982300000000000</v>
      </c>
      <c r="E139" s="46"/>
      <c r="F139" s="91"/>
      <c r="G139" s="76">
        <v>1.03</v>
      </c>
      <c r="H139" s="79" t="str">
        <f>ROUNDDOWN((H138+L138)*0.65)</f>
        <v>21775635295298200000000000</v>
      </c>
      <c r="I139" s="92"/>
      <c r="J139" s="91"/>
      <c r="K139" s="73">
        <v>1.05</v>
      </c>
      <c r="L139" s="77" t="str">
        <f>ROUNDDOWN((L138+D138)*0.65)</f>
        <v>22746430711188700000000000</v>
      </c>
      <c r="M139" s="92"/>
      <c r="N139" s="91"/>
      <c r="O139" s="78">
        <v>1.01</v>
      </c>
      <c r="P139" s="77" t="str">
        <f>ROUNDDOWN((P138+H138)*0.7)</f>
        <v>22915639436509700000000000</v>
      </c>
      <c r="Q139" s="46"/>
      <c r="R139" s="91"/>
      <c r="S139" s="78">
        <v>1.02</v>
      </c>
      <c r="T139" s="77" t="str">
        <f>ROUNDDOWN((T138+P138)*0.75)</f>
        <v>23273942353037300000000000</v>
      </c>
      <c r="U139" s="46"/>
      <c r="V139" s="91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</row>
    <row r="140">
      <c r="A140" s="74">
        <v>138.0</v>
      </c>
      <c r="B140" s="78" t="str">
        <f t="shared" si="3"/>
        <v>169,523,077,878.02</v>
      </c>
      <c r="C140" s="78">
        <v>1.02</v>
      </c>
      <c r="D140" s="83" t="str">
        <f>ROUNDDOWN((D139+P139)*0.7)</f>
        <v>28990073754944400000000000</v>
      </c>
      <c r="E140" s="46"/>
      <c r="F140" s="91"/>
      <c r="G140" s="76">
        <v>1.05</v>
      </c>
      <c r="H140" s="79" t="str">
        <f>ROUNDDOWN((H139+T139)*0.75)</f>
        <v>33787183236251600000000000</v>
      </c>
      <c r="I140" s="92"/>
      <c r="J140" s="91"/>
      <c r="K140" s="73">
        <v>1.01</v>
      </c>
      <c r="L140" s="83" t="str">
        <f>ROUNDDOWN((L139+H139)*1.2)</f>
        <v>53426479207784300000000000</v>
      </c>
      <c r="M140" s="92"/>
      <c r="N140" s="91"/>
      <c r="O140" s="78">
        <v>1.03</v>
      </c>
      <c r="P140" s="83" t="str">
        <f>ROUNDDOWN((P139+D139)*1.11)</f>
        <v>45969974097126100000000000</v>
      </c>
      <c r="Q140" s="46"/>
      <c r="R140" s="91"/>
      <c r="S140" s="78">
        <v>1.04</v>
      </c>
      <c r="T140" s="83" t="str">
        <f>ROUNDDOWN((T139+L139)*0.75)</f>
        <v>34515279798169500000000000</v>
      </c>
      <c r="U140" s="46"/>
      <c r="V140" s="91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</row>
    <row r="141">
      <c r="A141" s="74">
        <v>139.0</v>
      </c>
      <c r="B141" s="78" t="str">
        <f t="shared" si="3"/>
        <v>196,431,094,941.72</v>
      </c>
      <c r="C141" s="78">
        <v>1.05</v>
      </c>
      <c r="D141" s="83" t="str">
        <f>ROUNDDOWN((D140+T140))</f>
        <v>63505353553113900000000000</v>
      </c>
      <c r="E141" s="46"/>
      <c r="F141" s="91"/>
      <c r="G141" s="76">
        <v>1.01</v>
      </c>
      <c r="H141" s="79" t="str">
        <f>ROUNDDOWN((H140+L140)*0.65)</f>
        <v>56688880588623300000000000</v>
      </c>
      <c r="I141" s="92"/>
      <c r="J141" s="91"/>
      <c r="K141" s="73">
        <v>1.04</v>
      </c>
      <c r="L141" s="77" t="str">
        <f>ROUNDDOWN((L140+D140)*0.65)</f>
        <v>53570759425773700000000000</v>
      </c>
      <c r="M141" s="92"/>
      <c r="N141" s="91"/>
      <c r="O141" s="78">
        <v>1.02</v>
      </c>
      <c r="P141" s="77" t="str">
        <f>ROUNDDOWN((P140+H140)*0.7)</f>
        <v>55830010133364400000000000</v>
      </c>
      <c r="Q141" s="46"/>
      <c r="R141" s="91"/>
      <c r="S141" s="78">
        <v>1.03</v>
      </c>
      <c r="T141" s="77" t="str">
        <f>ROUNDDOWN((T140+P140)*0.75)</f>
        <v>60363940421471700000000000</v>
      </c>
      <c r="U141" s="46"/>
      <c r="V141" s="91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</row>
    <row r="142">
      <c r="A142" s="74">
        <v>140.0</v>
      </c>
      <c r="B142" s="78" t="str">
        <f t="shared" si="3"/>
        <v>223,190,546,286.77</v>
      </c>
      <c r="C142" s="78">
        <v>1.01</v>
      </c>
      <c r="D142" s="83" t="str">
        <f>ROUNDDOWN((D141+T140)*0.72)</f>
        <v>70574856012924000000000000</v>
      </c>
      <c r="E142" s="46"/>
      <c r="F142" s="91"/>
      <c r="G142" s="76">
        <v>1.04</v>
      </c>
      <c r="H142" s="79" t="str">
        <f>ROUNDDOWN((H141+T141)*0.75)</f>
        <v>87789615757571200000000000</v>
      </c>
      <c r="I142" s="92"/>
      <c r="J142" s="91"/>
      <c r="K142" s="73">
        <v>1.02</v>
      </c>
      <c r="L142" s="83" t="str">
        <f>ROUNDDOWN((L141+H141)*1.2)</f>
        <v>132311568017276000000000000</v>
      </c>
      <c r="M142" s="92"/>
      <c r="N142" s="91"/>
      <c r="O142" s="78">
        <v>1.05</v>
      </c>
      <c r="P142" s="83" t="str">
        <f>ROUNDDOWN((P141+D141)*1.11)</f>
        <v>132462253691991000000000000</v>
      </c>
      <c r="Q142" s="46"/>
      <c r="R142" s="91"/>
      <c r="S142" s="78">
        <v>1.01</v>
      </c>
      <c r="T142" s="83" t="str">
        <f>ROUNDDOWN((T141+L141)*0.75)</f>
        <v>85451024885434100000000000</v>
      </c>
      <c r="U142" s="46"/>
      <c r="V142" s="91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</row>
    <row r="143">
      <c r="A143" s="74">
        <v>141.0</v>
      </c>
      <c r="B143" s="78" t="str">
        <f t="shared" si="3"/>
        <v>266,298,775,411.07</v>
      </c>
      <c r="C143" s="78">
        <v>1.04</v>
      </c>
      <c r="D143" s="83" t="str">
        <f>ROUNDDOWN((D142+L142)*0.775)</f>
        <v>157236978623405000000000000</v>
      </c>
      <c r="E143" s="46"/>
      <c r="F143" s="91"/>
      <c r="G143" s="76">
        <v>1.02</v>
      </c>
      <c r="H143" s="79" t="str">
        <f>ROUNDDOWN((H142+P142)*0.656)</f>
        <v>144485226358913000000000000</v>
      </c>
      <c r="I143" s="92"/>
      <c r="J143" s="91"/>
      <c r="K143" s="78">
        <v>1.03</v>
      </c>
      <c r="L143" s="83" t="str">
        <f>ROUNDDOWN((L142+T142)*0.65)</f>
        <v>141545685386762000000000000</v>
      </c>
      <c r="M143" s="92"/>
      <c r="N143" s="91"/>
      <c r="O143" s="78">
        <v>1.04</v>
      </c>
      <c r="P143" s="83" t="str">
        <f>ROUNDDOWN((P142+D142)*0.665)</f>
        <v>135019677953768000000000000</v>
      </c>
      <c r="Q143" s="46"/>
      <c r="R143" s="91"/>
      <c r="S143" s="78">
        <v>1.05</v>
      </c>
      <c r="T143" s="83" t="str">
        <f>ROUNDDOWN((T142+H142)*0.75)</f>
        <v>129930480482254000000000000</v>
      </c>
      <c r="U143" s="46"/>
      <c r="V143" s="91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</row>
    <row r="144">
      <c r="A144" s="74">
        <v>142.0</v>
      </c>
      <c r="B144" s="78" t="str">
        <f t="shared" si="3"/>
        <v>302,633,785,596.41</v>
      </c>
      <c r="C144" s="78">
        <v>1.02</v>
      </c>
      <c r="D144" s="90" t="str">
        <f>ROUNDDOWN((D143+T143)*0.55)</f>
        <v>157942102508112000000000000</v>
      </c>
      <c r="E144" s="46"/>
      <c r="F144" s="91"/>
      <c r="G144" s="76">
        <v>1.03</v>
      </c>
      <c r="H144" s="79" t="str">
        <f>ROUNDDOWN((H143+L143)*0.65)</f>
        <v>185920092634689000000000000</v>
      </c>
      <c r="I144" s="92"/>
      <c r="J144" s="91"/>
      <c r="K144" s="73">
        <v>1.05</v>
      </c>
      <c r="L144" s="77" t="str">
        <f>ROUNDDOWN((L143+D143)*0.65)</f>
        <v>194208731606609000000000000</v>
      </c>
      <c r="M144" s="92"/>
      <c r="N144" s="91"/>
      <c r="O144" s="78">
        <v>1.01</v>
      </c>
      <c r="P144" s="77" t="str">
        <f>ROUNDDOWN((P143+H143)*0.7)</f>
        <v>195653433018877000000000000</v>
      </c>
      <c r="Q144" s="46"/>
      <c r="R144" s="91"/>
      <c r="S144" s="78">
        <v>1.02</v>
      </c>
      <c r="T144" s="77" t="str">
        <f>ROUNDDOWN((T143+P143)*0.75)</f>
        <v>198712618827017000000000000</v>
      </c>
      <c r="U144" s="46"/>
      <c r="V144" s="91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</row>
    <row r="145">
      <c r="A145" s="74">
        <v>143.0</v>
      </c>
      <c r="B145" s="78" t="str">
        <f t="shared" si="3"/>
        <v>360,983,994,477.01</v>
      </c>
      <c r="C145" s="78">
        <v>1.05</v>
      </c>
      <c r="D145" s="83" t="str">
        <f>ROUNDDOWN((D144+P144)*0.7)</f>
        <v>247516874868892000000000000</v>
      </c>
      <c r="E145" s="46"/>
      <c r="F145" s="91"/>
      <c r="G145" s="76">
        <v>1.05</v>
      </c>
      <c r="H145" s="79" t="str">
        <f>ROUNDDOWN((H144+T144)*0.75)</f>
        <v>288474533596280000000000000</v>
      </c>
      <c r="I145" s="92"/>
      <c r="J145" s="91"/>
      <c r="K145" s="73">
        <v>1.01</v>
      </c>
      <c r="L145" s="83" t="str">
        <f>ROUNDDOWN((L144+H144)*1.2)</f>
        <v>456154589089558000000000000</v>
      </c>
      <c r="M145" s="92"/>
      <c r="N145" s="91"/>
      <c r="O145" s="78">
        <v>1.03</v>
      </c>
      <c r="P145" s="83" t="str">
        <f>ROUNDDOWN((P144+D144)*1.11)</f>
        <v>392491044434958000000000000</v>
      </c>
      <c r="Q145" s="46"/>
      <c r="R145" s="91"/>
      <c r="S145" s="78">
        <v>1.04</v>
      </c>
      <c r="T145" s="83" t="str">
        <f>ROUNDDOWN((T144+L144)*0.75)</f>
        <v>294691012825220000000000000</v>
      </c>
      <c r="U145" s="46"/>
      <c r="V145" s="91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</row>
    <row r="146">
      <c r="A146" s="74">
        <v>144.0</v>
      </c>
      <c r="B146" s="78" t="str">
        <f t="shared" si="3"/>
        <v>410,314,892,953.50</v>
      </c>
      <c r="C146" s="78">
        <v>1.03</v>
      </c>
      <c r="D146" s="83" t="str">
        <f>ROUNDDOWN((D145+T145))</f>
        <v>542207887694112000000000000</v>
      </c>
      <c r="E146" s="46"/>
      <c r="F146" s="91"/>
      <c r="G146" s="76">
        <v>1.01</v>
      </c>
      <c r="H146" s="79" t="str">
        <f>ROUNDDOWN((H145+L145)*0.65)</f>
        <v>484008929745795000000000000</v>
      </c>
      <c r="I146" s="92"/>
      <c r="J146" s="91"/>
      <c r="K146" s="73">
        <v>1.04</v>
      </c>
      <c r="L146" s="77" t="str">
        <f>ROUNDDOWN((L145+D145)*0.65)</f>
        <v>457386451572993000000000000</v>
      </c>
      <c r="M146" s="92"/>
      <c r="N146" s="91"/>
      <c r="O146" s="78">
        <v>1.02</v>
      </c>
      <c r="P146" s="77" t="str">
        <f>ROUNDDOWN((P145+H145)*0.7)</f>
        <v>476675904621867000000000000</v>
      </c>
      <c r="Q146" s="46"/>
      <c r="R146" s="91"/>
      <c r="S146" s="78">
        <v>1.03</v>
      </c>
      <c r="T146" s="77" t="str">
        <f>ROUNDDOWN((T145+P145)*0.75)</f>
        <v>515386542945133000000000000</v>
      </c>
      <c r="U146" s="46"/>
      <c r="V146" s="91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</row>
    <row r="147">
      <c r="A147" s="74">
        <v>145.0</v>
      </c>
      <c r="B147" s="78" t="str">
        <f t="shared" si="3"/>
        <v>466,211,345,688.70</v>
      </c>
      <c r="C147" s="78">
        <v>1.01</v>
      </c>
      <c r="D147" s="83" t="str">
        <f>ROUNDDOWN((D146+T145)*0.72)</f>
        <v>602567208373919000000000000</v>
      </c>
      <c r="E147" s="46"/>
      <c r="F147" s="91"/>
      <c r="G147" s="76">
        <v>1.04</v>
      </c>
      <c r="H147" s="79" t="str">
        <f>ROUNDDOWN((H146+T146)*0.75)</f>
        <v>749546604518196000000000000</v>
      </c>
      <c r="I147" s="92"/>
      <c r="J147" s="91"/>
      <c r="K147" s="73">
        <v>1.02</v>
      </c>
      <c r="L147" s="83" t="str">
        <f>ROUNDDOWN((L146+H146)*1.2)</f>
        <v>1129674457582550000000000000</v>
      </c>
      <c r="M147" s="92"/>
      <c r="N147" s="91"/>
      <c r="O147" s="78">
        <v>1.05</v>
      </c>
      <c r="P147" s="83" t="str">
        <f>ROUNDDOWN((P146+D146)*1.11)</f>
        <v>1130961009470740000000000000</v>
      </c>
      <c r="Q147" s="46"/>
      <c r="R147" s="91"/>
      <c r="S147" s="78">
        <v>1.01</v>
      </c>
      <c r="T147" s="83" t="str">
        <f>ROUNDDOWN((T146+L146)*0.75)</f>
        <v>729579745888595000000000000</v>
      </c>
      <c r="U147" s="46"/>
      <c r="V147" s="91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</row>
    <row r="148">
      <c r="A148" s="74">
        <v>146.0</v>
      </c>
      <c r="B148" s="78" t="str">
        <f t="shared" si="3"/>
        <v>556,257,926,265.98</v>
      </c>
      <c r="C148" s="78">
        <v>1.04</v>
      </c>
      <c r="D148" s="83" t="str">
        <f>ROUNDDOWN((D147+L147)*0.775)</f>
        <v>1342487291116260000000000000</v>
      </c>
      <c r="E148" s="46"/>
      <c r="F148" s="91"/>
      <c r="G148" s="76">
        <v>1.02</v>
      </c>
      <c r="H148" s="79" t="str">
        <f>ROUNDDOWN((H147+P147)*0.656)</f>
        <v>1233612994776740000000000000</v>
      </c>
      <c r="I148" s="92"/>
      <c r="J148" s="91"/>
      <c r="K148" s="78">
        <v>1.03</v>
      </c>
      <c r="L148" s="83" t="str">
        <f>ROUNDDOWN((L147+T147)*0.65)</f>
        <v>1208515232256240000000000000</v>
      </c>
      <c r="M148" s="92"/>
      <c r="N148" s="91"/>
      <c r="O148" s="78">
        <v>1.04</v>
      </c>
      <c r="P148" s="83" t="str">
        <f>ROUNDDOWN((P147+D147)*0.665)</f>
        <v>1152796264866700000000000000</v>
      </c>
      <c r="Q148" s="46"/>
      <c r="R148" s="91"/>
      <c r="S148" s="78">
        <v>1.05</v>
      </c>
      <c r="T148" s="83" t="str">
        <f>ROUNDDOWN((T147+H147)*0.75)</f>
        <v>1109344762805090000000000000</v>
      </c>
      <c r="U148" s="46"/>
      <c r="V148" s="91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</row>
    <row r="149">
      <c r="A149" s="74">
        <v>147.0</v>
      </c>
      <c r="B149" s="78" t="str">
        <f t="shared" si="3"/>
        <v>632,156,275,349.08</v>
      </c>
      <c r="C149" s="78">
        <v>1.02</v>
      </c>
      <c r="D149" s="90" t="str">
        <f>ROUNDDOWN((D148+T148)*0.55)</f>
        <v>1348507629656740000000000000</v>
      </c>
      <c r="E149" s="46"/>
      <c r="F149" s="91"/>
      <c r="G149" s="76">
        <v>1.03</v>
      </c>
      <c r="H149" s="79" t="str">
        <f>ROUNDDOWN((H148+L148)*0.65)</f>
        <v>1587383347571440000000000000</v>
      </c>
      <c r="I149" s="92"/>
      <c r="J149" s="91"/>
      <c r="K149" s="73">
        <v>1.05</v>
      </c>
      <c r="L149" s="77" t="str">
        <f>ROUNDDOWN((L148+D148)*0.65)</f>
        <v>1658151640192130000000000000</v>
      </c>
      <c r="M149" s="92"/>
      <c r="N149" s="91"/>
      <c r="O149" s="78">
        <v>1.01</v>
      </c>
      <c r="P149" s="77" t="str">
        <f>ROUNDDOWN((P148+H148)*0.7)</f>
        <v>1670486481750410000000000000</v>
      </c>
      <c r="Q149" s="46"/>
      <c r="R149" s="91"/>
      <c r="S149" s="78">
        <v>1.02</v>
      </c>
      <c r="T149" s="77" t="str">
        <f>ROUNDDOWN((T148+P148)*0.75)</f>
        <v>1696605770753840000000000000</v>
      </c>
      <c r="U149" s="46"/>
      <c r="V149" s="91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</row>
    <row r="150">
      <c r="A150" s="74">
        <v>148.0</v>
      </c>
      <c r="B150" s="78" t="str">
        <f t="shared" si="3"/>
        <v>754,041,049,843.46</v>
      </c>
      <c r="C150" s="78">
        <v>1.05</v>
      </c>
      <c r="D150" s="83" t="str">
        <f>ROUNDDOWN((D149+P149)*0.7)</f>
        <v>2113295877985000000000000000</v>
      </c>
      <c r="E150" s="46"/>
      <c r="F150" s="91"/>
      <c r="G150" s="76">
        <v>1.05</v>
      </c>
      <c r="H150" s="79" t="str">
        <f>ROUNDDOWN((H149+T149)*0.75)</f>
        <v>2462991838743960000000000000</v>
      </c>
      <c r="I150" s="92"/>
      <c r="J150" s="91"/>
      <c r="K150" s="73">
        <v>1.01</v>
      </c>
      <c r="L150" s="83" t="str">
        <f>ROUNDDOWN((L149+H149)*1.2)</f>
        <v>3894641985316280000000000000</v>
      </c>
      <c r="M150" s="92"/>
      <c r="N150" s="91"/>
      <c r="O150" s="78">
        <v>1.03</v>
      </c>
      <c r="P150" s="83" t="str">
        <f>ROUNDDOWN((P149+D149)*1.11)</f>
        <v>3351083463661940000000000000</v>
      </c>
      <c r="Q150" s="46"/>
      <c r="R150" s="91"/>
      <c r="S150" s="78">
        <v>1.04</v>
      </c>
      <c r="T150" s="83" t="str">
        <f>ROUNDDOWN((T149+L149)*0.75)</f>
        <v>2516068058209480000000000000</v>
      </c>
      <c r="U150" s="46"/>
      <c r="V150" s="91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</row>
    <row r="151">
      <c r="A151" s="74">
        <v>149.0</v>
      </c>
      <c r="B151" s="78" t="str">
        <f t="shared" si="3"/>
        <v>857,085,846,970.34</v>
      </c>
      <c r="C151" s="78">
        <v>1.03</v>
      </c>
      <c r="D151" s="83" t="str">
        <f>ROUNDDOWN((D150+T150))</f>
        <v>4629363936194480000000000000</v>
      </c>
      <c r="E151" s="46"/>
      <c r="F151" s="91"/>
      <c r="G151" s="76">
        <v>1.01</v>
      </c>
      <c r="H151" s="79" t="str">
        <f>ROUNDDOWN((H150+L150)*0.65)</f>
        <v>4132461985639160000000000000</v>
      </c>
      <c r="I151" s="92"/>
      <c r="J151" s="91"/>
      <c r="K151" s="73">
        <v>1.04</v>
      </c>
      <c r="L151" s="77" t="str">
        <f>ROUNDDOWN((L150+D150)*0.65)</f>
        <v>3905159611145830000000000000</v>
      </c>
      <c r="M151" s="92"/>
      <c r="N151" s="91"/>
      <c r="O151" s="78">
        <v>1.02</v>
      </c>
      <c r="P151" s="77" t="str">
        <f>ROUNDDOWN((P150+H150)*0.7)</f>
        <v>4069852711684130000000000000</v>
      </c>
      <c r="Q151" s="46"/>
      <c r="R151" s="91"/>
      <c r="S151" s="78">
        <v>1.03</v>
      </c>
      <c r="T151" s="77" t="str">
        <f>ROUNDDOWN((T150+P150)*0.75)</f>
        <v>4400363641403570000000000000</v>
      </c>
      <c r="U151" s="46"/>
      <c r="V151" s="91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</row>
    <row r="152">
      <c r="A152" s="74">
        <v>150.0</v>
      </c>
      <c r="B152" s="78" t="str">
        <f t="shared" si="3"/>
        <v>973,845,095,435.22</v>
      </c>
      <c r="C152" s="78">
        <v>1.01</v>
      </c>
      <c r="D152" s="83" t="str">
        <f>ROUNDDOWN((D151+T150)*0.72)</f>
        <v>5144711035970850000000000000</v>
      </c>
      <c r="E152" s="46"/>
      <c r="F152" s="91"/>
      <c r="G152" s="76">
        <v>1.04</v>
      </c>
      <c r="H152" s="79" t="str">
        <f>ROUNDDOWN((H151+T151)*0.75)</f>
        <v>6399619220282050000000000000</v>
      </c>
      <c r="I152" s="92"/>
      <c r="J152" s="91"/>
      <c r="K152" s="73">
        <v>1.02</v>
      </c>
      <c r="L152" s="83" t="str">
        <f>ROUNDDOWN((L151+H151)*1.2)</f>
        <v>9645145916141990000000000000</v>
      </c>
      <c r="M152" s="92"/>
      <c r="N152" s="91"/>
      <c r="O152" s="78">
        <v>1.05</v>
      </c>
      <c r="P152" s="83" t="str">
        <f>ROUNDDOWN((P151+D151)*1.11)</f>
        <v>9656130479145260000000000000</v>
      </c>
      <c r="Q152" s="46"/>
      <c r="R152" s="91"/>
      <c r="S152" s="78">
        <v>1.01</v>
      </c>
      <c r="T152" s="83" t="str">
        <f>ROUNDDOWN((T151+L151)*0.75)</f>
        <v>6229142439412050000000000000</v>
      </c>
      <c r="U152" s="46"/>
      <c r="V152" s="91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</row>
    <row r="153">
      <c r="A153" s="74">
        <v>151.0</v>
      </c>
      <c r="B153" s="78" t="str">
        <f t="shared" si="3"/>
        <v>1,161,938,803,721.85</v>
      </c>
      <c r="C153" s="78">
        <v>1.04</v>
      </c>
      <c r="D153" s="83" t="str">
        <f>ROUNDDOWN((D152+L152)*0.775)</f>
        <v>11462139137887500000000000000</v>
      </c>
      <c r="E153" s="46"/>
      <c r="F153" s="91"/>
      <c r="G153" s="76">
        <v>1.02</v>
      </c>
      <c r="H153" s="79" t="str">
        <f>ROUNDDOWN((H152+P152)*0.656)</f>
        <v>10532571802824300000000000000</v>
      </c>
      <c r="I153" s="92"/>
      <c r="J153" s="91"/>
      <c r="K153" s="78">
        <v>1.03</v>
      </c>
      <c r="L153" s="83" t="str">
        <f>ROUNDDOWN((L152+T152)*0.65)</f>
        <v>10318287431110100000000000000</v>
      </c>
      <c r="M153" s="92"/>
      <c r="N153" s="91"/>
      <c r="O153" s="78">
        <v>1.04</v>
      </c>
      <c r="P153" s="83" t="str">
        <f>ROUNDDOWN((P152+D152)*0.665)</f>
        <v>9842559607552210000000000000</v>
      </c>
      <c r="Q153" s="46"/>
      <c r="R153" s="91"/>
      <c r="S153" s="78">
        <v>1.05</v>
      </c>
      <c r="T153" s="83" t="str">
        <f>ROUNDDOWN((T152+H152)*0.75)</f>
        <v>9471571244770580000000000000</v>
      </c>
      <c r="U153" s="46"/>
      <c r="V153" s="91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</row>
    <row r="154">
      <c r="A154" s="74">
        <v>152.0</v>
      </c>
      <c r="B154" s="78" t="str">
        <f t="shared" si="3"/>
        <v>1,320,478,993,036.68</v>
      </c>
      <c r="C154" s="78">
        <v>1.02</v>
      </c>
      <c r="D154" s="90" t="str">
        <f>ROUNDDOWN((D153+T153)*0.55)</f>
        <v>11513540710461900000000000000</v>
      </c>
      <c r="E154" s="46"/>
      <c r="F154" s="91"/>
      <c r="G154" s="76">
        <v>1.03</v>
      </c>
      <c r="H154" s="79" t="str">
        <f>ROUNDDOWN((H153+L153)*0.65)</f>
        <v>13553058502057400000000000000</v>
      </c>
      <c r="I154" s="92"/>
      <c r="J154" s="91"/>
      <c r="K154" s="73">
        <v>1.05</v>
      </c>
      <c r="L154" s="77" t="str">
        <f>ROUNDDOWN((L153+D153)*0.65)</f>
        <v>14157277269848400000000000000</v>
      </c>
      <c r="M154" s="92"/>
      <c r="N154" s="91"/>
      <c r="O154" s="78">
        <v>1.01</v>
      </c>
      <c r="P154" s="77" t="str">
        <f>ROUNDDOWN((P153+H153)*0.7)</f>
        <v>14262591987263600000000000000</v>
      </c>
      <c r="Q154" s="46"/>
      <c r="R154" s="91"/>
      <c r="S154" s="78">
        <v>1.02</v>
      </c>
      <c r="T154" s="77" t="str">
        <f>ROUNDDOWN((T153+P153)*0.75)</f>
        <v>14485598139242100000000000000</v>
      </c>
      <c r="U154" s="46"/>
      <c r="V154" s="91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</row>
    <row r="155">
      <c r="A155" s="74">
        <v>153.0</v>
      </c>
      <c r="B155" s="78" t="str">
        <f t="shared" si="3"/>
        <v>1,575,077,880,316.52</v>
      </c>
      <c r="C155" s="78">
        <v>1.05</v>
      </c>
      <c r="D155" s="83" t="str">
        <f>ROUNDDOWN((D154+P154)*0.7)</f>
        <v>18043292888407900000000000000</v>
      </c>
      <c r="E155" s="46"/>
      <c r="F155" s="91"/>
      <c r="G155" s="76">
        <v>1.05</v>
      </c>
      <c r="H155" s="79" t="str">
        <f>ROUNDDOWN((H154+T154)*0.75)</f>
        <v>21028992480974600000000000000</v>
      </c>
      <c r="I155" s="92"/>
      <c r="J155" s="91"/>
      <c r="K155" s="73">
        <v>1.01</v>
      </c>
      <c r="L155" s="83" t="str">
        <f>ROUNDDOWN((L154+H154)*1.2)</f>
        <v>33252402926287000000000000000</v>
      </c>
      <c r="M155" s="92"/>
      <c r="N155" s="91"/>
      <c r="O155" s="78">
        <v>1.03</v>
      </c>
      <c r="P155" s="83" t="str">
        <f>ROUNDDOWN((P154+D154)*1.11)</f>
        <v>28611507294475300000000000000</v>
      </c>
      <c r="Q155" s="46"/>
      <c r="R155" s="91"/>
      <c r="S155" s="78">
        <v>1.04</v>
      </c>
      <c r="T155" s="83" t="str">
        <f>ROUNDDOWN((T154+L154)*0.75)</f>
        <v>21482156556817900000000000000</v>
      </c>
      <c r="U155" s="46"/>
      <c r="V155" s="91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</row>
    <row r="156">
      <c r="A156" s="74">
        <v>154.0</v>
      </c>
      <c r="B156" s="78" t="str">
        <f t="shared" si="3"/>
        <v>1,790,322,900,027.25</v>
      </c>
      <c r="C156" s="78">
        <v>1.03</v>
      </c>
      <c r="D156" s="83" t="str">
        <f>ROUNDDOWN((D155+T155))</f>
        <v>39525449445225800000000000000</v>
      </c>
      <c r="E156" s="46"/>
      <c r="F156" s="91"/>
      <c r="G156" s="76">
        <v>1.01</v>
      </c>
      <c r="H156" s="79" t="str">
        <f>ROUNDDOWN((H155+L155)*0.65)</f>
        <v>35282907014720000000000000000</v>
      </c>
      <c r="I156" s="92"/>
      <c r="J156" s="91"/>
      <c r="K156" s="73">
        <v>1.04</v>
      </c>
      <c r="L156" s="77" t="str">
        <f>ROUNDDOWN((L155+D155)*0.65)</f>
        <v>33342202279551700000000000000</v>
      </c>
      <c r="M156" s="92"/>
      <c r="N156" s="91"/>
      <c r="O156" s="78">
        <v>1.02</v>
      </c>
      <c r="P156" s="77" t="str">
        <f>ROUNDDOWN((P155+H155)*0.7)</f>
        <v>34748349842814900000000000000</v>
      </c>
      <c r="Q156" s="46"/>
      <c r="R156" s="91"/>
      <c r="S156" s="78">
        <v>1.03</v>
      </c>
      <c r="T156" s="77" t="str">
        <f>ROUNDDOWN((T155+P155)*0.75)</f>
        <v>37570247888469900000000000000</v>
      </c>
      <c r="U156" s="46"/>
      <c r="V156" s="91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</row>
    <row r="157">
      <c r="A157" s="74">
        <v>155.0</v>
      </c>
      <c r="B157" s="78" t="str">
        <f t="shared" si="3"/>
        <v>2,034,215,337,471.57</v>
      </c>
      <c r="C157" s="78">
        <v>1.01</v>
      </c>
      <c r="D157" s="83" t="str">
        <f>ROUNDDOWN((D156+T155)*0.72)</f>
        <v>43925476321471500000000000000</v>
      </c>
      <c r="E157" s="46"/>
      <c r="F157" s="91"/>
      <c r="G157" s="76">
        <v>1.04</v>
      </c>
      <c r="H157" s="79" t="str">
        <f>ROUNDDOWN((H156+T156)*0.75)</f>
        <v>54639866177392400000000000000</v>
      </c>
      <c r="I157" s="92"/>
      <c r="J157" s="91"/>
      <c r="K157" s="73">
        <v>1.02</v>
      </c>
      <c r="L157" s="83" t="str">
        <f>ROUNDDOWN((L156+H156)*1.2)</f>
        <v>82350131153126000000000000000</v>
      </c>
      <c r="M157" s="92"/>
      <c r="N157" s="91"/>
      <c r="O157" s="78">
        <v>1.05</v>
      </c>
      <c r="P157" s="83" t="str">
        <f>ROUNDDOWN((P156+D156)*1.11)</f>
        <v>82443917209725200000000000000</v>
      </c>
      <c r="Q157" s="46"/>
      <c r="R157" s="91"/>
      <c r="S157" s="78">
        <v>1.01</v>
      </c>
      <c r="T157" s="83" t="str">
        <f>ROUNDDOWN((T156+L156)*0.75)</f>
        <v>53184337626016200000000000000</v>
      </c>
      <c r="U157" s="46"/>
      <c r="V157" s="91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</row>
    <row r="158">
      <c r="A158" s="74">
        <v>156.0</v>
      </c>
      <c r="B158" s="78" t="str">
        <f t="shared" si="3"/>
        <v>2,427,114,688,787.38</v>
      </c>
      <c r="C158" s="78">
        <v>1.04</v>
      </c>
      <c r="D158" s="83" t="str">
        <f>ROUNDDOWN((D157+L157)*0.775)</f>
        <v>97863595792813100000000000000</v>
      </c>
      <c r="E158" s="46"/>
      <c r="F158" s="91"/>
      <c r="G158" s="76">
        <v>1.02</v>
      </c>
      <c r="H158" s="79" t="str">
        <f>ROUNDDOWN((H157+P157)*0.656)</f>
        <v>89926961901949200000000000000</v>
      </c>
      <c r="I158" s="92"/>
      <c r="J158" s="91"/>
      <c r="K158" s="78">
        <v>1.03</v>
      </c>
      <c r="L158" s="83" t="str">
        <f>ROUNDDOWN((L157+T157)*0.65)</f>
        <v>88097404706442400000000000000</v>
      </c>
      <c r="M158" s="92"/>
      <c r="N158" s="91"/>
      <c r="O158" s="78">
        <v>1.04</v>
      </c>
      <c r="P158" s="83" t="str">
        <f>ROUNDDOWN((P157+D157)*0.665)</f>
        <v>84035646698245800000000000000</v>
      </c>
      <c r="Q158" s="46"/>
      <c r="R158" s="91"/>
      <c r="S158" s="78">
        <v>1.05</v>
      </c>
      <c r="T158" s="83" t="str">
        <f>ROUNDDOWN((T157+H157)*0.75)</f>
        <v>80868152852556500000000000000</v>
      </c>
      <c r="U158" s="46"/>
      <c r="V158" s="91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</row>
    <row r="159">
      <c r="A159" s="74">
        <v>157.0</v>
      </c>
      <c r="B159" s="78" t="str">
        <f t="shared" si="3"/>
        <v>2,758,281,202,046.61</v>
      </c>
      <c r="C159" s="78">
        <v>1.02</v>
      </c>
      <c r="D159" s="90" t="str">
        <f>ROUNDDOWN((D158+T158)*0.55)</f>
        <v>98302461754953300000000000000</v>
      </c>
      <c r="E159" s="46"/>
      <c r="F159" s="91"/>
      <c r="G159" s="76">
        <v>1.03</v>
      </c>
      <c r="H159" s="79" t="str">
        <f>ROUNDDOWN((H158+L158)*0.65)</f>
        <v>115715838295455000000000000000</v>
      </c>
      <c r="I159" s="92"/>
      <c r="J159" s="91"/>
      <c r="K159" s="73">
        <v>1.05</v>
      </c>
      <c r="L159" s="77" t="str">
        <f>ROUNDDOWN((L158+D158)*0.65)</f>
        <v>120874650324516000000000000000</v>
      </c>
      <c r="M159" s="92"/>
      <c r="N159" s="91"/>
      <c r="O159" s="78">
        <v>1.01</v>
      </c>
      <c r="P159" s="77" t="str">
        <f>ROUNDDOWN((P158+H158)*0.7)</f>
        <v>121773826020137000000000000000</v>
      </c>
      <c r="Q159" s="46"/>
      <c r="R159" s="91"/>
      <c r="S159" s="78">
        <v>1.02</v>
      </c>
      <c r="T159" s="77" t="str">
        <f>ROUNDDOWN((T158+P158)*0.75)</f>
        <v>123677849663102000000000000000</v>
      </c>
      <c r="U159" s="46"/>
      <c r="V159" s="91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</row>
    <row r="160">
      <c r="A160" s="74">
        <v>158.0</v>
      </c>
      <c r="B160" s="78" t="str">
        <f t="shared" si="3"/>
        <v>3,290,099,828,885.19</v>
      </c>
      <c r="C160" s="78">
        <v>1.05</v>
      </c>
      <c r="D160" s="83" t="str">
        <f>ROUNDDOWN((D159+P159)*0.7)</f>
        <v>154053401442563000000000000000</v>
      </c>
      <c r="E160" s="46"/>
      <c r="F160" s="91"/>
      <c r="G160" s="76">
        <v>1.05</v>
      </c>
      <c r="H160" s="79" t="str">
        <f>ROUNDDOWN((H159+T159)*0.75)</f>
        <v>179545265968918000000000000000</v>
      </c>
      <c r="I160" s="92"/>
      <c r="J160" s="91"/>
      <c r="K160" s="73">
        <v>1.01</v>
      </c>
      <c r="L160" s="83" t="str">
        <f>ROUNDDOWN((L159+H159)*1.2)</f>
        <v>283908586343965000000000000000</v>
      </c>
      <c r="M160" s="92"/>
      <c r="N160" s="91"/>
      <c r="O160" s="78">
        <v>1.03</v>
      </c>
      <c r="P160" s="83" t="str">
        <f>ROUNDDOWN((P159+D159)*1.11)</f>
        <v>244284679430350000000000000000</v>
      </c>
      <c r="Q160" s="46"/>
      <c r="R160" s="91"/>
      <c r="S160" s="78">
        <v>1.04</v>
      </c>
      <c r="T160" s="83" t="str">
        <f>ROUNDDOWN((T159+L159)*0.75)</f>
        <v>183414374990713000000000000000</v>
      </c>
      <c r="U160" s="46"/>
      <c r="V160" s="91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</row>
    <row r="161">
      <c r="A161" s="74">
        <v>159.0</v>
      </c>
      <c r="B161" s="78" t="str">
        <f t="shared" si="3"/>
        <v>3,739,714,169,463.92</v>
      </c>
      <c r="C161" s="78">
        <v>1.03</v>
      </c>
      <c r="D161" s="83" t="str">
        <f>ROUNDDOWN((D160+T160))</f>
        <v>337467776433276000000000000000</v>
      </c>
      <c r="E161" s="46"/>
      <c r="F161" s="91"/>
      <c r="G161" s="76">
        <v>1.01</v>
      </c>
      <c r="H161" s="79" t="str">
        <f>ROUNDDOWN((H160+L160)*0.65)</f>
        <v>301245004003374000000000000000</v>
      </c>
      <c r="I161" s="92"/>
      <c r="J161" s="91"/>
      <c r="K161" s="73">
        <v>1.04</v>
      </c>
      <c r="L161" s="77" t="str">
        <f>ROUNDDOWN((L160+D160)*0.65)</f>
        <v>284675292061243000000000000000</v>
      </c>
      <c r="M161" s="92"/>
      <c r="N161" s="91"/>
      <c r="O161" s="78">
        <v>1.02</v>
      </c>
      <c r="P161" s="77" t="str">
        <f>ROUNDDOWN((P160+H160)*0.7)</f>
        <v>296680961779488000000000000000</v>
      </c>
      <c r="Q161" s="46"/>
      <c r="R161" s="91"/>
      <c r="S161" s="78">
        <v>1.03</v>
      </c>
      <c r="T161" s="77" t="str">
        <f>ROUNDDOWN((T160+P160)*0.75)</f>
        <v>320774290815797000000000000000</v>
      </c>
      <c r="U161" s="46"/>
      <c r="V161" s="91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</row>
    <row r="162">
      <c r="A162" s="74">
        <v>160.0</v>
      </c>
      <c r="B162" s="78" t="str">
        <f t="shared" si="3"/>
        <v>4,249,168,639,449.06</v>
      </c>
      <c r="C162" s="78">
        <v>1.01</v>
      </c>
      <c r="D162" s="83" t="str">
        <f>ROUNDDOWN((D161+T160)*0.72)</f>
        <v>375035149025272000000000000000</v>
      </c>
      <c r="E162" s="46"/>
      <c r="F162" s="91"/>
      <c r="G162" s="76">
        <v>1.04</v>
      </c>
      <c r="H162" s="79" t="str">
        <f>ROUNDDOWN((H161+T161)*0.75)</f>
        <v>466514471114378000000000000000</v>
      </c>
      <c r="I162" s="92"/>
      <c r="J162" s="91"/>
      <c r="K162" s="73">
        <v>1.02</v>
      </c>
      <c r="L162" s="83" t="str">
        <f>ROUNDDOWN((L161+H161)*1.2)</f>
        <v>703104355277540000000000000000</v>
      </c>
      <c r="M162" s="92"/>
      <c r="N162" s="91"/>
      <c r="O162" s="78">
        <v>1.05</v>
      </c>
      <c r="P162" s="83" t="str">
        <f>ROUNDDOWN((P161+D161)*1.11)</f>
        <v>703905099416168000000000000000</v>
      </c>
      <c r="Q162" s="46"/>
      <c r="R162" s="91"/>
      <c r="S162" s="78">
        <v>1.01</v>
      </c>
      <c r="T162" s="83" t="str">
        <f>ROUNDDOWN((T161+L161)*0.75)</f>
        <v>454087187157780000000000000000</v>
      </c>
      <c r="U162" s="46"/>
      <c r="V162" s="91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</row>
    <row r="163">
      <c r="A163" s="74">
        <v>161.0</v>
      </c>
      <c r="B163" s="78" t="str">
        <f t="shared" si="3"/>
        <v>5,069,876,049,976.25</v>
      </c>
      <c r="C163" s="78">
        <v>1.04</v>
      </c>
      <c r="D163" s="83" t="str">
        <f>ROUNDDOWN((D162+L162)*0.775)</f>
        <v>835558115834679000000000000000</v>
      </c>
      <c r="E163" s="46"/>
      <c r="F163" s="91"/>
      <c r="G163" s="76">
        <v>1.02</v>
      </c>
      <c r="H163" s="79" t="str">
        <f>ROUNDDOWN((H162+P162)*0.656)</f>
        <v>767795238268038000000000000000</v>
      </c>
      <c r="I163" s="92"/>
      <c r="J163" s="91"/>
      <c r="K163" s="78">
        <v>1.03</v>
      </c>
      <c r="L163" s="83" t="str">
        <f>ROUNDDOWN((L162+T162)*0.65)</f>
        <v>752174502582958000000000000000</v>
      </c>
      <c r="M163" s="92"/>
      <c r="N163" s="91"/>
      <c r="O163" s="78">
        <v>1.04</v>
      </c>
      <c r="P163" s="83" t="str">
        <f>ROUNDDOWN((P162+D162)*0.665)</f>
        <v>717495265213558000000000000000</v>
      </c>
      <c r="Q163" s="46"/>
      <c r="R163" s="91"/>
      <c r="S163" s="78">
        <v>1.05</v>
      </c>
      <c r="T163" s="83" t="str">
        <f>ROUNDDOWN((T162+H162)*0.75)</f>
        <v>690451243704119000000000000000</v>
      </c>
      <c r="U163" s="46"/>
      <c r="V163" s="91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</row>
    <row r="164">
      <c r="A164" s="74">
        <v>162.0</v>
      </c>
      <c r="B164" s="78" t="str">
        <f t="shared" si="3"/>
        <v>5,761,632,884,494.02</v>
      </c>
      <c r="C164" s="78">
        <v>1.02</v>
      </c>
      <c r="D164" s="90" t="str">
        <f>ROUNDDOWN((D163+T163)*0.55)</f>
        <v>839305147746339000000000000000</v>
      </c>
      <c r="E164" s="46"/>
      <c r="F164" s="91"/>
      <c r="G164" s="76">
        <v>1.03</v>
      </c>
      <c r="H164" s="79" t="str">
        <f>ROUNDDOWN((H163+L163)*0.65)</f>
        <v>987980331553147000000000000000</v>
      </c>
      <c r="I164" s="92"/>
      <c r="J164" s="91"/>
      <c r="K164" s="73">
        <v>1.05</v>
      </c>
      <c r="L164" s="77" t="str">
        <f>ROUNDDOWN((L163+D163)*0.65)</f>
        <v>1032026201971460000000000000000</v>
      </c>
      <c r="M164" s="92"/>
      <c r="N164" s="91"/>
      <c r="O164" s="78">
        <v>1.01</v>
      </c>
      <c r="P164" s="77" t="str">
        <f>ROUNDDOWN((P163+H163)*0.7)</f>
        <v>1039703352437120000000000000000</v>
      </c>
      <c r="Q164" s="46"/>
      <c r="R164" s="91"/>
      <c r="S164" s="78">
        <v>1.02</v>
      </c>
      <c r="T164" s="77" t="str">
        <f>ROUNDDOWN((T163+P163)*0.75)</f>
        <v>1055959881688260000000000000000</v>
      </c>
      <c r="U164" s="46"/>
      <c r="V164" s="91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</row>
    <row r="165">
      <c r="A165" s="74">
        <v>163.0</v>
      </c>
      <c r="B165" s="78" t="str">
        <f t="shared" si="3"/>
        <v>6,872,521,682,454.88</v>
      </c>
      <c r="C165" s="78">
        <v>1.05</v>
      </c>
      <c r="D165" s="83" t="str">
        <f>ROUNDDOWN((D164+P164)*0.7)</f>
        <v>1315305950128420000000000000000</v>
      </c>
      <c r="E165" s="46"/>
      <c r="F165" s="91"/>
      <c r="G165" s="76">
        <v>1.05</v>
      </c>
      <c r="H165" s="79" t="str">
        <f>ROUNDDOWN((H164+T164)*0.75)</f>
        <v>1532955159931060000000000000000</v>
      </c>
      <c r="I165" s="92"/>
      <c r="J165" s="91"/>
      <c r="K165" s="73">
        <v>1.01</v>
      </c>
      <c r="L165" s="83" t="str">
        <f>ROUNDDOWN((L164+H164)*1.2)</f>
        <v>2424007840229530000000000000000</v>
      </c>
      <c r="M165" s="92"/>
      <c r="N165" s="91"/>
      <c r="O165" s="78">
        <v>1.03</v>
      </c>
      <c r="P165" s="83" t="str">
        <f>ROUNDDOWN((P164+D164)*1.11)</f>
        <v>2085699435203640000000000000000</v>
      </c>
      <c r="Q165" s="46"/>
      <c r="R165" s="91"/>
      <c r="S165" s="78">
        <v>1.04</v>
      </c>
      <c r="T165" s="83" t="str">
        <f>ROUNDDOWN((T164+L164)*0.75)</f>
        <v>1565989562744790000000000000000</v>
      </c>
      <c r="U165" s="46"/>
      <c r="V165" s="91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</row>
    <row r="166">
      <c r="A166" s="74">
        <v>164.0</v>
      </c>
      <c r="B166" s="78" t="str">
        <f t="shared" si="3"/>
        <v>7,811,698,140,640.64</v>
      </c>
      <c r="C166" s="78">
        <v>1.03</v>
      </c>
      <c r="D166" s="83" t="str">
        <f>ROUNDDOWN((D165+T165))</f>
        <v>2881295512873210000000000000000</v>
      </c>
      <c r="E166" s="46"/>
      <c r="F166" s="91"/>
      <c r="G166" s="76">
        <v>1.01</v>
      </c>
      <c r="H166" s="79" t="str">
        <f>ROUNDDOWN((H165+L165)*0.65)</f>
        <v>2572025950104380000000000000000</v>
      </c>
      <c r="I166" s="92"/>
      <c r="J166" s="91"/>
      <c r="K166" s="73">
        <v>1.04</v>
      </c>
      <c r="L166" s="77" t="str">
        <f>ROUNDDOWN((L165+D165)*0.65)</f>
        <v>2430553963732670000000000000000</v>
      </c>
      <c r="M166" s="92"/>
      <c r="N166" s="91"/>
      <c r="O166" s="78">
        <v>1.02</v>
      </c>
      <c r="P166" s="77" t="str">
        <f>ROUNDDOWN((P165+H165)*0.7)</f>
        <v>2533058216594290000000000000000</v>
      </c>
      <c r="Q166" s="46"/>
      <c r="R166" s="91"/>
      <c r="S166" s="78">
        <v>1.03</v>
      </c>
      <c r="T166" s="77" t="str">
        <f>ROUNDDOWN((T165+P165)*0.75)</f>
        <v>2738766748461320000000000000000</v>
      </c>
      <c r="U166" s="46"/>
      <c r="V166" s="91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</row>
    <row r="167">
      <c r="A167" s="74">
        <v>165.0</v>
      </c>
      <c r="B167" s="78" t="str">
        <f t="shared" si="3"/>
        <v>8,875,871,592,296.29</v>
      </c>
      <c r="C167" s="78">
        <v>1.01</v>
      </c>
      <c r="D167" s="83" t="str">
        <f>ROUNDDOWN((D166+T165)*0.72)</f>
        <v>3202045254444960000000000000000</v>
      </c>
      <c r="E167" s="46"/>
      <c r="F167" s="91"/>
      <c r="G167" s="76">
        <v>1.04</v>
      </c>
      <c r="H167" s="79" t="str">
        <f>ROUNDDOWN((H166+T166)*0.75)</f>
        <v>3983094523924280000000000000000</v>
      </c>
      <c r="I167" s="92"/>
      <c r="J167" s="91"/>
      <c r="K167" s="73">
        <v>1.02</v>
      </c>
      <c r="L167" s="83" t="str">
        <f>ROUNDDOWN((L166+H166)*1.2)</f>
        <v>6003095896604460000000000000000</v>
      </c>
      <c r="M167" s="92"/>
      <c r="N167" s="91"/>
      <c r="O167" s="78">
        <v>1.05</v>
      </c>
      <c r="P167" s="83" t="str">
        <f>ROUNDDOWN((P166+D166)*1.11)</f>
        <v>6009932639708930000000000000000</v>
      </c>
      <c r="Q167" s="46"/>
      <c r="R167" s="91"/>
      <c r="S167" s="78">
        <v>1.01</v>
      </c>
      <c r="T167" s="83" t="str">
        <f>ROUNDDOWN((T166+L166)*0.75)</f>
        <v>3876990534145490000000000000000</v>
      </c>
      <c r="U167" s="46"/>
      <c r="V167" s="91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</row>
    <row r="168">
      <c r="A168" s="74">
        <v>166.0</v>
      </c>
      <c r="B168" s="78" t="str">
        <f t="shared" si="3"/>
        <v>10,590,205,432,346.00</v>
      </c>
      <c r="C168" s="78">
        <v>1.04</v>
      </c>
      <c r="D168" s="83" t="str">
        <f>ROUNDDOWN((D167+L167)*0.775)</f>
        <v>7133984392063300000000000000000</v>
      </c>
      <c r="E168" s="46"/>
      <c r="F168" s="91"/>
      <c r="G168" s="76">
        <v>1.02</v>
      </c>
      <c r="H168" s="79" t="str">
        <f>ROUNDDOWN((H167+P167)*0.656)</f>
        <v>6555425819343390000000000000000</v>
      </c>
      <c r="I168" s="92"/>
      <c r="J168" s="91"/>
      <c r="K168" s="78">
        <v>1.03</v>
      </c>
      <c r="L168" s="83" t="str">
        <f>ROUNDDOWN((L167+T167)*0.65)</f>
        <v>6422056179987470000000000000000</v>
      </c>
      <c r="M168" s="92"/>
      <c r="N168" s="91"/>
      <c r="O168" s="78">
        <v>1.04</v>
      </c>
      <c r="P168" s="83" t="str">
        <f>ROUNDDOWN((P167+D167)*0.665)</f>
        <v>6125965299612340000000000000000</v>
      </c>
      <c r="Q168" s="46"/>
      <c r="R168" s="91"/>
      <c r="S168" s="78">
        <v>1.05</v>
      </c>
      <c r="T168" s="83" t="str">
        <f>ROUNDDOWN((T167+H167)*0.75)</f>
        <v>5895063793552330000000000000000</v>
      </c>
      <c r="U168" s="46"/>
      <c r="V168" s="91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</row>
    <row r="169">
      <c r="A169" s="74">
        <v>167.0</v>
      </c>
      <c r="B169" s="78" t="str">
        <f t="shared" si="3"/>
        <v>12,035,180,992,805.00</v>
      </c>
      <c r="C169" s="78">
        <v>1.02</v>
      </c>
      <c r="D169" s="90" t="str">
        <f>ROUNDDOWN((D168+T168)*0.55)</f>
        <v>7165976502088600000000000000000</v>
      </c>
      <c r="E169" s="46"/>
      <c r="F169" s="91"/>
      <c r="G169" s="76">
        <v>1.03</v>
      </c>
      <c r="H169" s="79" t="str">
        <f>ROUNDDOWN((H168+L168)*0.65)</f>
        <v>8435363299565060000000000000000</v>
      </c>
      <c r="I169" s="92"/>
      <c r="J169" s="91"/>
      <c r="K169" s="73">
        <v>1.05</v>
      </c>
      <c r="L169" s="77" t="str">
        <f>ROUNDDOWN((L168+D168)*0.65)</f>
        <v>8811426371833000000000000000000</v>
      </c>
      <c r="M169" s="92"/>
      <c r="N169" s="91"/>
      <c r="O169" s="78">
        <v>1.01</v>
      </c>
      <c r="P169" s="77" t="str">
        <f>ROUNDDOWN((P168+H168)*0.7)</f>
        <v>8876973783269010000000000000000</v>
      </c>
      <c r="Q169" s="46"/>
      <c r="R169" s="91"/>
      <c r="S169" s="78">
        <v>1.02</v>
      </c>
      <c r="T169" s="77" t="str">
        <f>ROUNDDOWN((T168+P168)*0.75)</f>
        <v>9015771819873500000000000000000</v>
      </c>
      <c r="U169" s="46"/>
      <c r="V169" s="91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</row>
    <row r="170">
      <c r="A170" s="74">
        <v>168.0</v>
      </c>
      <c r="B170" s="78" t="str">
        <f t="shared" si="3"/>
        <v>14,355,659,928,962.20</v>
      </c>
      <c r="C170" s="78">
        <v>1.05</v>
      </c>
      <c r="D170" s="83" t="str">
        <f>ROUNDDOWN((D169+P169)*0.7)</f>
        <v>11230065199750300000000000000000</v>
      </c>
      <c r="E170" s="46"/>
      <c r="F170" s="91"/>
      <c r="G170" s="76">
        <v>1.05</v>
      </c>
      <c r="H170" s="79" t="str">
        <f>ROUNDDOWN((H169+T169)*0.75)</f>
        <v>13088351339578900000000000000000</v>
      </c>
      <c r="I170" s="92"/>
      <c r="J170" s="91"/>
      <c r="K170" s="73">
        <v>1.01</v>
      </c>
      <c r="L170" s="83" t="str">
        <f>ROUNDDOWN((L169+H169)*1.2)</f>
        <v>20696147605677700000000000000000</v>
      </c>
      <c r="M170" s="92"/>
      <c r="N170" s="91"/>
      <c r="O170" s="78">
        <v>1.03</v>
      </c>
      <c r="P170" s="83" t="str">
        <f>ROUNDDOWN((P169+D169)*1.11)</f>
        <v>17807674816747000000000000000000</v>
      </c>
      <c r="Q170" s="46"/>
      <c r="R170" s="91"/>
      <c r="S170" s="78">
        <v>1.04</v>
      </c>
      <c r="T170" s="83" t="str">
        <f>ROUNDDOWN((T169+L169)*0.75)</f>
        <v>13370398643779900000000000000000</v>
      </c>
      <c r="U170" s="46"/>
      <c r="V170" s="91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</row>
    <row r="171">
      <c r="A171" s="74">
        <v>169.0</v>
      </c>
      <c r="B171" s="78" t="str">
        <f t="shared" si="3"/>
        <v>16,317,457,718,763.50</v>
      </c>
      <c r="C171" s="78">
        <v>1.03</v>
      </c>
      <c r="D171" s="83" t="str">
        <f>ROUNDDOWN((D170+T170))</f>
        <v>24600463843530200000000000000000</v>
      </c>
      <c r="E171" s="46"/>
      <c r="F171" s="91"/>
      <c r="G171" s="76">
        <v>1.01</v>
      </c>
      <c r="H171" s="79" t="str">
        <f>ROUNDDOWN((H170+L170)*0.65)</f>
        <v>21959924314416800000000000000000</v>
      </c>
      <c r="I171" s="92"/>
      <c r="J171" s="91"/>
      <c r="K171" s="73">
        <v>1.04</v>
      </c>
      <c r="L171" s="77" t="str">
        <f>ROUNDDOWN((L170+D170)*0.65)</f>
        <v>20752038323528200000000000000000</v>
      </c>
      <c r="M171" s="92"/>
      <c r="N171" s="91"/>
      <c r="O171" s="78">
        <v>1.02</v>
      </c>
      <c r="P171" s="77" t="str">
        <f>ROUNDDOWN((P170+H170)*0.7)</f>
        <v>21627218309428100000000000000000</v>
      </c>
      <c r="Q171" s="46"/>
      <c r="R171" s="91"/>
      <c r="S171" s="78">
        <v>1.03</v>
      </c>
      <c r="T171" s="77" t="str">
        <f>ROUNDDOWN((T170+P170)*0.75)</f>
        <v>23383555095395200000000000000000</v>
      </c>
      <c r="U171" s="46"/>
      <c r="V171" s="91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</row>
    <row r="172">
      <c r="A172" s="74">
        <v>170.0</v>
      </c>
      <c r="B172" s="78" t="str">
        <f t="shared" si="3"/>
        <v>18,540,355,351,287.50</v>
      </c>
      <c r="C172" s="78">
        <v>1.01</v>
      </c>
      <c r="D172" s="83" t="str">
        <f>ROUNDDOWN((D171+T170)*0.72)</f>
        <v>27339020990863300000000000000000</v>
      </c>
      <c r="E172" s="46"/>
      <c r="F172" s="91"/>
      <c r="G172" s="76">
        <v>1.04</v>
      </c>
      <c r="H172" s="79" t="str">
        <f>ROUNDDOWN((H171+T171)*0.75)</f>
        <v>34007609557359000000000000000000</v>
      </c>
      <c r="I172" s="92"/>
      <c r="J172" s="91"/>
      <c r="K172" s="73">
        <v>1.02</v>
      </c>
      <c r="L172" s="83" t="str">
        <f>ROUNDDOWN((L171+H171)*1.2)</f>
        <v>51254355165534000000000000000000</v>
      </c>
      <c r="M172" s="92"/>
      <c r="N172" s="91"/>
      <c r="O172" s="78">
        <v>1.05</v>
      </c>
      <c r="P172" s="83" t="str">
        <f>ROUNDDOWN((P171+D171)*1.11)</f>
        <v>51312727189783700000000000000000</v>
      </c>
      <c r="Q172" s="46"/>
      <c r="R172" s="91"/>
      <c r="S172" s="78">
        <v>1.01</v>
      </c>
      <c r="T172" s="83" t="str">
        <f>ROUNDDOWN((T171+L171)*0.75)</f>
        <v>33101695064192600000000000000000</v>
      </c>
      <c r="U172" s="46"/>
      <c r="V172" s="91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</row>
    <row r="173">
      <c r="A173" s="74">
        <v>171.0</v>
      </c>
      <c r="B173" s="78" t="str">
        <f t="shared" si="3"/>
        <v>22,121,339,850,076.90</v>
      </c>
      <c r="C173" s="78">
        <v>1.04</v>
      </c>
      <c r="D173" s="83" t="str">
        <f>ROUNDDOWN((D172+L172)*0.775)</f>
        <v>60909866521207900000000000000000</v>
      </c>
      <c r="E173" s="46"/>
      <c r="F173" s="91"/>
      <c r="G173" s="76">
        <v>1.02</v>
      </c>
      <c r="H173" s="79" t="str">
        <f>ROUNDDOWN((H172+P172)*0.656)</f>
        <v>55970140906125600000000000000000</v>
      </c>
      <c r="I173" s="92"/>
      <c r="J173" s="91"/>
      <c r="K173" s="78">
        <v>1.03</v>
      </c>
      <c r="L173" s="83" t="str">
        <f>ROUNDDOWN((L172+T172)*0.65)</f>
        <v>54831432649322300000000000000000</v>
      </c>
      <c r="M173" s="92"/>
      <c r="N173" s="91"/>
      <c r="O173" s="78">
        <v>1.04</v>
      </c>
      <c r="P173" s="83" t="str">
        <f>ROUNDDOWN((P172+D172)*0.665)</f>
        <v>52303412540130300000000000000000</v>
      </c>
      <c r="Q173" s="46"/>
      <c r="R173" s="91"/>
      <c r="S173" s="78">
        <v>1.05</v>
      </c>
      <c r="T173" s="83" t="str">
        <f>ROUNDDOWN((T172+H172)*0.75)</f>
        <v>50331978466163700000000000000000</v>
      </c>
      <c r="U173" s="46"/>
      <c r="V173" s="91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</row>
    <row r="174">
      <c r="A174" s="74">
        <v>172.0</v>
      </c>
      <c r="B174" s="78" t="str">
        <f t="shared" si="3"/>
        <v>25,139,675,580,405.50</v>
      </c>
      <c r="C174" s="78">
        <v>1.02</v>
      </c>
      <c r="D174" s="90" t="str">
        <f>ROUNDDOWN((D173+T173)*0.55)</f>
        <v>61183014743054400000000000000000</v>
      </c>
      <c r="E174" s="46"/>
      <c r="F174" s="91"/>
      <c r="G174" s="76">
        <v>1.03</v>
      </c>
      <c r="H174" s="79" t="str">
        <f>ROUNDDOWN((H173+L173)*0.65)</f>
        <v>72021022811041100000000000000000</v>
      </c>
      <c r="I174" s="92"/>
      <c r="J174" s="91"/>
      <c r="K174" s="73">
        <v>1.05</v>
      </c>
      <c r="L174" s="77" t="str">
        <f>ROUNDDOWN((L173+D173)*0.65)</f>
        <v>75231844460844600000000000000000</v>
      </c>
      <c r="M174" s="92"/>
      <c r="N174" s="91"/>
      <c r="O174" s="78">
        <v>1.01</v>
      </c>
      <c r="P174" s="77" t="str">
        <f>ROUNDDOWN((P173+H173)*0.7)</f>
        <v>75791487412379100000000000000000</v>
      </c>
      <c r="Q174" s="46"/>
      <c r="R174" s="91"/>
      <c r="S174" s="78">
        <v>1.02</v>
      </c>
      <c r="T174" s="77" t="str">
        <f>ROUNDDOWN((T173+P173)*0.75)</f>
        <v>76976543254720500000000000000000</v>
      </c>
      <c r="U174" s="46"/>
      <c r="V174" s="91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</row>
    <row r="175">
      <c r="A175" s="74">
        <v>173.0</v>
      </c>
      <c r="B175" s="78" t="str">
        <f t="shared" si="3"/>
        <v>29,986,805,646,918.80</v>
      </c>
      <c r="C175" s="78">
        <v>1.05</v>
      </c>
      <c r="D175" s="83" t="str">
        <f>ROUNDDOWN((D174+P174)*0.7)</f>
        <v>95882151508803500000000000000000</v>
      </c>
      <c r="E175" s="46"/>
      <c r="F175" s="91"/>
      <c r="G175" s="76">
        <v>1.05</v>
      </c>
      <c r="H175" s="79" t="str">
        <f>ROUNDDOWN((H174+T174)*0.75)</f>
        <v>111748174549321000000000000000000</v>
      </c>
      <c r="I175" s="92"/>
      <c r="J175" s="91"/>
      <c r="K175" s="73">
        <v>1.01</v>
      </c>
      <c r="L175" s="83" t="str">
        <f>ROUNDDOWN((L174+H174)*1.2)</f>
        <v>176703440726263000000000000000000</v>
      </c>
      <c r="M175" s="92"/>
      <c r="N175" s="91"/>
      <c r="O175" s="78">
        <v>1.03</v>
      </c>
      <c r="P175" s="83" t="str">
        <f>ROUNDDOWN((P174+D174)*1.11)</f>
        <v>152041697392531000000000000000000</v>
      </c>
      <c r="Q175" s="46"/>
      <c r="R175" s="91"/>
      <c r="S175" s="78">
        <v>1.04</v>
      </c>
      <c r="T175" s="83" t="str">
        <f>ROUNDDOWN((T174+L174)*0.75)</f>
        <v>114156290786674000000000000000000</v>
      </c>
      <c r="U175" s="46"/>
      <c r="V175" s="91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</row>
    <row r="176">
      <c r="A176" s="74">
        <v>174.0</v>
      </c>
      <c r="B176" s="78" t="str">
        <f t="shared" si="3"/>
        <v>34,084,704,965,545.40</v>
      </c>
      <c r="C176" s="78">
        <v>1.03</v>
      </c>
      <c r="D176" s="83" t="str">
        <f>ROUNDDOWN((D175+T175))</f>
        <v>210038442295478000000000000000000</v>
      </c>
      <c r="E176" s="46"/>
      <c r="F176" s="91"/>
      <c r="G176" s="76">
        <v>1.01</v>
      </c>
      <c r="H176" s="79" t="str">
        <f>ROUNDDOWN((H175+L175)*0.65)</f>
        <v>187493549929130000000000000000000</v>
      </c>
      <c r="I176" s="92"/>
      <c r="J176" s="91"/>
      <c r="K176" s="73">
        <v>1.04</v>
      </c>
      <c r="L176" s="77" t="str">
        <f>ROUNDDOWN((L175+D175)*0.65)</f>
        <v>177180634952793000000000000000000</v>
      </c>
      <c r="M176" s="92"/>
      <c r="N176" s="91"/>
      <c r="O176" s="78">
        <v>1.02</v>
      </c>
      <c r="P176" s="77" t="str">
        <f>ROUNDDOWN((P175+H175)*0.7)</f>
        <v>184652910359296000000000000000000</v>
      </c>
      <c r="Q176" s="46"/>
      <c r="R176" s="91"/>
      <c r="S176" s="78">
        <v>1.03</v>
      </c>
      <c r="T176" s="77" t="str">
        <f>ROUNDDOWN((T175+P175)*0.75)</f>
        <v>199648491134404000000000000000000</v>
      </c>
      <c r="U176" s="46"/>
      <c r="V176" s="91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</row>
    <row r="177">
      <c r="A177" s="74">
        <v>175.0</v>
      </c>
      <c r="B177" s="78" t="str">
        <f t="shared" si="3"/>
        <v>38,728,002,425,177.40</v>
      </c>
      <c r="C177" s="78">
        <v>1.01</v>
      </c>
      <c r="D177" s="83" t="str">
        <f>ROUNDDOWN((D176+T175)*0.72)</f>
        <v>233420207819149000000000000000000</v>
      </c>
      <c r="E177" s="46"/>
      <c r="F177" s="91"/>
      <c r="G177" s="76">
        <v>1.04</v>
      </c>
      <c r="H177" s="79" t="str">
        <f>ROUNDDOWN((H176+T176)*0.75)</f>
        <v>290356530797651000000000000000000</v>
      </c>
      <c r="I177" s="92"/>
      <c r="J177" s="91"/>
      <c r="K177" s="73">
        <v>1.02</v>
      </c>
      <c r="L177" s="83" t="str">
        <f>ROUNDDOWN((L176+H176)*1.2)</f>
        <v>437609021858308000000000000000000</v>
      </c>
      <c r="M177" s="92"/>
      <c r="N177" s="91"/>
      <c r="O177" s="78">
        <v>1.05</v>
      </c>
      <c r="P177" s="83" t="str">
        <f>ROUNDDOWN((P176+D176)*1.11)</f>
        <v>438107401446799000000000000000000</v>
      </c>
      <c r="Q177" s="46"/>
      <c r="R177" s="91"/>
      <c r="S177" s="78">
        <v>1.01</v>
      </c>
      <c r="T177" s="83" t="str">
        <f>ROUNDDOWN((T176+L176)*0.75)</f>
        <v>282621844565398000000000000000000</v>
      </c>
      <c r="U177" s="46"/>
      <c r="V177" s="91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</row>
    <row r="178">
      <c r="A178" s="74">
        <v>176.0</v>
      </c>
      <c r="B178" s="78" t="str">
        <f t="shared" si="3"/>
        <v>46,208,138,254,613.30</v>
      </c>
      <c r="C178" s="78">
        <v>1.04</v>
      </c>
      <c r="D178" s="83" t="str">
        <f>ROUNDDOWN((D177+L177)*0.775)</f>
        <v>520047653000029000000000000000000</v>
      </c>
      <c r="E178" s="46"/>
      <c r="F178" s="91"/>
      <c r="G178" s="76">
        <v>1.02</v>
      </c>
      <c r="H178" s="79" t="str">
        <f>ROUNDDOWN((H177+P177)*0.656)</f>
        <v>477872339552359000000000000000000</v>
      </c>
      <c r="I178" s="92"/>
      <c r="J178" s="91"/>
      <c r="K178" s="78">
        <v>1.03</v>
      </c>
      <c r="L178" s="83" t="str">
        <f>ROUNDDOWN((L177+T177)*0.65)</f>
        <v>468150063175409000000000000000000</v>
      </c>
      <c r="M178" s="92"/>
      <c r="N178" s="91"/>
      <c r="O178" s="78">
        <v>1.04</v>
      </c>
      <c r="P178" s="83" t="str">
        <f>ROUNDDOWN((P177+D177)*0.665)</f>
        <v>446565860161855000000000000000000</v>
      </c>
      <c r="Q178" s="46"/>
      <c r="R178" s="91"/>
      <c r="S178" s="78">
        <v>1.05</v>
      </c>
      <c r="T178" s="83" t="str">
        <f>ROUNDDOWN((T177+H177)*0.75)</f>
        <v>429733781522287000000000000000000</v>
      </c>
      <c r="U178" s="46"/>
      <c r="V178" s="91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</row>
    <row r="179">
      <c r="A179" s="74">
        <v>177.0</v>
      </c>
      <c r="B179" s="78" t="str">
        <f t="shared" si="3"/>
        <v>52,512,985,776,106.50</v>
      </c>
      <c r="C179" s="78">
        <v>1.02</v>
      </c>
      <c r="D179" s="90" t="str">
        <f>ROUNDDOWN((D178+T178)*0.55)</f>
        <v>522379788987274000000000000000000</v>
      </c>
      <c r="E179" s="46"/>
      <c r="F179" s="91"/>
      <c r="G179" s="76">
        <v>1.03</v>
      </c>
      <c r="H179" s="79" t="str">
        <f>ROUNDDOWN((H178+L178)*0.65)</f>
        <v>614914561773049000000000000000000</v>
      </c>
      <c r="I179" s="92"/>
      <c r="J179" s="91"/>
      <c r="K179" s="73">
        <v>1.05</v>
      </c>
      <c r="L179" s="77" t="str">
        <f>ROUNDDOWN((L178+D178)*0.65)</f>
        <v>642328515514035000000000000000000</v>
      </c>
      <c r="M179" s="92"/>
      <c r="N179" s="91"/>
      <c r="O179" s="78">
        <v>1.01</v>
      </c>
      <c r="P179" s="77" t="str">
        <f>ROUNDDOWN((P178+H178)*0.7)</f>
        <v>647106739799950000000000000000000</v>
      </c>
      <c r="Q179" s="46"/>
      <c r="R179" s="91"/>
      <c r="S179" s="78">
        <v>1.02</v>
      </c>
      <c r="T179" s="77" t="str">
        <f>ROUNDDOWN((T178+P178)*0.75)</f>
        <v>657224731263107000000000000000000</v>
      </c>
      <c r="U179" s="46"/>
      <c r="V179" s="91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</row>
    <row r="180">
      <c r="A180" s="74">
        <v>178.0</v>
      </c>
      <c r="B180" s="78" t="str">
        <f t="shared" si="3"/>
        <v>62,637,908,487,366.30</v>
      </c>
      <c r="C180" s="78">
        <v>1.05</v>
      </c>
      <c r="D180" s="83" t="str">
        <f>ROUNDDOWN((D179+P179)*0.7)</f>
        <v>818640570151057000000000000000000</v>
      </c>
      <c r="E180" s="46"/>
      <c r="F180" s="91"/>
      <c r="G180" s="76">
        <v>1.05</v>
      </c>
      <c r="H180" s="79" t="str">
        <f>ROUNDDOWN((H179+T179)*0.75)</f>
        <v>954104469777117000000000000000000</v>
      </c>
      <c r="I180" s="92"/>
      <c r="J180" s="91"/>
      <c r="K180" s="73">
        <v>1.01</v>
      </c>
      <c r="L180" s="83" t="str">
        <f>ROUNDDOWN((L179+H179)*1.2)</f>
        <v>1508691692744500000000000000000000</v>
      </c>
      <c r="M180" s="92"/>
      <c r="N180" s="91"/>
      <c r="O180" s="78">
        <v>1.03</v>
      </c>
      <c r="P180" s="83" t="str">
        <f>ROUNDDOWN((P179+D179)*1.11)</f>
        <v>1298130046953820000000000000000000</v>
      </c>
      <c r="Q180" s="46"/>
      <c r="R180" s="91"/>
      <c r="S180" s="78">
        <v>1.04</v>
      </c>
      <c r="T180" s="83" t="str">
        <f>ROUNDDOWN((T179+L179)*0.75)</f>
        <v>974664935082856000000000000000000</v>
      </c>
      <c r="U180" s="46"/>
      <c r="V180" s="91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</row>
    <row r="181">
      <c r="A181" s="74">
        <v>179.0</v>
      </c>
      <c r="B181" s="78" t="str">
        <f t="shared" si="3"/>
        <v>71,197,801,312,661.10</v>
      </c>
      <c r="C181" s="78">
        <v>1.03</v>
      </c>
      <c r="D181" s="83" t="str">
        <f>ROUNDDOWN((D180+T180))</f>
        <v>1793305505233910000000000000000000</v>
      </c>
      <c r="E181" s="46"/>
      <c r="F181" s="91"/>
      <c r="G181" s="76">
        <v>1.01</v>
      </c>
      <c r="H181" s="79" t="str">
        <f>ROUNDDOWN((H180+L180)*0.65)</f>
        <v>1600817505639050000000000000000000</v>
      </c>
      <c r="I181" s="92"/>
      <c r="J181" s="91"/>
      <c r="K181" s="73">
        <v>1.04</v>
      </c>
      <c r="L181" s="77" t="str">
        <f>ROUNDDOWN((L180+D180)*0.65)</f>
        <v>1512765970882110000000000000000000</v>
      </c>
      <c r="M181" s="92"/>
      <c r="N181" s="91"/>
      <c r="O181" s="78">
        <v>1.02</v>
      </c>
      <c r="P181" s="77" t="str">
        <f>ROUNDDOWN((P180+H180)*0.7)</f>
        <v>1576564161711660000000000000000000</v>
      </c>
      <c r="Q181" s="46"/>
      <c r="R181" s="91"/>
      <c r="S181" s="78">
        <v>1.03</v>
      </c>
      <c r="T181" s="77" t="str">
        <f>ROUNDDOWN((T180+P180)*0.75)</f>
        <v>1704596236527510000000000000000000</v>
      </c>
      <c r="U181" s="46"/>
      <c r="V181" s="91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</row>
    <row r="182">
      <c r="A182" s="74">
        <v>180.0</v>
      </c>
      <c r="B182" s="78" t="str">
        <f t="shared" si="3"/>
        <v>80,896,948,490,277.70</v>
      </c>
      <c r="C182" s="78">
        <v>1.01</v>
      </c>
      <c r="D182" s="83" t="str">
        <f>ROUNDDOWN((D181+T180)*0.72)</f>
        <v>1992938717028070000000000000000000</v>
      </c>
      <c r="E182" s="46"/>
      <c r="F182" s="91"/>
      <c r="G182" s="76">
        <v>1.04</v>
      </c>
      <c r="H182" s="79" t="str">
        <f>ROUNDDOWN((H181+T181)*0.75)</f>
        <v>2479060306624920000000000000000000</v>
      </c>
      <c r="I182" s="92"/>
      <c r="J182" s="91"/>
      <c r="K182" s="73">
        <v>1.02</v>
      </c>
      <c r="L182" s="83" t="str">
        <f>ROUNDDOWN((L181+H181)*1.2)</f>
        <v>3736300171825390000000000000000000</v>
      </c>
      <c r="M182" s="92"/>
      <c r="N182" s="91"/>
      <c r="O182" s="78">
        <v>1.05</v>
      </c>
      <c r="P182" s="83" t="str">
        <f>ROUNDDOWN((P181+D181)*1.11)</f>
        <v>3740555330309580000000000000000000</v>
      </c>
      <c r="Q182" s="46"/>
      <c r="R182" s="91"/>
      <c r="S182" s="78">
        <v>1.01</v>
      </c>
      <c r="T182" s="83" t="str">
        <f>ROUNDDOWN((T181+L181)*0.75)</f>
        <v>2413021655557220000000000000000000</v>
      </c>
      <c r="U182" s="46"/>
      <c r="V182" s="91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</row>
    <row r="183">
      <c r="A183" s="74">
        <v>181.0</v>
      </c>
      <c r="B183" s="78" t="str">
        <f t="shared" si="3"/>
        <v>96,521,822,612,387.40</v>
      </c>
      <c r="C183" s="78">
        <v>1.04</v>
      </c>
      <c r="D183" s="83" t="str">
        <f>ROUNDDOWN((D182+L182)*0.775)</f>
        <v>4440160138861430000000000000000000</v>
      </c>
      <c r="E183" s="46"/>
      <c r="F183" s="91"/>
      <c r="G183" s="76">
        <v>1.02</v>
      </c>
      <c r="H183" s="79" t="str">
        <f>ROUNDDOWN((H182+P182)*0.656)</f>
        <v>4080067857829030000000000000000000</v>
      </c>
      <c r="I183" s="92"/>
      <c r="J183" s="91"/>
      <c r="K183" s="78">
        <v>1.03</v>
      </c>
      <c r="L183" s="83" t="str">
        <f>ROUNDDOWN((L182+T182)*0.65)</f>
        <v>3997059187798700000000000000000000</v>
      </c>
      <c r="M183" s="92"/>
      <c r="N183" s="91"/>
      <c r="O183" s="78">
        <v>1.04</v>
      </c>
      <c r="P183" s="83" t="str">
        <f>ROUNDDOWN((P182+D182)*0.665)</f>
        <v>3812773541479540000000000000000000</v>
      </c>
      <c r="Q183" s="46"/>
      <c r="R183" s="91"/>
      <c r="S183" s="78">
        <v>1.05</v>
      </c>
      <c r="T183" s="83" t="str">
        <f>ROUNDDOWN((T182+H182)*0.75)</f>
        <v>3669061471636610000000000000000000</v>
      </c>
      <c r="U183" s="46"/>
      <c r="V183" s="91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</row>
    <row r="184">
      <c r="A184" s="74">
        <v>182.0</v>
      </c>
      <c r="B184" s="78" t="str">
        <f t="shared" si="3"/>
        <v>109,691,696,947,391.00</v>
      </c>
      <c r="C184" s="78">
        <v>1.02</v>
      </c>
      <c r="D184" s="90" t="str">
        <f>ROUNDDOWN((D183+T183)*0.55)</f>
        <v>4460071885773920000000000000000000</v>
      </c>
      <c r="E184" s="46"/>
      <c r="F184" s="91"/>
      <c r="G184" s="76">
        <v>1.03</v>
      </c>
      <c r="H184" s="79" t="str">
        <f>ROUNDDOWN((H183+L183)*0.65)</f>
        <v>5250132579658030000000000000000000</v>
      </c>
      <c r="I184" s="92"/>
      <c r="J184" s="91"/>
      <c r="K184" s="73">
        <v>1.05</v>
      </c>
      <c r="L184" s="77" t="str">
        <f>ROUNDDOWN((L183+D183)*0.65)</f>
        <v>5484192562329080000000000000000000</v>
      </c>
      <c r="M184" s="92"/>
      <c r="N184" s="91"/>
      <c r="O184" s="78">
        <v>1.01</v>
      </c>
      <c r="P184" s="77" t="str">
        <f>ROUNDDOWN((P183+H183)*0.7)</f>
        <v>5524988979516000000000000000000000</v>
      </c>
      <c r="Q184" s="46"/>
      <c r="R184" s="91"/>
      <c r="S184" s="78">
        <v>1.02</v>
      </c>
      <c r="T184" s="77" t="str">
        <f>ROUNDDOWN((T183+P183)*0.75)</f>
        <v>5611376259837110000000000000000000</v>
      </c>
      <c r="U184" s="46"/>
      <c r="V184" s="91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</row>
    <row r="185">
      <c r="A185" s="74">
        <v>183.0</v>
      </c>
      <c r="B185" s="78" t="str">
        <f t="shared" si="3"/>
        <v>130,841,131,458,589.00</v>
      </c>
      <c r="C185" s="78">
        <v>1.05</v>
      </c>
      <c r="D185" s="83" t="str">
        <f>ROUNDDOWN((D184+P184)*0.7)</f>
        <v>6989542605702940000000000000000000</v>
      </c>
      <c r="E185" s="46"/>
      <c r="F185" s="91"/>
      <c r="G185" s="76">
        <v>1.05</v>
      </c>
      <c r="H185" s="79" t="str">
        <f>ROUNDDOWN((H184+T184)*0.75)</f>
        <v>8146131629621360000000000000000000</v>
      </c>
      <c r="I185" s="92"/>
      <c r="J185" s="91"/>
      <c r="K185" s="73">
        <v>1.01</v>
      </c>
      <c r="L185" s="83" t="str">
        <f>ROUNDDOWN((L184+H184)*1.2)</f>
        <v>12881190170384500000000000000000000</v>
      </c>
      <c r="M185" s="92"/>
      <c r="N185" s="91"/>
      <c r="O185" s="78">
        <v>1.03</v>
      </c>
      <c r="P185" s="83" t="str">
        <f>ROUNDDOWN((P184+D184)*1.11)</f>
        <v>11083417560471800000000000000000000</v>
      </c>
      <c r="Q185" s="46"/>
      <c r="R185" s="91"/>
      <c r="S185" s="78">
        <v>1.04</v>
      </c>
      <c r="T185" s="83" t="str">
        <f>ROUNDDOWN((T184+L184)*0.75)</f>
        <v>8321676616624640000000000000000000</v>
      </c>
      <c r="U185" s="46"/>
      <c r="V185" s="91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</row>
    <row r="186">
      <c r="A186" s="74">
        <v>184.0</v>
      </c>
      <c r="B186" s="78" t="str">
        <f t="shared" si="3"/>
        <v>148,721,454,883,688.00</v>
      </c>
      <c r="C186" s="78">
        <v>1.03</v>
      </c>
      <c r="D186" s="83" t="str">
        <f>ROUNDDOWN((D185+T185))</f>
        <v>15311219222327600000000000000000000</v>
      </c>
      <c r="E186" s="46"/>
      <c r="F186" s="91"/>
      <c r="G186" s="76">
        <v>1.01</v>
      </c>
      <c r="H186" s="79" t="str">
        <f>ROUNDDOWN((H185+L185)*0.65)</f>
        <v>13667759170003800000000000000000000</v>
      </c>
      <c r="I186" s="92"/>
      <c r="J186" s="91"/>
      <c r="K186" s="73">
        <v>1.04</v>
      </c>
      <c r="L186" s="77" t="str">
        <f>ROUNDDOWN((L185+D185)*0.65)</f>
        <v>12915976304456800000000000000000000</v>
      </c>
      <c r="M186" s="92"/>
      <c r="N186" s="91"/>
      <c r="O186" s="78">
        <v>1.02</v>
      </c>
      <c r="P186" s="77" t="str">
        <f>ROUNDDOWN((P185+H185)*0.7)</f>
        <v>13460684433065200000000000000000000</v>
      </c>
      <c r="Q186" s="46"/>
      <c r="R186" s="91"/>
      <c r="S186" s="78">
        <v>1.03</v>
      </c>
      <c r="T186" s="77" t="str">
        <f>ROUNDDOWN((T185+P185)*0.75)</f>
        <v>14553820632822300000000000000000000</v>
      </c>
      <c r="U186" s="46"/>
      <c r="V186" s="91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</row>
    <row r="187">
      <c r="A187" s="74">
        <v>185.0</v>
      </c>
      <c r="B187" s="78" t="str">
        <f t="shared" si="3"/>
        <v>168,981,508,604,330.00</v>
      </c>
      <c r="C187" s="78">
        <v>1.01</v>
      </c>
      <c r="D187" s="83" t="str">
        <f>ROUNDDOWN((D186+T185)*0.72)</f>
        <v>17015685004045600000000000000000000</v>
      </c>
      <c r="E187" s="46"/>
      <c r="F187" s="91"/>
      <c r="G187" s="76">
        <v>1.04</v>
      </c>
      <c r="H187" s="79" t="str">
        <f>ROUNDDOWN((H186+T186)*0.75)</f>
        <v>21166184852119600000000000000000000</v>
      </c>
      <c r="I187" s="92"/>
      <c r="J187" s="91"/>
      <c r="K187" s="73">
        <v>1.02</v>
      </c>
      <c r="L187" s="83" t="str">
        <f>ROUNDDOWN((L186+H186)*1.2)</f>
        <v>31900482569352700000000000000000000</v>
      </c>
      <c r="M187" s="92"/>
      <c r="N187" s="91"/>
      <c r="O187" s="78">
        <v>1.05</v>
      </c>
      <c r="P187" s="83" t="str">
        <f>ROUNDDOWN((P186+D186)*1.11)</f>
        <v>31936813057486000000000000000000000</v>
      </c>
      <c r="Q187" s="46"/>
      <c r="R187" s="91"/>
      <c r="S187" s="78">
        <v>1.01</v>
      </c>
      <c r="T187" s="83" t="str">
        <f>ROUNDDOWN((T186+L186)*0.75)</f>
        <v>20602347702959300000000000000000000</v>
      </c>
      <c r="U187" s="46"/>
      <c r="V187" s="91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</row>
    <row r="188">
      <c r="A188" s="74">
        <v>186.0</v>
      </c>
      <c r="B188" s="78" t="str">
        <f t="shared" si="3"/>
        <v>201,619,511,028,169.00</v>
      </c>
      <c r="C188" s="78">
        <v>1.04</v>
      </c>
      <c r="D188" s="83" t="str">
        <f>ROUNDDOWN((D187+L187)*0.775)</f>
        <v>37910029869383700000000000000000000</v>
      </c>
      <c r="E188" s="46"/>
      <c r="F188" s="91"/>
      <c r="G188" s="76">
        <v>1.02</v>
      </c>
      <c r="H188" s="79" t="str">
        <f>ROUNDDOWN((H187+P187)*0.656)</f>
        <v>34835566628701300000000000000000000</v>
      </c>
      <c r="I188" s="92"/>
      <c r="J188" s="91"/>
      <c r="K188" s="78">
        <v>1.03</v>
      </c>
      <c r="L188" s="83" t="str">
        <f>ROUNDDOWN((L187+T187)*0.65)</f>
        <v>34126839677002800000000000000000000</v>
      </c>
      <c r="M188" s="92"/>
      <c r="N188" s="91"/>
      <c r="O188" s="78">
        <v>1.04</v>
      </c>
      <c r="P188" s="83" t="str">
        <f>ROUNDDOWN((P187+D187)*0.665)</f>
        <v>32553411210918500000000000000000000</v>
      </c>
      <c r="Q188" s="46"/>
      <c r="R188" s="91"/>
      <c r="S188" s="78">
        <v>1.05</v>
      </c>
      <c r="T188" s="83" t="str">
        <f>ROUNDDOWN((T187+H187)*0.75)</f>
        <v>31326399416309200000000000000000000</v>
      </c>
      <c r="U188" s="46"/>
      <c r="V188" s="91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</row>
    <row r="189">
      <c r="A189" s="74">
        <v>187.0</v>
      </c>
      <c r="B189" s="78" t="str">
        <f t="shared" si="3"/>
        <v>229,129,389,642,760.00</v>
      </c>
      <c r="C189" s="78">
        <v>1.02</v>
      </c>
      <c r="D189" s="90" t="str">
        <f>ROUNDDOWN((D188+T188)*0.55)</f>
        <v>38080036107131100000000000000000000</v>
      </c>
      <c r="E189" s="46"/>
      <c r="F189" s="91"/>
      <c r="G189" s="76">
        <v>1.03</v>
      </c>
      <c r="H189" s="79" t="str">
        <f>ROUNDDOWN((H188+L188)*0.65)</f>
        <v>44825564098707700000000000000000000</v>
      </c>
      <c r="I189" s="92"/>
      <c r="J189" s="91"/>
      <c r="K189" s="73">
        <v>1.05</v>
      </c>
      <c r="L189" s="77" t="str">
        <f>ROUNDDOWN((L188+D188)*0.65)</f>
        <v>46823965205151200000000000000000000</v>
      </c>
      <c r="M189" s="92"/>
      <c r="N189" s="91"/>
      <c r="O189" s="78">
        <v>1.01</v>
      </c>
      <c r="P189" s="77" t="str">
        <f>ROUNDDOWN((P188+H188)*0.7)</f>
        <v>47172284487733900000000000000000000</v>
      </c>
      <c r="Q189" s="46"/>
      <c r="R189" s="91"/>
      <c r="S189" s="78">
        <v>1.02</v>
      </c>
      <c r="T189" s="77" t="str">
        <f>ROUNDDOWN((T188+P188)*0.75)</f>
        <v>47909857970420800000000000000000000</v>
      </c>
      <c r="U189" s="46"/>
      <c r="V189" s="91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</row>
    <row r="190">
      <c r="A190" s="74">
        <v>188.0</v>
      </c>
      <c r="B190" s="78" t="str">
        <f t="shared" si="3"/>
        <v>273,307,364,418,413.00</v>
      </c>
      <c r="C190" s="78">
        <v>1.05</v>
      </c>
      <c r="D190" s="83" t="str">
        <f>ROUNDDOWN((D189+P189)*0.7)</f>
        <v>59676624416405500000000000000000000</v>
      </c>
      <c r="E190" s="46"/>
      <c r="F190" s="91"/>
      <c r="G190" s="76">
        <v>1.05</v>
      </c>
      <c r="H190" s="79" t="str">
        <f>ROUNDDOWN((H189+T189)*0.75)</f>
        <v>69551566551846400000000000000000000</v>
      </c>
      <c r="I190" s="92"/>
      <c r="J190" s="91"/>
      <c r="K190" s="73">
        <v>1.01</v>
      </c>
      <c r="L190" s="83" t="str">
        <f>ROUNDDOWN((L189+H189)*1.2)</f>
        <v>109979435164631000000000000000000000</v>
      </c>
      <c r="M190" s="92"/>
      <c r="N190" s="91"/>
      <c r="O190" s="78">
        <v>1.03</v>
      </c>
      <c r="P190" s="83" t="str">
        <f>ROUNDDOWN((P189+D189)*1.11)</f>
        <v>94630075860300200000000000000000000</v>
      </c>
      <c r="Q190" s="46"/>
      <c r="R190" s="91"/>
      <c r="S190" s="78">
        <v>1.04</v>
      </c>
      <c r="T190" s="83" t="str">
        <f>ROUNDDOWN((T189+L189)*0.75)</f>
        <v>71050367381679000000000000000000000</v>
      </c>
      <c r="U190" s="46"/>
      <c r="V190" s="91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</row>
    <row r="191">
      <c r="A191" s="74">
        <v>189.0</v>
      </c>
      <c r="B191" s="78" t="str">
        <f t="shared" si="3"/>
        <v>310,656,659,825,639.00</v>
      </c>
      <c r="C191" s="78">
        <v>1.03</v>
      </c>
      <c r="D191" s="83" t="str">
        <f>ROUNDDOWN((D190+T190))</f>
        <v>130726991798084000000000000000000000</v>
      </c>
      <c r="E191" s="46"/>
      <c r="F191" s="91"/>
      <c r="G191" s="76">
        <v>1.01</v>
      </c>
      <c r="H191" s="79" t="str">
        <f>ROUNDDOWN((H190+L190)*0.65)</f>
        <v>116695151115710000000000000000000000</v>
      </c>
      <c r="I191" s="92"/>
      <c r="J191" s="91"/>
      <c r="K191" s="73">
        <v>1.04</v>
      </c>
      <c r="L191" s="77" t="str">
        <f>ROUNDDOWN((L190+D190)*0.65)</f>
        <v>110276438727674000000000000000000000</v>
      </c>
      <c r="M191" s="92"/>
      <c r="N191" s="91"/>
      <c r="O191" s="78">
        <v>1.02</v>
      </c>
      <c r="P191" s="77" t="str">
        <f>ROUNDDOWN((P190+H190)*0.7)</f>
        <v>114927149688503000000000000000000000</v>
      </c>
      <c r="Q191" s="46"/>
      <c r="R191" s="91"/>
      <c r="S191" s="78">
        <v>1.03</v>
      </c>
      <c r="T191" s="77" t="str">
        <f>ROUNDDOWN((T190+P190)*0.75)</f>
        <v>124260332431484000000000000000000000</v>
      </c>
      <c r="U191" s="46"/>
      <c r="V191" s="91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</row>
    <row r="192">
      <c r="A192" s="74">
        <v>190.0</v>
      </c>
      <c r="B192" s="78" t="str">
        <f t="shared" si="3"/>
        <v>352,976,852,441,191.00</v>
      </c>
      <c r="C192" s="78">
        <v>1.01</v>
      </c>
      <c r="D192" s="83" t="str">
        <f>ROUNDDOWN((D191+T190)*0.72)</f>
        <v>145279698609429000000000000000000000</v>
      </c>
      <c r="E192" s="46"/>
      <c r="F192" s="91"/>
      <c r="G192" s="76">
        <v>1.04</v>
      </c>
      <c r="H192" s="79" t="str">
        <f>ROUNDDOWN((H191+T191)*0.75)</f>
        <v>180716612660396000000000000000000000</v>
      </c>
      <c r="I192" s="92"/>
      <c r="J192" s="91"/>
      <c r="K192" s="73">
        <v>1.02</v>
      </c>
      <c r="L192" s="83" t="str">
        <f>ROUNDDOWN((L191+H191)*1.2)</f>
        <v>272365907812061000000000000000000000</v>
      </c>
      <c r="M192" s="92"/>
      <c r="N192" s="91"/>
      <c r="O192" s="78">
        <v>1.05</v>
      </c>
      <c r="P192" s="83" t="str">
        <f>ROUNDDOWN((P191+D191)*1.11)</f>
        <v>272676097050112000000000000000000000</v>
      </c>
      <c r="Q192" s="46"/>
      <c r="R192" s="91"/>
      <c r="S192" s="78">
        <v>1.01</v>
      </c>
      <c r="T192" s="83" t="str">
        <f>ROUNDDOWN((T191+L191)*0.75)</f>
        <v>175902578369369000000000000000000000</v>
      </c>
      <c r="U192" s="46"/>
      <c r="V192" s="91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</row>
    <row r="193">
      <c r="A193" s="74">
        <v>191.0</v>
      </c>
      <c r="B193" s="78" t="str">
        <f t="shared" si="3"/>
        <v>421,152,710,620,501.00</v>
      </c>
      <c r="C193" s="78">
        <v>1.04</v>
      </c>
      <c r="D193" s="83" t="str">
        <f>ROUNDDOWN((D192+L192)*0.775)</f>
        <v>323675344976655000000000000000000000</v>
      </c>
      <c r="E193" s="46"/>
      <c r="F193" s="91"/>
      <c r="G193" s="76">
        <v>1.02</v>
      </c>
      <c r="H193" s="79" t="str">
        <f>ROUNDDOWN((H192+P192)*0.656)</f>
        <v>297425617570093000000000000000000000</v>
      </c>
      <c r="I193" s="92"/>
      <c r="J193" s="91"/>
      <c r="K193" s="78">
        <v>1.03</v>
      </c>
      <c r="L193" s="83" t="str">
        <f>ROUNDDOWN((L192+T192)*0.65)</f>
        <v>291374516017930000000000000000000000</v>
      </c>
      <c r="M193" s="92"/>
      <c r="N193" s="91"/>
      <c r="O193" s="78">
        <v>1.04</v>
      </c>
      <c r="P193" s="83" t="str">
        <f>ROUNDDOWN((P192+D192)*0.665)</f>
        <v>277940604113595000000000000000000000</v>
      </c>
      <c r="Q193" s="46"/>
      <c r="R193" s="91"/>
      <c r="S193" s="78">
        <v>1.05</v>
      </c>
      <c r="T193" s="83" t="str">
        <f>ROUNDDOWN((T192+H192)*0.75)</f>
        <v>267464393272324000000000000000000000</v>
      </c>
      <c r="U193" s="46"/>
      <c r="V193" s="91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</row>
    <row r="194">
      <c r="A194" s="74">
        <v>192.0</v>
      </c>
      <c r="B194" s="78" t="str">
        <f t="shared" si="3"/>
        <v>478,616,692,594,730.00</v>
      </c>
      <c r="C194" s="78">
        <v>1.02</v>
      </c>
      <c r="D194" s="90" t="str">
        <f>ROUNDDOWN((D193+T193)*0.55)</f>
        <v>325126856036938000000000000000000000</v>
      </c>
      <c r="E194" s="46"/>
      <c r="F194" s="91"/>
      <c r="G194" s="76">
        <v>1.03</v>
      </c>
      <c r="H194" s="79" t="str">
        <f>ROUNDDOWN((H193+L193)*0.65)</f>
        <v>382720086832215000000000000000000000</v>
      </c>
      <c r="I194" s="92"/>
      <c r="J194" s="91"/>
      <c r="K194" s="73">
        <v>1.05</v>
      </c>
      <c r="L194" s="77" t="str">
        <f>ROUNDDOWN((L193+D193)*0.65)</f>
        <v>399782409646480000000000000000000000</v>
      </c>
      <c r="M194" s="92"/>
      <c r="N194" s="91"/>
      <c r="O194" s="78">
        <v>1.01</v>
      </c>
      <c r="P194" s="77" t="str">
        <f>ROUNDDOWN((P193+H193)*0.7)</f>
        <v>402756355178582000000000000000000000</v>
      </c>
      <c r="Q194" s="46"/>
      <c r="R194" s="91"/>
      <c r="S194" s="78">
        <v>1.02</v>
      </c>
      <c r="T194" s="77" t="str">
        <f>ROUNDDOWN((T193+P193)*0.75)</f>
        <v>409053748039439000000000000000000000</v>
      </c>
      <c r="U194" s="46"/>
      <c r="V194" s="91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</row>
    <row r="195">
      <c r="A195" s="74">
        <v>193.0</v>
      </c>
      <c r="B195" s="78" t="str">
        <f t="shared" si="3"/>
        <v>570,897,810,288,201.00</v>
      </c>
      <c r="C195" s="78">
        <v>1.05</v>
      </c>
      <c r="D195" s="83" t="str">
        <f>ROUNDDOWN((D194+P194)*0.7)</f>
        <v>509518247850864000000000000000000000</v>
      </c>
      <c r="E195" s="46"/>
      <c r="F195" s="91"/>
      <c r="G195" s="76">
        <v>1.05</v>
      </c>
      <c r="H195" s="79" t="str">
        <f>ROUNDDOWN((H194+T194)*0.75)</f>
        <v>593830376153741000000000000000000000</v>
      </c>
      <c r="I195" s="92"/>
      <c r="J195" s="91"/>
      <c r="K195" s="73">
        <v>1.01</v>
      </c>
      <c r="L195" s="83" t="str">
        <f>ROUNDDOWN((L194+H194)*1.2)</f>
        <v>939002995774434000000000000000000000</v>
      </c>
      <c r="M195" s="92"/>
      <c r="N195" s="91"/>
      <c r="O195" s="78">
        <v>1.03</v>
      </c>
      <c r="P195" s="83" t="str">
        <f>ROUNDDOWN((P194+D194)*1.11)</f>
        <v>807950364449227000000000000000000000</v>
      </c>
      <c r="Q195" s="46"/>
      <c r="R195" s="91"/>
      <c r="S195" s="78">
        <v>1.04</v>
      </c>
      <c r="T195" s="83" t="str">
        <f>ROUNDDOWN((T194+L194)*0.75)</f>
        <v>606627118264439000000000000000000000</v>
      </c>
      <c r="U195" s="46"/>
      <c r="V195" s="91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</row>
    <row r="196">
      <c r="A196" s="74">
        <v>194.0</v>
      </c>
      <c r="B196" s="78" t="str">
        <f t="shared" si="3"/>
        <v>648,914,848,025,790.00</v>
      </c>
      <c r="C196" s="78">
        <v>1.03</v>
      </c>
      <c r="D196" s="83" t="str">
        <f>ROUNDDOWN((D195+T195))</f>
        <v>1116145366115300000000000000000000000</v>
      </c>
      <c r="E196" s="46"/>
      <c r="F196" s="91"/>
      <c r="G196" s="76">
        <v>1.01</v>
      </c>
      <c r="H196" s="79" t="str">
        <f>ROUNDDOWN((H195+L195)*0.65)</f>
        <v>996341691753314000000000000000000000</v>
      </c>
      <c r="I196" s="92"/>
      <c r="J196" s="91"/>
      <c r="K196" s="73">
        <v>1.04</v>
      </c>
      <c r="L196" s="77" t="str">
        <f>ROUNDDOWN((L195+D195)*0.65)</f>
        <v>941538808356444000000000000000000000</v>
      </c>
      <c r="M196" s="92"/>
      <c r="N196" s="91"/>
      <c r="O196" s="78">
        <v>1.02</v>
      </c>
      <c r="P196" s="77" t="str">
        <f>ROUNDDOWN((P195+H195)*0.7)</f>
        <v>981246518422078000000000000000000000</v>
      </c>
      <c r="Q196" s="46"/>
      <c r="R196" s="91"/>
      <c r="S196" s="78">
        <v>1.03</v>
      </c>
      <c r="T196" s="77" t="str">
        <f>ROUNDDOWN((T195+P195)*0.75)</f>
        <v>1060933112035250000000000000000000000</v>
      </c>
      <c r="U196" s="46"/>
      <c r="V196" s="91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</row>
    <row r="197">
      <c r="A197" s="74">
        <v>195.0</v>
      </c>
      <c r="B197" s="78" t="str">
        <f t="shared" si="3"/>
        <v>751,915,643,092,345.00</v>
      </c>
      <c r="C197" s="78">
        <v>1.01</v>
      </c>
      <c r="D197" s="83" t="str">
        <f>ROUNDDOWN((D196+T195)*0.72)</f>
        <v>1240396188753410000000000000000000000</v>
      </c>
      <c r="E197" s="46"/>
      <c r="F197" s="91"/>
      <c r="G197" s="76">
        <v>1.02</v>
      </c>
      <c r="H197" s="79" t="str">
        <f>ROUNDDOWN((H196+T196)*0.75)</f>
        <v>1542956102841420000000000000000000000</v>
      </c>
      <c r="I197" s="92"/>
      <c r="J197" s="91"/>
      <c r="K197" s="78">
        <v>1.03</v>
      </c>
      <c r="L197" s="83" t="str">
        <f>ROUNDDOWN((L196+H196)*1.2)</f>
        <v>2325456600131710000000000000000000000</v>
      </c>
      <c r="M197" s="92"/>
      <c r="N197" s="91"/>
      <c r="O197" s="78">
        <v>1.04</v>
      </c>
      <c r="P197" s="83" t="str">
        <f>ROUNDDOWN((P196+D196)*1.11)</f>
        <v>2328104991836490000000000000000000000</v>
      </c>
      <c r="Q197" s="46"/>
      <c r="R197" s="91"/>
      <c r="S197" s="78">
        <v>1.05</v>
      </c>
      <c r="T197" s="83" t="str">
        <f>ROUNDDOWN((T196+L196)*0.75)</f>
        <v>1501853940293770000000000000000000000</v>
      </c>
      <c r="U197" s="46"/>
      <c r="V197" s="91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</row>
    <row r="198">
      <c r="A198" s="74">
        <v>196.0</v>
      </c>
      <c r="B198" s="78" t="str">
        <f t="shared" si="3"/>
        <v>871,265,522,814,027.00</v>
      </c>
      <c r="C198" s="78">
        <v>1.04</v>
      </c>
      <c r="D198" s="83" t="str">
        <f>ROUNDDOWN((D197+L197)*0.775)</f>
        <v>2763535911385970000000000000000000000</v>
      </c>
      <c r="E198" s="46"/>
      <c r="F198" s="91"/>
      <c r="G198" s="76">
        <v>1.03</v>
      </c>
      <c r="H198" s="79" t="str">
        <f>ROUNDDOWN((H197+P197)*0.656)</f>
        <v>2539416078108710000000000000000000000</v>
      </c>
      <c r="I198" s="92"/>
      <c r="J198" s="91"/>
      <c r="K198" s="73">
        <v>1.05</v>
      </c>
      <c r="L198" s="83" t="str">
        <f>ROUNDDOWN((L197+T197)*0.65)</f>
        <v>2487751851276560000000000000000000000</v>
      </c>
      <c r="M198" s="92"/>
      <c r="N198" s="91"/>
      <c r="O198" s="78">
        <v>1.01</v>
      </c>
      <c r="P198" s="83" t="str">
        <f>ROUNDDOWN((P197+D197)*0.665)</f>
        <v>2373053285092280000000000000000000000</v>
      </c>
      <c r="Q198" s="46"/>
      <c r="R198" s="91"/>
      <c r="S198" s="78">
        <v>1.02</v>
      </c>
      <c r="T198" s="83" t="str">
        <f>ROUNDDOWN((T197+H197)*0.75)</f>
        <v>2283607532351390000000000000000000000</v>
      </c>
      <c r="U198" s="46"/>
      <c r="V198" s="91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</row>
    <row r="199">
      <c r="A199" s="74">
        <v>197.0</v>
      </c>
      <c r="B199" s="78" t="str">
        <f t="shared" si="3"/>
        <v>1,009,559,540,645,400.00</v>
      </c>
      <c r="C199" s="78">
        <v>1.02</v>
      </c>
      <c r="D199" s="90" t="str">
        <f>ROUNDDOWN((D198+T198)*0.55)</f>
        <v>2775928894055550000000000000000000000</v>
      </c>
      <c r="E199" s="46"/>
      <c r="F199" s="91"/>
      <c r="G199" s="76">
        <v>1.05</v>
      </c>
      <c r="H199" s="79" t="str">
        <f>ROUNDDOWN((H198+L198)*0.65)</f>
        <v>3267659154100430000000000000000000000</v>
      </c>
      <c r="I199" s="92"/>
      <c r="J199" s="91"/>
      <c r="K199" s="73">
        <v>1.01</v>
      </c>
      <c r="L199" s="77" t="str">
        <f>ROUNDDOWN((L198+D198)*0.65)</f>
        <v>3413337045730640000000000000000000000</v>
      </c>
      <c r="M199" s="92"/>
      <c r="N199" s="91"/>
      <c r="O199" s="78">
        <v>1.03</v>
      </c>
      <c r="P199" s="77" t="str">
        <f>ROUNDDOWN((P198+H198)*0.7)</f>
        <v>3438728554240690000000000000000000000</v>
      </c>
      <c r="Q199" s="46"/>
      <c r="R199" s="91"/>
      <c r="S199" s="78">
        <v>1.04</v>
      </c>
      <c r="T199" s="77" t="str">
        <f>ROUNDDOWN((T198+P198)*0.75)</f>
        <v>3492495613082750000000000000000000000</v>
      </c>
      <c r="U199" s="46"/>
      <c r="V199" s="91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</row>
    <row r="200">
      <c r="A200" s="74">
        <v>198.0</v>
      </c>
      <c r="B200" s="78" t="str">
        <f t="shared" si="3"/>
        <v>1,169,804,657,042,200.00</v>
      </c>
      <c r="C200" s="78">
        <v>1.05</v>
      </c>
      <c r="D200" s="83" t="str">
        <f>ROUNDDOWN((D199+P199)*0.7)</f>
        <v>4350260213807370000000000000000000000</v>
      </c>
      <c r="E200" s="46"/>
      <c r="F200" s="91"/>
      <c r="G200" s="76">
        <v>1.01</v>
      </c>
      <c r="H200" s="79" t="str">
        <f>ROUNDDOWN((H199+T199)*0.75)</f>
        <v>5070116075387390000000000000000000000</v>
      </c>
      <c r="I200" s="92"/>
      <c r="J200" s="91"/>
      <c r="K200" s="73">
        <v>1.04</v>
      </c>
      <c r="L200" s="83" t="str">
        <f>ROUNDDOWN((L199+H199)*1.2)</f>
        <v>8017195439797280000000000000000000000</v>
      </c>
      <c r="M200" s="92"/>
      <c r="N200" s="91"/>
      <c r="O200" s="78">
        <v>1.02</v>
      </c>
      <c r="P200" s="83" t="str">
        <f>ROUNDDOWN((P199+D199)*1.11)</f>
        <v>6898269767608830000000000000000000000</v>
      </c>
      <c r="Q200" s="46"/>
      <c r="R200" s="91"/>
      <c r="S200" s="78">
        <v>1.03</v>
      </c>
      <c r="T200" s="83" t="str">
        <f>ROUNDDOWN((T199+L199)*0.75)</f>
        <v>5179374494110040000000000000000000000</v>
      </c>
      <c r="U200" s="46"/>
      <c r="V200" s="91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</row>
    <row r="201">
      <c r="A201" s="74">
        <v>199.0</v>
      </c>
      <c r="B201" s="78" t="str">
        <f t="shared" si="3"/>
        <v>1,355,485,120,533,640.00</v>
      </c>
      <c r="C201" s="78">
        <v>1.03</v>
      </c>
      <c r="D201" s="83" t="str">
        <f>ROUNDDOWN((D200+T200))</f>
        <v>9529634707917410000000000000000000000</v>
      </c>
      <c r="E201" s="46"/>
      <c r="F201" s="91"/>
      <c r="G201" s="76">
        <v>1.04</v>
      </c>
      <c r="H201" s="79" t="str">
        <f>ROUNDDOWN((H200+L200)*0.65)</f>
        <v>8506752484870040000000000000000000000</v>
      </c>
      <c r="I201" s="92"/>
      <c r="J201" s="91"/>
      <c r="K201" s="73">
        <v>1.02</v>
      </c>
      <c r="L201" s="77" t="str">
        <f>ROUNDDOWN((L200+D200)*0.65)</f>
        <v>8038846174843020000000000000000000000</v>
      </c>
      <c r="M201" s="92"/>
      <c r="N201" s="91"/>
      <c r="O201" s="78">
        <v>1.05</v>
      </c>
      <c r="P201" s="77" t="str">
        <f>ROUNDDOWN((P200+H200)*0.7)</f>
        <v>8377870090097350000000000000000000000</v>
      </c>
      <c r="Q201" s="46"/>
      <c r="R201" s="91"/>
      <c r="S201" s="78">
        <v>1.01</v>
      </c>
      <c r="T201" s="77" t="str">
        <f>ROUNDDOWN((T200+P200)*0.75)</f>
        <v>9058233196289150000000000000000000000</v>
      </c>
      <c r="U201" s="46"/>
      <c r="V201" s="91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</row>
    <row r="202">
      <c r="A202" s="74">
        <v>200.0</v>
      </c>
      <c r="B202" s="78" t="str">
        <f t="shared" si="3"/>
        <v>1,570,638,226,585,390.00</v>
      </c>
      <c r="C202" s="78">
        <v>1.01</v>
      </c>
      <c r="D202" s="83" t="str">
        <f>ROUNDDOWN((D201+T200)*0.72)</f>
        <v>10590486625459800000000000000000000000</v>
      </c>
      <c r="E202" s="46"/>
      <c r="F202" s="91"/>
      <c r="G202" s="76">
        <v>1.02</v>
      </c>
      <c r="H202" s="79" t="str">
        <f>ROUNDDOWN((H201+T201)*0.75)</f>
        <v>13173739260869400000000000000000000000</v>
      </c>
      <c r="I202" s="92"/>
      <c r="J202" s="91"/>
      <c r="K202" s="78">
        <v>1.03</v>
      </c>
      <c r="L202" s="83" t="str">
        <f>ROUNDDOWN((L201+H201)*1.2)</f>
        <v>19854718391655700000000000000000000000</v>
      </c>
      <c r="M202" s="92"/>
      <c r="N202" s="91"/>
      <c r="O202" s="78">
        <v>1.04</v>
      </c>
      <c r="P202" s="83" t="str">
        <f>ROUNDDOWN((P201+D201)*1.11)</f>
        <v>19877330325796400000000000000000000000</v>
      </c>
      <c r="Q202" s="46"/>
      <c r="R202" s="91"/>
      <c r="S202" s="78">
        <v>1.05</v>
      </c>
      <c r="T202" s="83" t="str">
        <f>ROUNDDOWN((T201+L201)*0.75)</f>
        <v>12822809528349100000000000000000000000</v>
      </c>
      <c r="U202" s="46"/>
      <c r="V202" s="91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</row>
    <row r="203">
      <c r="A203" s="74">
        <v>201.0</v>
      </c>
      <c r="B203" s="78" t="str">
        <f t="shared" si="3"/>
        <v>1,819,942,101,496,560.00</v>
      </c>
      <c r="C203" s="78">
        <v>1.04</v>
      </c>
      <c r="D203" s="83" t="str">
        <f>ROUNDDOWN((D202+L202)*0.775)</f>
        <v>23595033888264500000000000000000000000</v>
      </c>
      <c r="E203" s="46"/>
      <c r="F203" s="91"/>
      <c r="G203" s="76">
        <v>1.03</v>
      </c>
      <c r="H203" s="79" t="str">
        <f>ROUNDDOWN((H202+P202)*0.656)</f>
        <v>21681501648852800000000000000000000000</v>
      </c>
      <c r="I203" s="92"/>
      <c r="J203" s="91"/>
      <c r="K203" s="73">
        <v>1.05</v>
      </c>
      <c r="L203" s="83" t="str">
        <f>ROUNDDOWN((L202+T202)*0.65)</f>
        <v>21240393148003100000000000000000000000</v>
      </c>
      <c r="M203" s="92"/>
      <c r="N203" s="91"/>
      <c r="O203" s="78">
        <v>1.01</v>
      </c>
      <c r="P203" s="83" t="str">
        <f>ROUNDDOWN((P202+D202)*0.665)</f>
        <v>20261098272585400000000000000000000000</v>
      </c>
      <c r="Q203" s="46"/>
      <c r="R203" s="91"/>
      <c r="S203" s="78">
        <v>1.02</v>
      </c>
      <c r="T203" s="83" t="str">
        <f>ROUNDDOWN((T202+H202)*0.75)</f>
        <v>19497411591913900000000000000000000000</v>
      </c>
      <c r="U203" s="46"/>
      <c r="V203" s="91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</row>
    <row r="204">
      <c r="A204" s="74">
        <v>202.0</v>
      </c>
      <c r="B204" s="78" t="str">
        <f t="shared" si="3"/>
        <v>2,108,817,420,037,270.00</v>
      </c>
      <c r="C204" s="78">
        <v>1.02</v>
      </c>
      <c r="D204" s="90" t="str">
        <f>ROUNDDOWN((D203+T203)*0.55)</f>
        <v>23700845014098100000000000000000000000</v>
      </c>
      <c r="E204" s="46"/>
      <c r="F204" s="91"/>
      <c r="G204" s="76">
        <v>1.05</v>
      </c>
      <c r="H204" s="79" t="str">
        <f>ROUNDDOWN((H203+L203)*0.65)</f>
        <v>27899231617956300000000000000000000000</v>
      </c>
      <c r="I204" s="92"/>
      <c r="J204" s="91"/>
      <c r="K204" s="73">
        <v>1.01</v>
      </c>
      <c r="L204" s="77" t="str">
        <f>ROUNDDOWN((L203+D203)*0.65)</f>
        <v>29143027573573900000000000000000000000</v>
      </c>
      <c r="M204" s="92"/>
      <c r="N204" s="91"/>
      <c r="O204" s="78">
        <v>1.03</v>
      </c>
      <c r="P204" s="77" t="str">
        <f>ROUNDDOWN((P203+H203)*0.7)</f>
        <v>29359819945006700000000000000000000000</v>
      </c>
      <c r="Q204" s="46"/>
      <c r="R204" s="91"/>
      <c r="S204" s="78">
        <v>1.04</v>
      </c>
      <c r="T204" s="77" t="str">
        <f>ROUNDDOWN((T203+P203)*0.75)</f>
        <v>29818882398374500000000000000000000000</v>
      </c>
      <c r="U204" s="46"/>
      <c r="V204" s="91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</row>
    <row r="205">
      <c r="A205" s="74">
        <v>203.0</v>
      </c>
      <c r="B205" s="78" t="str">
        <f t="shared" si="3"/>
        <v>2,443,545,268,498,220.00</v>
      </c>
      <c r="C205" s="78">
        <v>1.05</v>
      </c>
      <c r="D205" s="83" t="str">
        <f>ROUNDDOWN((D204+P204)*0.7)</f>
        <v>37142465471373400000000000000000000000</v>
      </c>
      <c r="E205" s="46"/>
      <c r="F205" s="91"/>
      <c r="G205" s="76">
        <v>1.01</v>
      </c>
      <c r="H205" s="79" t="str">
        <f>ROUNDDOWN((H204+T204)*0.75)</f>
        <v>43288585512248100000000000000000000000</v>
      </c>
      <c r="I205" s="92"/>
      <c r="J205" s="91"/>
      <c r="K205" s="73">
        <v>1.04</v>
      </c>
      <c r="L205" s="83" t="str">
        <f>ROUNDDOWN((L204+H204)*1.2)</f>
        <v>68450711029836200000000000000000000000</v>
      </c>
      <c r="M205" s="92"/>
      <c r="N205" s="91"/>
      <c r="O205" s="78">
        <v>1.02</v>
      </c>
      <c r="P205" s="83" t="str">
        <f>ROUNDDOWN((P204+D204)*1.11)</f>
        <v>58897338104606300000000000000000000000</v>
      </c>
      <c r="Q205" s="46"/>
      <c r="R205" s="91"/>
      <c r="S205" s="78">
        <v>1.03</v>
      </c>
      <c r="T205" s="83" t="str">
        <f>ROUNDDOWN((T204+L204)*0.75)</f>
        <v>44221432478961300000000000000000000000</v>
      </c>
      <c r="U205" s="46"/>
      <c r="V205" s="91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</row>
    <row r="206">
      <c r="A206" s="74">
        <v>204.0</v>
      </c>
      <c r="B206" s="78" t="str">
        <f t="shared" si="3"/>
        <v>2,831,403,715,877,180.00</v>
      </c>
      <c r="C206" s="78">
        <v>1.03</v>
      </c>
      <c r="D206" s="83" t="str">
        <f>ROUNDDOWN((D205+T205))</f>
        <v>81363897950334700000000000000000000000</v>
      </c>
      <c r="E206" s="46"/>
      <c r="F206" s="91"/>
      <c r="G206" s="76">
        <v>1.04</v>
      </c>
      <c r="H206" s="79" t="str">
        <f>ROUNDDOWN((H205+L205)*0.65)</f>
        <v>72630542752354800000000000000000000000</v>
      </c>
      <c r="I206" s="92"/>
      <c r="J206" s="91"/>
      <c r="K206" s="73">
        <v>1.02</v>
      </c>
      <c r="L206" s="77" t="str">
        <f>ROUNDDOWN((L205+D205)*0.65)</f>
        <v>68635564725786200000000000000000000000</v>
      </c>
      <c r="M206" s="92"/>
      <c r="N206" s="91"/>
      <c r="O206" s="78">
        <v>1.05</v>
      </c>
      <c r="P206" s="77" t="str">
        <f>ROUNDDOWN((P205+H205)*0.7)</f>
        <v>71530146531798100000000000000000000000</v>
      </c>
      <c r="Q206" s="46"/>
      <c r="R206" s="91"/>
      <c r="S206" s="78">
        <v>1.01</v>
      </c>
      <c r="T206" s="77" t="str">
        <f>ROUNDDOWN((T205+P205)*0.75)</f>
        <v>77339077937675700000000000000000000000</v>
      </c>
      <c r="U206" s="46"/>
      <c r="V206" s="91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</row>
    <row r="207">
      <c r="A207" s="74">
        <v>205.0</v>
      </c>
      <c r="B207" s="78" t="str">
        <f t="shared" si="3"/>
        <v>3,280,826,062,702,810.00</v>
      </c>
      <c r="C207" s="78">
        <v>1.01</v>
      </c>
      <c r="D207" s="83" t="str">
        <f>ROUNDDOWN((D206+T205)*0.72)</f>
        <v>90421437909093100000000000000000000000</v>
      </c>
      <c r="E207" s="46"/>
      <c r="F207" s="91"/>
      <c r="G207" s="76">
        <v>1.02</v>
      </c>
      <c r="H207" s="79" t="str">
        <f>ROUNDDOWN((H206+T206)*0.75)</f>
        <v>112477215517523000000000000000000000000</v>
      </c>
      <c r="I207" s="92"/>
      <c r="J207" s="91"/>
      <c r="K207" s="78">
        <v>1.03</v>
      </c>
      <c r="L207" s="83" t="str">
        <f>ROUNDDOWN((L206+H206)*1.2)</f>
        <v>169519328973769000000000000000000000000</v>
      </c>
      <c r="M207" s="92"/>
      <c r="N207" s="91"/>
      <c r="O207" s="78">
        <v>1.04</v>
      </c>
      <c r="P207" s="83" t="str">
        <f>ROUNDDOWN((P206+D206)*1.11)</f>
        <v>169712389375167000000000000000000000000</v>
      </c>
      <c r="Q207" s="46"/>
      <c r="R207" s="91"/>
      <c r="S207" s="78">
        <v>1.05</v>
      </c>
      <c r="T207" s="83" t="str">
        <f>ROUNDDOWN((T206+L206)*0.75)</f>
        <v>109480981997596000000000000000000000000</v>
      </c>
      <c r="U207" s="46"/>
      <c r="V207" s="91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</row>
    <row r="208">
      <c r="A208" s="74">
        <v>206.0</v>
      </c>
      <c r="B208" s="78" t="str">
        <f t="shared" si="3"/>
        <v>3,801,584,208,338,640.00</v>
      </c>
      <c r="C208" s="78">
        <v>1.04</v>
      </c>
      <c r="D208" s="83" t="str">
        <f>ROUNDDOWN((D207+L207)*0.775)</f>
        <v>201454094334218000000000000000000000000</v>
      </c>
      <c r="E208" s="46"/>
      <c r="F208" s="91"/>
      <c r="G208" s="76">
        <v>1.03</v>
      </c>
      <c r="H208" s="79" t="str">
        <f>ROUNDDOWN((H207+P207)*0.656)</f>
        <v>185116380809605000000000000000000000000</v>
      </c>
      <c r="I208" s="92"/>
      <c r="J208" s="91"/>
      <c r="K208" s="73">
        <v>1.05</v>
      </c>
      <c r="L208" s="83" t="str">
        <f>ROUNDDOWN((L207+T207)*0.65)</f>
        <v>181350202131387000000000000000000000000</v>
      </c>
      <c r="M208" s="92"/>
      <c r="N208" s="91"/>
      <c r="O208" s="78">
        <v>1.01</v>
      </c>
      <c r="P208" s="83" t="str">
        <f>ROUNDDOWN((P207+D207)*0.665)</f>
        <v>172988995144033000000000000000000000000</v>
      </c>
      <c r="Q208" s="46"/>
      <c r="R208" s="91"/>
      <c r="S208" s="78">
        <v>1.02</v>
      </c>
      <c r="T208" s="83" t="str">
        <f>ROUNDDOWN((T207+H207)*0.75)</f>
        <v>166468648136339000000000000000000000000</v>
      </c>
      <c r="U208" s="46"/>
      <c r="V208" s="91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</row>
    <row r="209">
      <c r="A209" s="74">
        <v>207.0</v>
      </c>
      <c r="B209" s="78" t="str">
        <f t="shared" si="3"/>
        <v>4,405,001,123,766,930.00</v>
      </c>
      <c r="C209" s="78">
        <v>1.02</v>
      </c>
      <c r="D209" s="90" t="str">
        <f>ROUNDDOWN((D208+T208)*0.55)</f>
        <v>202357508358806000000000000000000000000</v>
      </c>
      <c r="E209" s="46"/>
      <c r="F209" s="91"/>
      <c r="G209" s="76">
        <v>1.05</v>
      </c>
      <c r="H209" s="79" t="str">
        <f>ROUNDDOWN((H208+L208)*0.65)</f>
        <v>238203278911645000000000000000000000000</v>
      </c>
      <c r="I209" s="92"/>
      <c r="J209" s="91"/>
      <c r="K209" s="73">
        <v>1.01</v>
      </c>
      <c r="L209" s="77" t="str">
        <f>ROUNDDOWN((L208+D208)*0.65)</f>
        <v>248822792702643000000000000000000000000</v>
      </c>
      <c r="M209" s="92"/>
      <c r="N209" s="91"/>
      <c r="O209" s="78">
        <v>1.03</v>
      </c>
      <c r="P209" s="77" t="str">
        <f>ROUNDDOWN((P208+H208)*0.7)</f>
        <v>250673763167547000000000000000000000000</v>
      </c>
      <c r="Q209" s="46"/>
      <c r="R209" s="91"/>
      <c r="S209" s="78">
        <v>1.04</v>
      </c>
      <c r="T209" s="77" t="str">
        <f>ROUNDDOWN((T208+P208)*0.75)</f>
        <v>254593232460279000000000000000000000000</v>
      </c>
      <c r="U209" s="46"/>
      <c r="V209" s="91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</row>
    <row r="210">
      <c r="A210" s="74">
        <v>208.0</v>
      </c>
      <c r="B210" s="78" t="str">
        <f t="shared" si="3"/>
        <v>5,104,197,049,699,930.00</v>
      </c>
      <c r="C210" s="78">
        <v>1.05</v>
      </c>
      <c r="D210" s="83" t="str">
        <f>ROUNDDOWN((D209+P209)*0.7)</f>
        <v>317121890068447000000000000000000000000</v>
      </c>
      <c r="E210" s="46"/>
      <c r="F210" s="91"/>
      <c r="G210" s="76">
        <v>1.01</v>
      </c>
      <c r="H210" s="79" t="str">
        <f>ROUNDDOWN((H209+T209)*0.75)</f>
        <v>369597383528943000000000000000000000000</v>
      </c>
      <c r="I210" s="92"/>
      <c r="J210" s="91"/>
      <c r="K210" s="73">
        <v>1.04</v>
      </c>
      <c r="L210" s="83" t="str">
        <f>ROUNDDOWN((L209+H209)*1.2)</f>
        <v>584431285937146000000000000000000000000</v>
      </c>
      <c r="M210" s="92"/>
      <c r="N210" s="91"/>
      <c r="O210" s="78">
        <v>1.02</v>
      </c>
      <c r="P210" s="83" t="str">
        <f>ROUNDDOWN((P209+D209)*1.11)</f>
        <v>502864711394252000000000000000000000000</v>
      </c>
      <c r="Q210" s="46"/>
      <c r="R210" s="91"/>
      <c r="S210" s="78">
        <v>1.03</v>
      </c>
      <c r="T210" s="83" t="str">
        <f>ROUNDDOWN((T209+L209)*0.75)</f>
        <v>377562018872191000000000000000000000000</v>
      </c>
      <c r="U210" s="46"/>
      <c r="V210" s="91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</row>
    <row r="211">
      <c r="A211" s="74">
        <v>209.0</v>
      </c>
      <c r="B211" s="78" t="str">
        <f t="shared" si="3"/>
        <v>5,914,374,773,163,830.00</v>
      </c>
      <c r="C211" s="78">
        <v>1.03</v>
      </c>
      <c r="D211" s="83" t="str">
        <f>ROUNDDOWN((D210+T210))</f>
        <v>694683908940638000000000000000000000000</v>
      </c>
      <c r="E211" s="46"/>
      <c r="F211" s="91"/>
      <c r="G211" s="76">
        <v>1.04</v>
      </c>
      <c r="H211" s="79" t="str">
        <f>ROUNDDOWN((H210+L210)*0.65)</f>
        <v>620118635152958000000000000000000000000</v>
      </c>
      <c r="I211" s="92"/>
      <c r="J211" s="91"/>
      <c r="K211" s="73">
        <v>1.02</v>
      </c>
      <c r="L211" s="77" t="str">
        <f>ROUNDDOWN((L210+D210)*0.65)</f>
        <v>586009564403636000000000000000000000000</v>
      </c>
      <c r="M211" s="92"/>
      <c r="N211" s="91"/>
      <c r="O211" s="78">
        <v>1.05</v>
      </c>
      <c r="P211" s="77" t="str">
        <f>ROUNDDOWN((P210+H210)*0.7)</f>
        <v>610723466446237000000000000000000000000</v>
      </c>
      <c r="Q211" s="46"/>
      <c r="R211" s="91"/>
      <c r="S211" s="78">
        <v>1.01</v>
      </c>
      <c r="T211" s="77" t="str">
        <f>ROUNDDOWN((T210+P210)*0.75)</f>
        <v>660320047699832000000000000000000000000</v>
      </c>
      <c r="U211" s="46"/>
      <c r="V211" s="91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</row>
    <row r="212">
      <c r="A212" s="74">
        <v>210.0</v>
      </c>
      <c r="B212" s="78" t="str">
        <f t="shared" si="3"/>
        <v>6,853,150,185,393,640.00</v>
      </c>
      <c r="C212" s="78">
        <v>1.01</v>
      </c>
      <c r="D212" s="83" t="str">
        <f>ROUNDDOWN((D211+T210)*0.72)</f>
        <v>772017068025237000000000000000000000000</v>
      </c>
      <c r="E212" s="46"/>
      <c r="F212" s="91"/>
      <c r="G212" s="76">
        <v>1.02</v>
      </c>
      <c r="H212" s="79" t="str">
        <f>ROUNDDOWN((H211+T211)*0.75)</f>
        <v>960329012139592000000000000000000000000</v>
      </c>
      <c r="I212" s="92"/>
      <c r="J212" s="91"/>
      <c r="K212" s="78">
        <v>1.03</v>
      </c>
      <c r="L212" s="83" t="str">
        <f>ROUNDDOWN((L211+H211)*1.2)</f>
        <v>1447353839467910000000000000000000000000</v>
      </c>
      <c r="M212" s="92"/>
      <c r="N212" s="91"/>
      <c r="O212" s="78">
        <v>1.04</v>
      </c>
      <c r="P212" s="83" t="str">
        <f>ROUNDDOWN((P211+D211)*1.11)</f>
        <v>1449002186679430000000000000000000000000</v>
      </c>
      <c r="Q212" s="46"/>
      <c r="R212" s="91"/>
      <c r="S212" s="78">
        <v>1.05</v>
      </c>
      <c r="T212" s="83" t="str">
        <f>ROUNDDOWN((T211+L211)*0.75)</f>
        <v>934747209077601000000000000000000000000</v>
      </c>
      <c r="U212" s="46"/>
      <c r="V212" s="91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</row>
    <row r="213">
      <c r="A213" s="74">
        <v>211.0</v>
      </c>
      <c r="B213" s="78" t="str">
        <f t="shared" si="3"/>
        <v>7,940,935,308,439,560.00</v>
      </c>
      <c r="C213" s="78">
        <v>1.04</v>
      </c>
      <c r="D213" s="83" t="str">
        <f>ROUNDDOWN((D212+L212)*0.775)</f>
        <v>1720012453307190000000000000000000000000</v>
      </c>
      <c r="E213" s="46"/>
      <c r="F213" s="91"/>
      <c r="G213" s="76">
        <v>1.03</v>
      </c>
      <c r="H213" s="79" t="str">
        <f>ROUNDDOWN((H212+P212)*0.656)</f>
        <v>1580521266425280000000000000000000000000</v>
      </c>
      <c r="I213" s="92"/>
      <c r="J213" s="91"/>
      <c r="K213" s="73">
        <v>1.05</v>
      </c>
      <c r="L213" s="83" t="str">
        <f>ROUNDDOWN((L212+T212)*0.65)</f>
        <v>1548365681554580000000000000000000000000</v>
      </c>
      <c r="M213" s="92"/>
      <c r="N213" s="91"/>
      <c r="O213" s="78">
        <v>1.01</v>
      </c>
      <c r="P213" s="83" t="str">
        <f>ROUNDDOWN((P212+D212)*0.665)</f>
        <v>1476977804378600000000000000000000000000</v>
      </c>
      <c r="Q213" s="46"/>
      <c r="R213" s="91"/>
      <c r="S213" s="78">
        <v>1.02</v>
      </c>
      <c r="T213" s="83" t="str">
        <f>ROUNDDOWN((T212+H212)*0.75)</f>
        <v>1421307165912890000000000000000000000000</v>
      </c>
      <c r="U213" s="46"/>
      <c r="V213" s="91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</row>
    <row r="214">
      <c r="A214" s="74">
        <v>212.0</v>
      </c>
      <c r="B214" s="78" t="str">
        <f t="shared" si="3"/>
        <v>9,201,382,118,725,600.00</v>
      </c>
      <c r="C214" s="78">
        <v>1.02</v>
      </c>
      <c r="D214" s="90" t="str">
        <f>ROUNDDOWN((D213+T213)*0.55)</f>
        <v>1727725790571040000000000000000000000000</v>
      </c>
      <c r="E214" s="46"/>
      <c r="F214" s="91"/>
      <c r="G214" s="76">
        <v>1.05</v>
      </c>
      <c r="H214" s="79" t="str">
        <f>ROUNDDOWN((H213+L213)*0.65)</f>
        <v>2033776516186910000000000000000000000000</v>
      </c>
      <c r="I214" s="92"/>
      <c r="J214" s="91"/>
      <c r="K214" s="73">
        <v>1.01</v>
      </c>
      <c r="L214" s="77" t="str">
        <f>ROUNDDOWN((L213+D213)*0.65)</f>
        <v>2124445787660150000000000000000000000000</v>
      </c>
      <c r="M214" s="92"/>
      <c r="N214" s="91"/>
      <c r="O214" s="78">
        <v>1.03</v>
      </c>
      <c r="P214" s="77" t="str">
        <f>ROUNDDOWN((P213+H213)*0.7)</f>
        <v>2140249349562720000000000000000000000000</v>
      </c>
      <c r="Q214" s="46"/>
      <c r="R214" s="91"/>
      <c r="S214" s="78">
        <v>1.04</v>
      </c>
      <c r="T214" s="77" t="str">
        <f>ROUNDDOWN((T213+P213)*0.75)</f>
        <v>2173713727718620000000000000000000000000</v>
      </c>
      <c r="U214" s="46"/>
      <c r="V214" s="91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</row>
    <row r="215">
      <c r="A215" s="74">
        <v>213.0</v>
      </c>
      <c r="B215" s="78" t="str">
        <f t="shared" si="3"/>
        <v>10,661,896,817,723,900.00</v>
      </c>
      <c r="C215" s="78">
        <v>1.05</v>
      </c>
      <c r="D215" s="83" t="str">
        <f>ROUNDDOWN((D214+P214)*0.7)</f>
        <v>2707582598093630000000000000000000000000</v>
      </c>
      <c r="E215" s="46"/>
      <c r="F215" s="91"/>
      <c r="G215" s="76">
        <v>1.01</v>
      </c>
      <c r="H215" s="79" t="str">
        <f>ROUNDDOWN((H214+T214)*0.75)</f>
        <v>3155617682929150000000000000000000000000</v>
      </c>
      <c r="I215" s="92"/>
      <c r="J215" s="91"/>
      <c r="K215" s="73">
        <v>1.04</v>
      </c>
      <c r="L215" s="83" t="str">
        <f>ROUNDDOWN((L214+H214)*1.2)</f>
        <v>4989866764616470000000000000000000000000</v>
      </c>
      <c r="M215" s="92"/>
      <c r="N215" s="91"/>
      <c r="O215" s="78">
        <v>1.02</v>
      </c>
      <c r="P215" s="83" t="str">
        <f>ROUNDDOWN((P214+D214)*1.11)</f>
        <v>4293452405548470000000000000000000000000</v>
      </c>
      <c r="Q215" s="46"/>
      <c r="R215" s="91"/>
      <c r="S215" s="78">
        <v>1.03</v>
      </c>
      <c r="T215" s="83" t="str">
        <f>ROUNDDOWN((T214+L214)*0.75)</f>
        <v>3223619636534080000000000000000000000000</v>
      </c>
      <c r="U215" s="46"/>
      <c r="V215" s="91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</row>
    <row r="216">
      <c r="A216" s="74">
        <v>214.0</v>
      </c>
      <c r="B216" s="78" t="str">
        <f t="shared" si="3"/>
        <v>12,354,235,731,657,200.00</v>
      </c>
      <c r="C216" s="78">
        <v>1.03</v>
      </c>
      <c r="D216" s="83" t="str">
        <f>ROUNDDOWN((D215+T215))</f>
        <v>5931202234627710000000000000000000000000</v>
      </c>
      <c r="E216" s="46"/>
      <c r="F216" s="91"/>
      <c r="G216" s="76">
        <v>1.04</v>
      </c>
      <c r="H216" s="79" t="str">
        <f>ROUNDDOWN((H215+L215)*0.65)</f>
        <v>5294564890904650000000000000000000000000</v>
      </c>
      <c r="I216" s="92"/>
      <c r="J216" s="91"/>
      <c r="K216" s="73">
        <v>1.02</v>
      </c>
      <c r="L216" s="77" t="str">
        <f>ROUNDDOWN((L215+D215)*0.65)</f>
        <v>5003342085761570000000000000000000000000</v>
      </c>
      <c r="M216" s="92"/>
      <c r="N216" s="91"/>
      <c r="O216" s="78">
        <v>1.05</v>
      </c>
      <c r="P216" s="77" t="str">
        <f>ROUNDDOWN((P215+H215)*0.7)</f>
        <v>5214349061934330000000000000000000000000</v>
      </c>
      <c r="Q216" s="46"/>
      <c r="R216" s="91"/>
      <c r="S216" s="78">
        <v>1.01</v>
      </c>
      <c r="T216" s="77" t="str">
        <f>ROUNDDOWN((T215+P215)*0.75)</f>
        <v>5637804031561910000000000000000000000000</v>
      </c>
      <c r="U216" s="46"/>
      <c r="V216" s="91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</row>
    <row r="217">
      <c r="A217" s="74">
        <v>215.0</v>
      </c>
      <c r="B217" s="78" t="str">
        <f t="shared" si="3"/>
        <v>14,315,195,797,021,200.00</v>
      </c>
      <c r="C217" s="78">
        <v>1.01</v>
      </c>
      <c r="D217" s="83" t="str">
        <f>ROUNDDOWN((D216+T215)*0.72)</f>
        <v>6591471747236490000000000000000000000000</v>
      </c>
      <c r="E217" s="46"/>
      <c r="F217" s="91"/>
      <c r="G217" s="76">
        <v>1.02</v>
      </c>
      <c r="H217" s="79" t="str">
        <f>ROUNDDOWN((H216+T216)*0.75)</f>
        <v>8199276691849920000000000000000000000000</v>
      </c>
      <c r="I217" s="92"/>
      <c r="J217" s="91"/>
      <c r="K217" s="78">
        <v>1.03</v>
      </c>
      <c r="L217" s="83" t="str">
        <f>ROUNDDOWN((L216+H216)*1.2)</f>
        <v>12357488371999500000000000000000000000000</v>
      </c>
      <c r="M217" s="92"/>
      <c r="N217" s="91"/>
      <c r="O217" s="78">
        <v>1.04</v>
      </c>
      <c r="P217" s="83" t="str">
        <f>ROUNDDOWN((P216+D216)*1.11)</f>
        <v>12371561939183900000000000000000000000000</v>
      </c>
      <c r="Q217" s="46"/>
      <c r="R217" s="91"/>
      <c r="S217" s="78">
        <v>1.05</v>
      </c>
      <c r="T217" s="83" t="str">
        <f>ROUNDDOWN((T216+L216)*0.75)</f>
        <v>7980859587992610000000000000000000000000</v>
      </c>
      <c r="U217" s="46"/>
      <c r="V217" s="91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</row>
    <row r="218">
      <c r="A218" s="74">
        <v>216.0</v>
      </c>
      <c r="B218" s="78" t="str">
        <f t="shared" si="3"/>
        <v>16,587,414,645,322,200.00</v>
      </c>
      <c r="C218" s="78">
        <v>1.04</v>
      </c>
      <c r="D218" s="83" t="str">
        <f>ROUNDDOWN((D217+L217)*0.775)</f>
        <v>14685444092407900000000000000000000000000</v>
      </c>
      <c r="E218" s="46"/>
      <c r="F218" s="91"/>
      <c r="G218" s="76">
        <v>1.03</v>
      </c>
      <c r="H218" s="79" t="str">
        <f>ROUNDDOWN((H217+P217)*0.656)</f>
        <v>13494470141958200000000000000000000000000</v>
      </c>
      <c r="I218" s="92"/>
      <c r="J218" s="91"/>
      <c r="K218" s="73">
        <v>1.05</v>
      </c>
      <c r="L218" s="83" t="str">
        <f>ROUNDDOWN((L217+T217)*0.65)</f>
        <v>13219926173994900000000000000000000000000</v>
      </c>
      <c r="M218" s="92"/>
      <c r="N218" s="91"/>
      <c r="O218" s="78">
        <v>1.01</v>
      </c>
      <c r="P218" s="83" t="str">
        <f>ROUNDDOWN((P217+D217)*0.665)</f>
        <v>12610417401469600000000000000000000000000</v>
      </c>
      <c r="Q218" s="46"/>
      <c r="R218" s="91"/>
      <c r="S218" s="78">
        <v>1.02</v>
      </c>
      <c r="T218" s="83" t="str">
        <f>ROUNDDOWN((T217+H217)*0.75)</f>
        <v>12135102209881900000000000000000000000000</v>
      </c>
      <c r="U218" s="46"/>
      <c r="V218" s="91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</row>
    <row r="219">
      <c r="A219" s="74">
        <v>217.0</v>
      </c>
      <c r="B219" s="78" t="str">
        <f t="shared" si="3"/>
        <v>19,220,297,683,466,100.00</v>
      </c>
      <c r="C219" s="78">
        <v>1.02</v>
      </c>
      <c r="D219" s="90" t="str">
        <f>ROUNDDOWN((D218+T218)*0.55)</f>
        <v>14751300466259400000000000000000000000000</v>
      </c>
      <c r="E219" s="46"/>
      <c r="F219" s="91"/>
      <c r="G219" s="76">
        <v>1.05</v>
      </c>
      <c r="H219" s="79" t="str">
        <f>ROUNDDOWN((H218+L218)*0.65)</f>
        <v>17364357605369500000000000000000000000000</v>
      </c>
      <c r="I219" s="92"/>
      <c r="J219" s="91"/>
      <c r="K219" s="73">
        <v>1.01</v>
      </c>
      <c r="L219" s="77" t="str">
        <f>ROUNDDOWN((L218+D218)*0.65)</f>
        <v>18138490673161800000000000000000000000000</v>
      </c>
      <c r="M219" s="92"/>
      <c r="N219" s="91"/>
      <c r="O219" s="78">
        <v>1.03</v>
      </c>
      <c r="P219" s="77" t="str">
        <f>ROUNDDOWN((P218+H218)*0.7)</f>
        <v>18273421280399500000000000000000000000000</v>
      </c>
      <c r="Q219" s="46"/>
      <c r="R219" s="91"/>
      <c r="S219" s="78">
        <v>1.04</v>
      </c>
      <c r="T219" s="77" t="str">
        <f>ROUNDDOWN((T218+P218)*0.75)</f>
        <v>18559139708513600000000000000000000000000</v>
      </c>
      <c r="U219" s="46"/>
      <c r="V219" s="91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</row>
    <row r="220">
      <c r="A220" s="74">
        <v>218.0</v>
      </c>
      <c r="B220" s="78" t="str">
        <f t="shared" si="3"/>
        <v>22,271,092,327,533,500.00</v>
      </c>
      <c r="C220" s="78">
        <v>1.05</v>
      </c>
      <c r="D220" s="83" t="str">
        <f>ROUNDDOWN((D219+P219)*0.7)</f>
        <v>23117305222661200000000000000000000000000</v>
      </c>
      <c r="E220" s="46"/>
      <c r="F220" s="91"/>
      <c r="G220" s="76">
        <v>1.01</v>
      </c>
      <c r="H220" s="79" t="str">
        <f>ROUNDDOWN((H219+T219)*0.75)</f>
        <v>26942622985412300000000000000000000000000</v>
      </c>
      <c r="I220" s="92"/>
      <c r="J220" s="91"/>
      <c r="K220" s="73">
        <v>1.04</v>
      </c>
      <c r="L220" s="83" t="str">
        <f>ROUNDDOWN((L219+H219)*1.2)</f>
        <v>42603417934237600000000000000000000000000</v>
      </c>
      <c r="M220" s="92"/>
      <c r="N220" s="91"/>
      <c r="O220" s="78">
        <v>1.02</v>
      </c>
      <c r="P220" s="83" t="str">
        <f>ROUNDDOWN((P219+D219)*1.11)</f>
        <v>36657441138791400000000000000000000000000</v>
      </c>
      <c r="Q220" s="46"/>
      <c r="R220" s="91"/>
      <c r="S220" s="78">
        <v>1.03</v>
      </c>
      <c r="T220" s="83" t="str">
        <f>ROUNDDOWN((T219+L219)*0.75)</f>
        <v>27523222786256600000000000000000000000000</v>
      </c>
      <c r="U220" s="46"/>
      <c r="V220" s="91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</row>
    <row r="221">
      <c r="A221" s="74">
        <v>219.0</v>
      </c>
      <c r="B221" s="78" t="str">
        <f t="shared" si="3"/>
        <v>25,806,132,747,267,300.00</v>
      </c>
      <c r="C221" s="78">
        <v>1.03</v>
      </c>
      <c r="D221" s="83" t="str">
        <f>ROUNDDOWN((D220+T220))</f>
        <v>50640528008917800000000000000000000000000</v>
      </c>
      <c r="E221" s="46"/>
      <c r="F221" s="91"/>
      <c r="G221" s="76">
        <v>1.04</v>
      </c>
      <c r="H221" s="79" t="str">
        <f>ROUNDDOWN((H220+L220)*0.65)</f>
        <v>45204926597772400000000000000000000000000</v>
      </c>
      <c r="I221" s="92"/>
      <c r="J221" s="91"/>
      <c r="K221" s="73">
        <v>1.02</v>
      </c>
      <c r="L221" s="77" t="str">
        <f>ROUNDDOWN((L220+D220)*0.65)</f>
        <v>42718470051984200000000000000000000000000</v>
      </c>
      <c r="M221" s="92"/>
      <c r="N221" s="91"/>
      <c r="O221" s="78">
        <v>1.05</v>
      </c>
      <c r="P221" s="77" t="str">
        <f>ROUNDDOWN((P220+H220)*0.7)</f>
        <v>44520044886942600000000000000000000000000</v>
      </c>
      <c r="Q221" s="46"/>
      <c r="R221" s="91"/>
      <c r="S221" s="78">
        <v>1.01</v>
      </c>
      <c r="T221" s="77" t="str">
        <f>ROUNDDOWN((T220+P220)*0.75)</f>
        <v>48135497943786000000000000000000000000000</v>
      </c>
      <c r="U221" s="46"/>
      <c r="V221" s="91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</row>
    <row r="222">
      <c r="A222" s="74">
        <v>220.0</v>
      </c>
      <c r="B222" s="78" t="str">
        <f t="shared" si="3"/>
        <v>29,902,282,186,054,700.00</v>
      </c>
      <c r="C222" s="78">
        <v>1.01</v>
      </c>
      <c r="D222" s="83" t="str">
        <f>ROUNDDOWN((D221+T220)*0.72)</f>
        <v>56277900572525600000000000000000000000000</v>
      </c>
      <c r="E222" s="46"/>
      <c r="F222" s="91"/>
      <c r="G222" s="76">
        <v>1.02</v>
      </c>
      <c r="H222" s="79" t="str">
        <f>ROUNDDOWN((H221+T221)*0.75)</f>
        <v>70005318406168800000000000000000000000000</v>
      </c>
      <c r="I222" s="92"/>
      <c r="J222" s="91"/>
      <c r="K222" s="78">
        <v>1.03</v>
      </c>
      <c r="L222" s="83" t="str">
        <f>ROUNDDOWN((L221+H221)*1.2)</f>
        <v>105508075979708000000000000000000000000000</v>
      </c>
      <c r="M222" s="92"/>
      <c r="N222" s="91"/>
      <c r="O222" s="78">
        <v>1.04</v>
      </c>
      <c r="P222" s="83" t="str">
        <f>ROUNDDOWN((P221+D221)*1.11)</f>
        <v>105628235914405000000000000000000000000000</v>
      </c>
      <c r="Q222" s="46"/>
      <c r="R222" s="91"/>
      <c r="S222" s="78">
        <v>1.05</v>
      </c>
      <c r="T222" s="83" t="str">
        <f>ROUNDDOWN((T221+L221)*0.75)</f>
        <v>68140475996827700000000000000000000000000</v>
      </c>
      <c r="U222" s="46"/>
      <c r="V222" s="91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</row>
    <row r="223">
      <c r="A223" s="74">
        <v>221.0</v>
      </c>
      <c r="B223" s="78" t="str">
        <f t="shared" si="3"/>
        <v>34,648,604,217,116,800.00</v>
      </c>
      <c r="C223" s="78">
        <v>1.04</v>
      </c>
      <c r="D223" s="83" t="str">
        <f>ROUNDDOWN((D222+L222)*0.775)</f>
        <v>125384131827981000000000000000000000000000</v>
      </c>
      <c r="E223" s="46"/>
      <c r="F223" s="91"/>
      <c r="G223" s="76">
        <v>1.03</v>
      </c>
      <c r="H223" s="79" t="str">
        <f>ROUNDDOWN((H222+P222)*0.656)</f>
        <v>115215611634296000000000000000000000000000</v>
      </c>
      <c r="I223" s="92"/>
      <c r="J223" s="91"/>
      <c r="K223" s="73">
        <v>1.05</v>
      </c>
      <c r="L223" s="83" t="str">
        <f>ROUNDDOWN((L222+T222)*0.65)</f>
        <v>112871558784748000000000000000000000000000</v>
      </c>
      <c r="M223" s="92"/>
      <c r="N223" s="91"/>
      <c r="O223" s="78">
        <v>1.01</v>
      </c>
      <c r="P223" s="83" t="str">
        <f>ROUNDDOWN((P222+D222)*0.665)</f>
        <v>107667580763809000000000000000000000000000</v>
      </c>
      <c r="Q223" s="46"/>
      <c r="R223" s="91"/>
      <c r="S223" s="78">
        <v>1.02</v>
      </c>
      <c r="T223" s="83" t="str">
        <f>ROUNDDOWN((T222+H222)*0.75)</f>
        <v>103609345802247000000000000000000000000000</v>
      </c>
      <c r="U223" s="46"/>
      <c r="V223" s="91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</row>
    <row r="224">
      <c r="A224" s="74">
        <v>222.0</v>
      </c>
      <c r="B224" s="78" t="str">
        <f t="shared" si="3"/>
        <v>40,148,299,274,437,400.00</v>
      </c>
      <c r="C224" s="78">
        <v>1.02</v>
      </c>
      <c r="D224" s="90" t="str">
        <f>ROUNDDOWN((D223+T223)*0.55)</f>
        <v>125946412696625000000000000000000000000000</v>
      </c>
      <c r="E224" s="46"/>
      <c r="F224" s="91"/>
      <c r="G224" s="76">
        <v>1.05</v>
      </c>
      <c r="H224" s="79" t="str">
        <f>ROUNDDOWN((H223+L223)*0.65)</f>
        <v>148256660772379000000000000000000000000000</v>
      </c>
      <c r="I224" s="92"/>
      <c r="J224" s="91"/>
      <c r="K224" s="73">
        <v>1.01</v>
      </c>
      <c r="L224" s="77" t="str">
        <f>ROUNDDOWN((L223+D223)*0.65)</f>
        <v>154866198898274000000000000000000000000000</v>
      </c>
      <c r="M224" s="92"/>
      <c r="N224" s="91"/>
      <c r="O224" s="78">
        <v>1.03</v>
      </c>
      <c r="P224" s="77" t="str">
        <f>ROUNDDOWN((P223+H223)*0.7)</f>
        <v>156018234678674000000000000000000000000000</v>
      </c>
      <c r="Q224" s="46"/>
      <c r="R224" s="91"/>
      <c r="S224" s="78">
        <v>1.04</v>
      </c>
      <c r="T224" s="77" t="str">
        <f>ROUNDDOWN((T223+P223)*0.75)</f>
        <v>158457694924542000000000000000000000000000</v>
      </c>
      <c r="U224" s="46"/>
      <c r="V224" s="91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</row>
    <row r="225">
      <c r="A225" s="74">
        <v>223.0</v>
      </c>
      <c r="B225" s="78" t="str">
        <f t="shared" si="3"/>
        <v>46,520,948,564,892,100.00</v>
      </c>
      <c r="C225" s="78">
        <v>1.05</v>
      </c>
      <c r="D225" s="83" t="str">
        <f>ROUNDDOWN((D224+P224)*0.7)</f>
        <v>197375253162709000000000000000000000000000</v>
      </c>
      <c r="E225" s="46"/>
      <c r="F225" s="91"/>
      <c r="G225" s="76">
        <v>1.01</v>
      </c>
      <c r="H225" s="79" t="str">
        <f>ROUNDDOWN((H224+T224)*0.75)</f>
        <v>230035766772691000000000000000000000000000</v>
      </c>
      <c r="I225" s="92"/>
      <c r="J225" s="91"/>
      <c r="K225" s="73">
        <v>1.04</v>
      </c>
      <c r="L225" s="83" t="str">
        <f>ROUNDDOWN((L224+H224)*1.2)</f>
        <v>363747431604784000000000000000000000000000</v>
      </c>
      <c r="M225" s="92"/>
      <c r="N225" s="91"/>
      <c r="O225" s="78">
        <v>1.02</v>
      </c>
      <c r="P225" s="83" t="str">
        <f>ROUNDDOWN((P224+D224)*1.11)</f>
        <v>312980758586582000000000000000000000000000</v>
      </c>
      <c r="Q225" s="46"/>
      <c r="R225" s="91"/>
      <c r="S225" s="78">
        <v>1.03</v>
      </c>
      <c r="T225" s="83" t="str">
        <f>ROUNDDOWN((T224+L224)*0.75)</f>
        <v>234992920367112000000000000000000000000000</v>
      </c>
      <c r="U225" s="46"/>
      <c r="V225" s="91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</row>
    <row r="226">
      <c r="A226" s="74">
        <v>224.0</v>
      </c>
      <c r="B226" s="78" t="str">
        <f t="shared" si="3"/>
        <v>53,905,114,151,505,100.00</v>
      </c>
      <c r="C226" s="78">
        <v>1.03</v>
      </c>
      <c r="D226" s="83" t="str">
        <f>ROUNDDOWN((D225+T225))</f>
        <v>432368173529821000000000000000000000000000</v>
      </c>
      <c r="E226" s="46"/>
      <c r="F226" s="91"/>
      <c r="G226" s="76">
        <v>1.04</v>
      </c>
      <c r="H226" s="79" t="str">
        <f>ROUNDDOWN((H225+L225)*0.65)</f>
        <v>385959078945359000000000000000000000000000</v>
      </c>
      <c r="I226" s="92"/>
      <c r="J226" s="91"/>
      <c r="K226" s="73">
        <v>1.02</v>
      </c>
      <c r="L226" s="77" t="str">
        <f>ROUNDDOWN((L225+D225)*0.65)</f>
        <v>364729745098871000000000000000000000000000</v>
      </c>
      <c r="M226" s="92"/>
      <c r="N226" s="91"/>
      <c r="O226" s="78">
        <v>1.05</v>
      </c>
      <c r="P226" s="77" t="str">
        <f>ROUNDDOWN((P225+H225)*0.7)</f>
        <v>380111567751491000000000000000000000000000</v>
      </c>
      <c r="Q226" s="46"/>
      <c r="R226" s="91"/>
      <c r="S226" s="78">
        <v>1.01</v>
      </c>
      <c r="T226" s="77" t="str">
        <f>ROUNDDOWN((T225+P225)*0.75)</f>
        <v>410980259215271000000000000000000000000000</v>
      </c>
      <c r="U226" s="46"/>
      <c r="V226" s="91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</row>
    <row r="227">
      <c r="A227" s="74">
        <v>225.0</v>
      </c>
      <c r="B227" s="78" t="str">
        <f t="shared" si="3"/>
        <v>62,461,351,742,076,900.00</v>
      </c>
      <c r="C227" s="78">
        <v>1.01</v>
      </c>
      <c r="D227" s="83" t="str">
        <f>ROUNDDOWN((D226+T225)*0.72)</f>
        <v>480499987605792000000000000000000000000000</v>
      </c>
      <c r="E227" s="46"/>
      <c r="F227" s="91"/>
      <c r="G227" s="76">
        <v>1.02</v>
      </c>
      <c r="H227" s="79" t="str">
        <f>ROUNDDOWN((H226+T226)*0.75)</f>
        <v>597704503620473000000000000000000000000000</v>
      </c>
      <c r="I227" s="92"/>
      <c r="J227" s="91"/>
      <c r="K227" s="78">
        <v>1.03</v>
      </c>
      <c r="L227" s="83" t="str">
        <f>ROUNDDOWN((L226+H226)*1.2)</f>
        <v>900826588853076000000000000000000000000000</v>
      </c>
      <c r="M227" s="92"/>
      <c r="N227" s="91"/>
      <c r="O227" s="78">
        <v>1.04</v>
      </c>
      <c r="P227" s="83" t="str">
        <f>ROUNDDOWN((P226+D226)*1.11)</f>
        <v>901852512822256000000000000000000000000000</v>
      </c>
      <c r="Q227" s="46"/>
      <c r="R227" s="91"/>
      <c r="S227" s="78">
        <v>1.05</v>
      </c>
      <c r="T227" s="83" t="str">
        <f>ROUNDDOWN((T226+L226)*0.75)</f>
        <v>581782503235607000000000000000000000000000</v>
      </c>
      <c r="U227" s="46"/>
      <c r="V227" s="91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</row>
    <row r="228">
      <c r="A228" s="74">
        <v>226.0</v>
      </c>
      <c r="B228" s="78" t="str">
        <f t="shared" si="3"/>
        <v>72,375,701,690,978,000.00</v>
      </c>
      <c r="C228" s="78">
        <v>1.04</v>
      </c>
      <c r="D228" s="83" t="str">
        <f>ROUNDDOWN((D227+L227)*0.775)</f>
        <v>1070528096755620000000000000000000000000000</v>
      </c>
      <c r="E228" s="46"/>
      <c r="F228" s="91"/>
      <c r="G228" s="76">
        <v>1.03</v>
      </c>
      <c r="H228" s="79" t="str">
        <f>ROUNDDOWN((H227+P227)*0.656)</f>
        <v>983709402786430000000000000000000000000000</v>
      </c>
      <c r="I228" s="92"/>
      <c r="J228" s="91"/>
      <c r="K228" s="73">
        <v>1.05</v>
      </c>
      <c r="L228" s="83" t="str">
        <f>ROUNDDOWN((L227+T227)*0.65)</f>
        <v>963695909857644000000000000000000000000000</v>
      </c>
      <c r="M228" s="92"/>
      <c r="N228" s="91"/>
      <c r="O228" s="78">
        <v>1.01</v>
      </c>
      <c r="P228" s="83" t="str">
        <f>ROUNDDOWN((P227+D227)*0.665)</f>
        <v>919264412784652000000000000000000000000000</v>
      </c>
      <c r="Q228" s="46"/>
      <c r="R228" s="91"/>
      <c r="S228" s="78">
        <v>1.02</v>
      </c>
      <c r="T228" s="83" t="str">
        <f>ROUNDDOWN((T227+H227)*0.75)</f>
        <v>884615255142060000000000000000000000000000</v>
      </c>
      <c r="U228" s="46"/>
      <c r="V228" s="91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</row>
    <row r="229">
      <c r="A229" s="74">
        <v>227.0</v>
      </c>
      <c r="B229" s="78" t="str">
        <f t="shared" si="3"/>
        <v>83,863,734,119,809,600.00</v>
      </c>
      <c r="C229" s="78">
        <v>1.02</v>
      </c>
      <c r="D229" s="90" t="str">
        <f>ROUNDDOWN((D228+T228)*0.55)</f>
        <v>1075328843543720000000000000000000000000000</v>
      </c>
      <c r="E229" s="46"/>
      <c r="F229" s="91"/>
      <c r="G229" s="76">
        <v>1.05</v>
      </c>
      <c r="H229" s="79" t="str">
        <f>ROUNDDOWN((H228+L228)*0.65)</f>
        <v>1265813453218650000000000000000000000000000</v>
      </c>
      <c r="I229" s="92"/>
      <c r="J229" s="91"/>
      <c r="K229" s="73">
        <v>1.01</v>
      </c>
      <c r="L229" s="77" t="str">
        <f>ROUNDDOWN((L228+D228)*0.65)</f>
        <v>1322245604298620000000000000000000000000000</v>
      </c>
      <c r="M229" s="92"/>
      <c r="N229" s="91"/>
      <c r="O229" s="78">
        <v>1.03</v>
      </c>
      <c r="P229" s="77" t="str">
        <f>ROUNDDOWN((P228+H228)*0.7)</f>
        <v>1332081670899760000000000000000000000000000</v>
      </c>
      <c r="Q229" s="46"/>
      <c r="R229" s="91"/>
      <c r="S229" s="78">
        <v>1.04</v>
      </c>
      <c r="T229" s="77" t="str">
        <f>ROUNDDOWN((T228+P228)*0.75)</f>
        <v>1352909750945030000000000000000000000000000</v>
      </c>
      <c r="U229" s="46"/>
      <c r="V229" s="91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</row>
    <row r="230">
      <c r="A230" s="74">
        <v>228.0</v>
      </c>
      <c r="B230" s="78" t="str">
        <f t="shared" si="3"/>
        <v>97,175,236,110,972,700.00</v>
      </c>
      <c r="C230" s="78">
        <v>1.05</v>
      </c>
      <c r="D230" s="83" t="str">
        <f>ROUNDDOWN((D229+P229)*0.7)</f>
        <v>1685187360110440000000000000000000000000000</v>
      </c>
      <c r="E230" s="46"/>
      <c r="F230" s="91"/>
      <c r="G230" s="76">
        <v>1.01</v>
      </c>
      <c r="H230" s="79" t="str">
        <f>ROUNDDOWN((H229+T229)*0.75)</f>
        <v>1964042403122760000000000000000000000000000</v>
      </c>
      <c r="I230" s="92"/>
      <c r="J230" s="91"/>
      <c r="K230" s="73">
        <v>1.04</v>
      </c>
      <c r="L230" s="83" t="str">
        <f>ROUNDDOWN((L229+H229)*1.2)</f>
        <v>3105670869020720000000000000000000000000000</v>
      </c>
      <c r="M230" s="92"/>
      <c r="N230" s="91"/>
      <c r="O230" s="78">
        <v>1.02</v>
      </c>
      <c r="P230" s="83" t="str">
        <f>ROUNDDOWN((P229+D229)*1.11)</f>
        <v>2672225671032260000000000000000000000000000</v>
      </c>
      <c r="Q230" s="46"/>
      <c r="R230" s="91"/>
      <c r="S230" s="78">
        <v>1.03</v>
      </c>
      <c r="T230" s="83" t="str">
        <f>ROUNDDOWN((T229+L229)*0.75)</f>
        <v>2006366516432740000000000000000000000000000</v>
      </c>
      <c r="U230" s="46"/>
      <c r="V230" s="91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</row>
    <row r="231">
      <c r="A231" s="74">
        <v>229.0</v>
      </c>
      <c r="B231" s="78" t="str">
        <f t="shared" si="3"/>
        <v>112,599,642,888,937,000.00</v>
      </c>
      <c r="C231" s="78">
        <v>1.03</v>
      </c>
      <c r="D231" s="83" t="str">
        <f>ROUNDDOWN((D230+T230))</f>
        <v>3691553876543180000000000000000000000000000</v>
      </c>
      <c r="E231" s="46"/>
      <c r="F231" s="91"/>
      <c r="G231" s="76">
        <v>1.04</v>
      </c>
      <c r="H231" s="79" t="str">
        <f>ROUNDDOWN((H230+L230)*0.65)</f>
        <v>3295313626893260000000000000000000000000000</v>
      </c>
      <c r="I231" s="92"/>
      <c r="J231" s="91"/>
      <c r="K231" s="73">
        <v>1.02</v>
      </c>
      <c r="L231" s="77" t="str">
        <f>ROUNDDOWN((L230+D230)*0.65)</f>
        <v>3114057848935250000000000000000000000000000</v>
      </c>
      <c r="M231" s="92"/>
      <c r="N231" s="91"/>
      <c r="O231" s="78">
        <v>1.05</v>
      </c>
      <c r="P231" s="77" t="str">
        <f>ROUNDDOWN((P230+H230)*0.7)</f>
        <v>3245387651908510000000000000000000000000000</v>
      </c>
      <c r="Q231" s="46"/>
      <c r="R231" s="91"/>
      <c r="S231" s="78">
        <v>1.01</v>
      </c>
      <c r="T231" s="77" t="str">
        <f>ROUNDDOWN((T230+P230)*0.75)</f>
        <v>3508944140598750000000000000000000000000000</v>
      </c>
      <c r="U231" s="46"/>
      <c r="V231" s="91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</row>
    <row r="232">
      <c r="A232" s="74">
        <v>230.0</v>
      </c>
      <c r="B232" s="78" t="str">
        <f t="shared" si="3"/>
        <v>130,472,331,080,700,000.00</v>
      </c>
      <c r="C232" s="78">
        <v>1.01</v>
      </c>
      <c r="D232" s="83" t="str">
        <f>ROUNDDOWN((D231+T230)*0.72)</f>
        <v>4102502682942660000000000000000000000000000</v>
      </c>
      <c r="E232" s="46"/>
      <c r="F232" s="91"/>
      <c r="G232" s="76">
        <v>1.02</v>
      </c>
      <c r="H232" s="79" t="str">
        <f>ROUNDDOWN((H231+T231)*0.75)</f>
        <v>5103193325619010000000000000000000000000000</v>
      </c>
      <c r="I232" s="92"/>
      <c r="J232" s="91"/>
      <c r="K232" s="78">
        <v>1.03</v>
      </c>
      <c r="L232" s="83" t="str">
        <f>ROUNDDOWN((L231+H231)*1.2)</f>
        <v>7691245770994210000000000000000000000000000</v>
      </c>
      <c r="M232" s="92"/>
      <c r="N232" s="91"/>
      <c r="O232" s="78">
        <v>1.04</v>
      </c>
      <c r="P232" s="83" t="str">
        <f>ROUNDDOWN((P231+D231)*1.11)</f>
        <v>7700005096581380000000000000000000000000000</v>
      </c>
      <c r="Q232" s="46"/>
      <c r="R232" s="91"/>
      <c r="S232" s="78">
        <v>1.05</v>
      </c>
      <c r="T232" s="83" t="str">
        <f>ROUNDDOWN((T231+L231)*0.75)</f>
        <v>4967251492150500000000000000000000000000000</v>
      </c>
      <c r="U232" s="46"/>
      <c r="V232" s="91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</row>
    <row r="233">
      <c r="A233" s="74">
        <v>231.0</v>
      </c>
      <c r="B233" s="78" t="str">
        <f t="shared" si="3"/>
        <v>151,181,910,891,340,000.00</v>
      </c>
      <c r="C233" s="78">
        <v>1.04</v>
      </c>
      <c r="D233" s="83" t="str">
        <f>ROUNDDOWN((D232+L232)*0.775)</f>
        <v>9140155051801070000000000000000000000000000</v>
      </c>
      <c r="E233" s="46"/>
      <c r="F233" s="91"/>
      <c r="G233" s="76">
        <v>1.03</v>
      </c>
      <c r="H233" s="79" t="str">
        <f>ROUNDDOWN((H232+P232)*0.656)</f>
        <v>8398898164963460000000000000000000000000000</v>
      </c>
      <c r="I233" s="92"/>
      <c r="J233" s="91"/>
      <c r="K233" s="73">
        <v>1.05</v>
      </c>
      <c r="L233" s="83" t="str">
        <f>ROUNDDOWN((L232+T232)*0.65)</f>
        <v>8228023221044060000000000000000000000000000</v>
      </c>
      <c r="M233" s="92"/>
      <c r="N233" s="91"/>
      <c r="O233" s="78">
        <v>1.01</v>
      </c>
      <c r="P233" s="83" t="str">
        <f>ROUNDDOWN((P232+D232)*0.665)</f>
        <v>7848667673383490000000000000000000000000000</v>
      </c>
      <c r="Q233" s="46"/>
      <c r="R233" s="91"/>
      <c r="S233" s="78">
        <v>1.02</v>
      </c>
      <c r="T233" s="83" t="str">
        <f>ROUNDDOWN((T232+H232)*0.75)</f>
        <v>7552833613327130000000000000000000000000000</v>
      </c>
      <c r="U233" s="46"/>
      <c r="V233" s="91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</row>
    <row r="234">
      <c r="A234" s="74">
        <v>232.0</v>
      </c>
      <c r="B234" s="78" t="str">
        <f t="shared" si="3"/>
        <v>175,178,675,750,186,000.00</v>
      </c>
      <c r="C234" s="78">
        <v>1.02</v>
      </c>
      <c r="D234" s="90" t="str">
        <f>ROUNDDOWN((D233+T233)*0.55)</f>
        <v>9181143765820510000000000000000000000000000</v>
      </c>
      <c r="E234" s="46"/>
      <c r="F234" s="91"/>
      <c r="G234" s="76">
        <v>1.05</v>
      </c>
      <c r="H234" s="79" t="str">
        <f>ROUNDDOWN((H233+L233)*0.65)</f>
        <v>10807498900904900000000000000000000000000000</v>
      </c>
      <c r="I234" s="92"/>
      <c r="J234" s="91"/>
      <c r="K234" s="73">
        <v>1.01</v>
      </c>
      <c r="L234" s="77" t="str">
        <f>ROUNDDOWN((L233+D233)*0.65)</f>
        <v>11289315877349300000000000000000000000000000</v>
      </c>
      <c r="M234" s="92"/>
      <c r="N234" s="91"/>
      <c r="O234" s="78">
        <v>1.03</v>
      </c>
      <c r="P234" s="77" t="str">
        <f>ROUNDDOWN((P233+H233)*0.7)</f>
        <v>11373296086842900000000000000000000000000000</v>
      </c>
      <c r="Q234" s="46"/>
      <c r="R234" s="91"/>
      <c r="S234" s="78">
        <v>1.04</v>
      </c>
      <c r="T234" s="77" t="str">
        <f>ROUNDDOWN((T233+P233)*0.75)</f>
        <v>11551125965033000000000000000000000000000000</v>
      </c>
      <c r="U234" s="46"/>
      <c r="V234" s="91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</row>
    <row r="235">
      <c r="A235" s="74">
        <v>233.0</v>
      </c>
      <c r="B235" s="78" t="str">
        <f t="shared" si="3"/>
        <v>202,984,393,150,350,000.00</v>
      </c>
      <c r="C235" s="78">
        <v>1.05</v>
      </c>
      <c r="D235" s="83" t="str">
        <f>ROUNDDOWN((D234+P234)*0.7)</f>
        <v>14388107896864400000000000000000000000000000</v>
      </c>
      <c r="E235" s="46"/>
      <c r="F235" s="91"/>
      <c r="G235" s="76">
        <v>1.01</v>
      </c>
      <c r="H235" s="79" t="str">
        <f>ROUNDDOWN((H234+T234)*0.75)</f>
        <v>16768968649453400000000000000000000000000000</v>
      </c>
      <c r="I235" s="92"/>
      <c r="J235" s="91"/>
      <c r="K235" s="73">
        <v>1.04</v>
      </c>
      <c r="L235" s="83" t="str">
        <f>ROUNDDOWN((L234+H234)*1.2)</f>
        <v>26516177733905000000000000000000000000000000</v>
      </c>
      <c r="M235" s="92"/>
      <c r="N235" s="91"/>
      <c r="O235" s="78">
        <v>1.02</v>
      </c>
      <c r="P235" s="83" t="str">
        <f>ROUNDDOWN((P234+D234)*1.11)</f>
        <v>22815428236456400000000000000000000000000000</v>
      </c>
      <c r="Q235" s="46"/>
      <c r="R235" s="91"/>
      <c r="S235" s="78">
        <v>1.03</v>
      </c>
      <c r="T235" s="83" t="str">
        <f>ROUNDDOWN((T234+L234)*0.75)</f>
        <v>17130331381786700000000000000000000000000000</v>
      </c>
      <c r="U235" s="46"/>
      <c r="V235" s="91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</row>
    <row r="236">
      <c r="A236" s="74">
        <v>234.0</v>
      </c>
      <c r="B236" s="78" t="str">
        <f t="shared" si="3"/>
        <v>230,636,588,409,565,000.00</v>
      </c>
      <c r="C236" s="78">
        <v>1.01</v>
      </c>
      <c r="D236" s="83" t="str">
        <f>ROUNDDOWN((D235+T235))</f>
        <v>31518439278651100000000000000000000000000000</v>
      </c>
      <c r="E236" s="46"/>
      <c r="F236" s="91"/>
      <c r="G236" s="76">
        <v>1.04</v>
      </c>
      <c r="H236" s="79" t="str">
        <f>ROUNDDOWN((H235+L235)*0.65)</f>
        <v>28135345149183000000000000000000000000000000</v>
      </c>
      <c r="I236" s="92"/>
      <c r="J236" s="91"/>
      <c r="K236" s="73">
        <v>1.02</v>
      </c>
      <c r="L236" s="77" t="str">
        <f>ROUNDDOWN((L235+D235)*0.65)</f>
        <v>26587785660000100000000000000000000000000000</v>
      </c>
      <c r="M236" s="92"/>
      <c r="N236" s="91"/>
      <c r="O236" s="78">
        <v>1.05</v>
      </c>
      <c r="P236" s="77" t="str">
        <f>ROUNDDOWN((P235+H235)*0.7)</f>
        <v>27709077820136900000000000000000000000000000</v>
      </c>
      <c r="Q236" s="46"/>
      <c r="R236" s="91"/>
      <c r="S236" s="78">
        <v>1.01</v>
      </c>
      <c r="T236" s="77" t="str">
        <f>ROUNDDOWN((T235+P235)*0.75)</f>
        <v>29959319713682300000000000000000000000000000</v>
      </c>
      <c r="U236" s="46"/>
      <c r="V236" s="91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</row>
    <row r="237">
      <c r="A237" s="74">
        <v>235.0</v>
      </c>
      <c r="B237" s="78" t="str">
        <f t="shared" si="3"/>
        <v>275,182,986,377,658,000.00</v>
      </c>
      <c r="C237" s="78">
        <v>1.04</v>
      </c>
      <c r="D237" s="83" t="str">
        <f>ROUNDDOWN((D236+T235)*0.72)</f>
        <v>35027114875515200000000000000000000000000000</v>
      </c>
      <c r="E237" s="46"/>
      <c r="F237" s="91"/>
      <c r="G237" s="76">
        <v>1.02</v>
      </c>
      <c r="H237" s="79" t="str">
        <f>ROUNDDOWN((H236+T236)*0.75)</f>
        <v>43570998647149000000000000000000000000000000</v>
      </c>
      <c r="I237" s="92"/>
      <c r="J237" s="91"/>
      <c r="K237" s="78">
        <v>1.03</v>
      </c>
      <c r="L237" s="83" t="str">
        <f>ROUNDDOWN((L236+H236)*1.2)</f>
        <v>65667756971019700000000000000000000000000000</v>
      </c>
      <c r="M237" s="92"/>
      <c r="N237" s="91"/>
      <c r="O237" s="78">
        <v>1.04</v>
      </c>
      <c r="P237" s="83" t="str">
        <f>ROUNDDOWN((P236+D236)*1.11)</f>
        <v>65742543979654700000000000000000000000000000</v>
      </c>
      <c r="Q237" s="46"/>
      <c r="R237" s="91"/>
      <c r="S237" s="78">
        <v>1.05</v>
      </c>
      <c r="T237" s="83" t="str">
        <f>ROUNDDOWN((T236+L236)*0.75)</f>
        <v>42410329030261800000000000000000000000000000</v>
      </c>
      <c r="U237" s="46"/>
      <c r="V237" s="91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</row>
    <row r="238">
      <c r="A238" s="74">
        <v>236.0</v>
      </c>
      <c r="B238" s="78" t="str">
        <f t="shared" si="3"/>
        <v>312,730,198,517,222,000.00</v>
      </c>
      <c r="C238" s="78">
        <v>1.02</v>
      </c>
      <c r="D238" s="83" t="str">
        <f>ROUNDDOWN((D237+L237)*0.775)</f>
        <v>78038525681064600000000000000000000000000000</v>
      </c>
      <c r="E238" s="46"/>
      <c r="F238" s="91"/>
      <c r="G238" s="76">
        <v>1.03</v>
      </c>
      <c r="H238" s="79" t="str">
        <f>ROUNDDOWN((H237+P237)*0.656)</f>
        <v>71709683963183200000000000000000000000000000</v>
      </c>
      <c r="I238" s="92"/>
      <c r="J238" s="91"/>
      <c r="K238" s="73">
        <v>1.05</v>
      </c>
      <c r="L238" s="83" t="str">
        <f>ROUNDDOWN((L237+T237)*0.65)</f>
        <v>70250755900833000000000000000000000000000000</v>
      </c>
      <c r="M238" s="92"/>
      <c r="N238" s="91"/>
      <c r="O238" s="78">
        <v>1.01</v>
      </c>
      <c r="P238" s="83" t="str">
        <f>ROUNDDOWN((P237+D237)*0.665)</f>
        <v>67011823138688000000000000000000000000000000</v>
      </c>
      <c r="Q238" s="46"/>
      <c r="R238" s="91"/>
      <c r="S238" s="78">
        <v>1.02</v>
      </c>
      <c r="T238" s="83" t="str">
        <f>ROUNDDOWN((T237+H237)*0.75)</f>
        <v>64485995758058100000000000000000000000000000</v>
      </c>
      <c r="U238" s="46"/>
      <c r="V238" s="91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</row>
    <row r="239">
      <c r="A239" s="74">
        <v>237.0</v>
      </c>
      <c r="B239" s="78" t="str">
        <f t="shared" si="3"/>
        <v>373,027,076,378,327,000.00</v>
      </c>
      <c r="C239" s="78">
        <v>1.05</v>
      </c>
      <c r="D239" s="90" t="str">
        <f>ROUNDDOWN((D238+T238)*0.55)</f>
        <v>78388486791517500000000000000000000000000000</v>
      </c>
      <c r="E239" s="46"/>
      <c r="F239" s="91"/>
      <c r="G239" s="76">
        <v>1.05</v>
      </c>
      <c r="H239" s="79" t="str">
        <f>ROUNDDOWN((H238+L238)*0.65)</f>
        <v>92274285911610500000000000000000000000000000</v>
      </c>
      <c r="I239" s="92"/>
      <c r="J239" s="91"/>
      <c r="K239" s="73">
        <v>1.01</v>
      </c>
      <c r="L239" s="77" t="str">
        <f>ROUNDDOWN((L238+D238)*0.65)</f>
        <v>96388033028233500000000000000000000000000000</v>
      </c>
      <c r="M239" s="92"/>
      <c r="N239" s="91"/>
      <c r="O239" s="78">
        <v>1.03</v>
      </c>
      <c r="P239" s="77" t="str">
        <f>ROUNDDOWN((P238+H238)*0.7)</f>
        <v>97105054971309800000000000000000000000000000</v>
      </c>
      <c r="Q239" s="46"/>
      <c r="R239" s="91"/>
      <c r="S239" s="78">
        <v>1.04</v>
      </c>
      <c r="T239" s="77" t="str">
        <f>ROUNDDOWN((T238+P238)*0.75)</f>
        <v>98623364172559600000000000000000000000000000</v>
      </c>
      <c r="U239" s="46"/>
      <c r="V239" s="91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</row>
    <row r="240">
      <c r="A240" s="74">
        <v>238.0</v>
      </c>
      <c r="B240" s="78" t="str">
        <f t="shared" si="3"/>
        <v>424,003,743,253,715,000.00</v>
      </c>
      <c r="C240" s="78">
        <v>1.03</v>
      </c>
      <c r="D240" s="83" t="str">
        <f>ROUNDDOWN((D239+P239)*0.7)</f>
        <v>122845479233979000000000000000000000000000000</v>
      </c>
      <c r="E240" s="46"/>
      <c r="F240" s="91"/>
      <c r="G240" s="76">
        <v>1.01</v>
      </c>
      <c r="H240" s="79" t="str">
        <f>ROUNDDOWN((H239+T239)*0.75)</f>
        <v>143173237563128000000000000000000000000000000</v>
      </c>
      <c r="I240" s="92"/>
      <c r="J240" s="91"/>
      <c r="K240" s="73">
        <v>1.04</v>
      </c>
      <c r="L240" s="83" t="str">
        <f>ROUNDDOWN((L239+H239)*1.2)</f>
        <v>226394782727813000000000000000000000000000000</v>
      </c>
      <c r="M240" s="92"/>
      <c r="N240" s="91"/>
      <c r="O240" s="78">
        <v>1.02</v>
      </c>
      <c r="P240" s="83" t="str">
        <f>ROUNDDOWN((P239+D239)*1.11)</f>
        <v>194797831356738000000000000000000000000000000</v>
      </c>
      <c r="Q240" s="46"/>
      <c r="R240" s="91"/>
      <c r="S240" s="78">
        <v>1.03</v>
      </c>
      <c r="T240" s="83" t="str">
        <f>ROUNDDOWN((T239+L239)*0.75)</f>
        <v>146258547900595000000000000000000000000000000</v>
      </c>
      <c r="U240" s="46"/>
      <c r="V240" s="91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</row>
    <row r="241">
      <c r="A241" s="74">
        <v>239.0</v>
      </c>
      <c r="B241" s="78" t="str">
        <f t="shared" si="3"/>
        <v>481,765,003,206,371,000.00</v>
      </c>
      <c r="C241" s="78">
        <v>1.01</v>
      </c>
      <c r="D241" s="83" t="str">
        <f>ROUNDDOWN((D240+T240))</f>
        <v>269104027134574000000000000000000000000000000</v>
      </c>
      <c r="E241" s="46"/>
      <c r="F241" s="91"/>
      <c r="G241" s="76">
        <v>1.04</v>
      </c>
      <c r="H241" s="79" t="str">
        <f>ROUNDDOWN((H240+L240)*0.65)</f>
        <v>240219213189112000000000000000000000000000000</v>
      </c>
      <c r="I241" s="92"/>
      <c r="J241" s="91"/>
      <c r="K241" s="73">
        <v>1.02</v>
      </c>
      <c r="L241" s="77" t="str">
        <f>ROUNDDOWN((L240+D240)*0.65)</f>
        <v>227006170275165000000000000000000000000000000</v>
      </c>
      <c r="M241" s="92"/>
      <c r="N241" s="91"/>
      <c r="O241" s="78">
        <v>1.05</v>
      </c>
      <c r="P241" s="77" t="str">
        <f>ROUNDDOWN((P240+H240)*0.7)</f>
        <v>236579748243906000000000000000000000000000000</v>
      </c>
      <c r="Q241" s="46"/>
      <c r="R241" s="91"/>
      <c r="S241" s="78">
        <v>1.01</v>
      </c>
      <c r="T241" s="77" t="str">
        <f>ROUNDDOWN((T240+P240)*0.75)</f>
        <v>255792284443000000000000000000000000000000000</v>
      </c>
      <c r="U241" s="46"/>
      <c r="V241" s="91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</row>
    <row r="242">
      <c r="A242" s="74">
        <v>240.0</v>
      </c>
      <c r="B242" s="78" t="str">
        <f t="shared" si="3"/>
        <v>574,815,701,310,786,000.00</v>
      </c>
      <c r="C242" s="78">
        <v>1.04</v>
      </c>
      <c r="D242" s="83" t="str">
        <f>ROUNDDOWN((D241+T240)*0.72)</f>
        <v>299061054025322000000000000000000000000000000</v>
      </c>
      <c r="E242" s="46"/>
      <c r="F242" s="91"/>
      <c r="G242" s="76">
        <v>1.02</v>
      </c>
      <c r="H242" s="79" t="str">
        <f>ROUNDDOWN((H241+T241)*0.75)</f>
        <v>372008623224084000000000000000000000000000000</v>
      </c>
      <c r="I242" s="92"/>
      <c r="J242" s="91"/>
      <c r="K242" s="78">
        <v>1.03</v>
      </c>
      <c r="L242" s="83" t="str">
        <f>ROUNDDOWN((L241+H241)*1.2)</f>
        <v>560670460157132000000000000000000000000000000</v>
      </c>
      <c r="M242" s="92"/>
      <c r="N242" s="91"/>
      <c r="O242" s="78">
        <v>1.04</v>
      </c>
      <c r="P242" s="83" t="str">
        <f>ROUNDDOWN((P241+D241)*1.11)</f>
        <v>561308990670113000000000000000000000000000000</v>
      </c>
      <c r="Q242" s="46"/>
      <c r="R242" s="91"/>
      <c r="S242" s="78">
        <v>1.05</v>
      </c>
      <c r="T242" s="83" t="str">
        <f>ROUNDDOWN((T241+L241)*0.75)</f>
        <v>362098841038624000000000000000000000000000000</v>
      </c>
      <c r="U242" s="46"/>
      <c r="V242" s="91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</row>
    <row r="243">
      <c r="A243" s="74">
        <v>241.0</v>
      </c>
      <c r="B243" s="78" t="str">
        <f t="shared" si="3"/>
        <v>653,246,157,213,494,000.00</v>
      </c>
      <c r="C243" s="78">
        <v>1.02</v>
      </c>
      <c r="D243" s="83" t="str">
        <f>ROUNDDOWN((D242+L242)*0.775)</f>
        <v>666291923491402000000000000000000000000000000</v>
      </c>
      <c r="E243" s="46"/>
      <c r="F243" s="91"/>
      <c r="G243" s="76">
        <v>1.03</v>
      </c>
      <c r="H243" s="79" t="str">
        <f>ROUNDDOWN((H242+P242)*0.656)</f>
        <v>612256354714593000000000000000000000000000000</v>
      </c>
      <c r="I243" s="92"/>
      <c r="J243" s="91"/>
      <c r="K243" s="73">
        <v>1.05</v>
      </c>
      <c r="L243" s="83" t="str">
        <f>ROUNDDOWN((L242+T242)*0.65)</f>
        <v>599800045777241000000000000000000000000000000</v>
      </c>
      <c r="M243" s="92"/>
      <c r="N243" s="91"/>
      <c r="O243" s="78">
        <v>1.01</v>
      </c>
      <c r="P243" s="83" t="str">
        <f>ROUNDDOWN((P242+D242)*0.665)</f>
        <v>572146079722464000000000000000000000000000000</v>
      </c>
      <c r="Q243" s="46"/>
      <c r="R243" s="91"/>
      <c r="S243" s="78">
        <v>1.02</v>
      </c>
      <c r="T243" s="83" t="str">
        <f>ROUNDDOWN((T242+H242)*0.75)</f>
        <v>550580598197031000000000000000000000000000000</v>
      </c>
      <c r="U243" s="46"/>
      <c r="V243" s="91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</row>
    <row r="244">
      <c r="A244" s="74">
        <v>242.0</v>
      </c>
      <c r="B244" s="78" t="str">
        <f t="shared" si="3"/>
        <v>779,197,229,228,590,000.00</v>
      </c>
      <c r="C244" s="78">
        <v>1.05</v>
      </c>
      <c r="D244" s="90" t="str">
        <f>ROUNDDOWN((D243+T243)*0.55)</f>
        <v>669279886928638000000000000000000000000000000</v>
      </c>
      <c r="E244" s="46"/>
      <c r="F244" s="91"/>
      <c r="G244" s="76">
        <v>1.05</v>
      </c>
      <c r="H244" s="79" t="str">
        <f>ROUNDDOWN((H243+L243)*0.65)</f>
        <v>787836660319692000000000000000000000000000000</v>
      </c>
      <c r="I244" s="92"/>
      <c r="J244" s="91"/>
      <c r="K244" s="73">
        <v>1.01</v>
      </c>
      <c r="L244" s="77" t="str">
        <f>ROUNDDOWN((L243+D243)*0.65)</f>
        <v>822959780024618000000000000000000000000000000</v>
      </c>
      <c r="M244" s="92"/>
      <c r="N244" s="91"/>
      <c r="O244" s="78">
        <v>1.03</v>
      </c>
      <c r="P244" s="77" t="str">
        <f>ROUNDDOWN((P243+H243)*0.7)</f>
        <v>829081704105940000000000000000000000000000000</v>
      </c>
      <c r="Q244" s="46"/>
      <c r="R244" s="91"/>
      <c r="S244" s="78">
        <v>1.04</v>
      </c>
      <c r="T244" s="77" t="str">
        <f>ROUNDDOWN((T243+P243)*0.75)</f>
        <v>842045008439621000000000000000000000000000000</v>
      </c>
      <c r="U244" s="46"/>
      <c r="V244" s="91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</row>
    <row r="245">
      <c r="A245" s="74">
        <v>243.0</v>
      </c>
      <c r="B245" s="78" t="str">
        <f t="shared" si="3"/>
        <v>885,679,788,002,222,000.00</v>
      </c>
      <c r="C245" s="78">
        <v>1.03</v>
      </c>
      <c r="D245" s="83" t="str">
        <f>ROUNDDOWN((D244+P244)*0.7)</f>
        <v>1048853113724200000000000000000000000000000000</v>
      </c>
      <c r="E245" s="46"/>
      <c r="F245" s="91"/>
      <c r="G245" s="76">
        <v>1.01</v>
      </c>
      <c r="H245" s="79" t="str">
        <f>ROUNDDOWN((H244+T244)*0.75)</f>
        <v>1222411251569480000000000000000000000000000000</v>
      </c>
      <c r="I245" s="92"/>
      <c r="J245" s="91"/>
      <c r="K245" s="73">
        <v>1.04</v>
      </c>
      <c r="L245" s="83" t="str">
        <f>ROUNDDOWN((L244+H244)*1.2)</f>
        <v>1932955728413170000000000000000000000000000000</v>
      </c>
      <c r="M245" s="92"/>
      <c r="N245" s="91"/>
      <c r="O245" s="78">
        <v>1.02</v>
      </c>
      <c r="P245" s="83" t="str">
        <f>ROUNDDOWN((P244+D244)*1.11)</f>
        <v>1663181366048380000000000000000000000000000000</v>
      </c>
      <c r="Q245" s="46"/>
      <c r="R245" s="91"/>
      <c r="S245" s="78">
        <v>1.03</v>
      </c>
      <c r="T245" s="83" t="str">
        <f>ROUNDDOWN((T244+L244)*0.75)</f>
        <v>1248753591348180000000000000000000000000000000</v>
      </c>
      <c r="U245" s="46"/>
      <c r="V245" s="91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</row>
    <row r="246">
      <c r="A246" s="74">
        <v>244.0</v>
      </c>
      <c r="B246" s="78" t="str">
        <f t="shared" si="3"/>
        <v>1,006,334,337,127,270,000.00</v>
      </c>
      <c r="C246" s="78">
        <v>1.01</v>
      </c>
      <c r="D246" s="83" t="str">
        <f>ROUNDDOWN((D245+T245))</f>
        <v>2297606705072380000000000000000000000000000000</v>
      </c>
      <c r="E246" s="46"/>
      <c r="F246" s="91"/>
      <c r="G246" s="76">
        <v>1.04</v>
      </c>
      <c r="H246" s="79" t="str">
        <f>ROUNDDOWN((H245+L245)*0.65)</f>
        <v>2050988536988720000000000000000000000000000000</v>
      </c>
      <c r="I246" s="92"/>
      <c r="J246" s="91"/>
      <c r="K246" s="73">
        <v>1.02</v>
      </c>
      <c r="L246" s="77" t="str">
        <f>ROUNDDOWN((L245+D245)*0.65)</f>
        <v>1938175747389290000000000000000000000000000000</v>
      </c>
      <c r="M246" s="92"/>
      <c r="N246" s="91"/>
      <c r="O246" s="78">
        <v>1.05</v>
      </c>
      <c r="P246" s="77" t="str">
        <f>ROUNDDOWN((P245+H245)*0.7)</f>
        <v>2019914832332500000000000000000000000000000000</v>
      </c>
      <c r="Q246" s="46"/>
      <c r="R246" s="91"/>
      <c r="S246" s="78">
        <v>1.01</v>
      </c>
      <c r="T246" s="77" t="str">
        <f>ROUNDDOWN((T245+P245)*0.75)</f>
        <v>2183951218047420000000000000000000000000000000</v>
      </c>
      <c r="U246" s="46"/>
      <c r="V246" s="91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</row>
    <row r="247">
      <c r="A247" s="74">
        <v>245.0</v>
      </c>
      <c r="B247" s="78" t="str">
        <f t="shared" si="3"/>
        <v>1,200,703,193,256,130,000.00</v>
      </c>
      <c r="C247" s="78">
        <v>1.04</v>
      </c>
      <c r="D247" s="83" t="str">
        <f>ROUNDDOWN((D246+T245)*0.72)</f>
        <v>2553379413422800000000000000000000000000000000</v>
      </c>
      <c r="E247" s="46"/>
      <c r="F247" s="91"/>
      <c r="G247" s="76">
        <v>1.02</v>
      </c>
      <c r="H247" s="79" t="str">
        <f>ROUNDDOWN((H246+T246)*0.75)</f>
        <v>3176204816277100000000000000000000000000000000</v>
      </c>
      <c r="I247" s="92"/>
      <c r="J247" s="91"/>
      <c r="K247" s="78">
        <v>1.03</v>
      </c>
      <c r="L247" s="83" t="str">
        <f>ROUNDDOWN((L246+H246)*1.2)</f>
        <v>4786997141253610000000000000000000000000000000</v>
      </c>
      <c r="M247" s="92"/>
      <c r="N247" s="91"/>
      <c r="O247" s="78">
        <v>1.04</v>
      </c>
      <c r="P247" s="83" t="str">
        <f>ROUNDDOWN((P246+D246)*1.11)</f>
        <v>4792448906519420000000000000000000000000000000</v>
      </c>
      <c r="Q247" s="46"/>
      <c r="R247" s="91"/>
      <c r="S247" s="78">
        <v>1.05</v>
      </c>
      <c r="T247" s="83" t="str">
        <f>ROUNDDOWN((T246+L246)*0.75)</f>
        <v>3091595224077530000000000000000000000000000000</v>
      </c>
      <c r="U247" s="46"/>
      <c r="V247" s="91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</row>
    <row r="248">
      <c r="A248" s="74">
        <v>246.0</v>
      </c>
      <c r="B248" s="78" t="str">
        <f t="shared" si="3"/>
        <v>1,364,532,571,326,650,000.00</v>
      </c>
      <c r="C248" s="78">
        <v>1.02</v>
      </c>
      <c r="D248" s="83" t="str">
        <f>ROUNDDOWN((D247+L247)*0.775)</f>
        <v>5688791829874220000000000000000000000000000000</v>
      </c>
      <c r="E248" s="46"/>
      <c r="F248" s="91"/>
      <c r="G248" s="76">
        <v>1.03</v>
      </c>
      <c r="H248" s="79" t="str">
        <f>ROUNDDOWN((H247+P247)*0.656)</f>
        <v>5227436842154520000000000000000000000000000000</v>
      </c>
      <c r="I248" s="92"/>
      <c r="J248" s="91"/>
      <c r="K248" s="73">
        <v>1.05</v>
      </c>
      <c r="L248" s="83" t="str">
        <f>ROUNDDOWN((L247+T247)*0.65)</f>
        <v>5121085037465240000000000000000000000000000000</v>
      </c>
      <c r="M248" s="92"/>
      <c r="N248" s="91"/>
      <c r="O248" s="78">
        <v>1.01</v>
      </c>
      <c r="P248" s="83" t="str">
        <f>ROUNDDOWN((P247+D247)*0.665)</f>
        <v>4884975832761580000000000000000000000000000000</v>
      </c>
      <c r="Q248" s="46"/>
      <c r="R248" s="91"/>
      <c r="S248" s="78">
        <v>1.02</v>
      </c>
      <c r="T248" s="83" t="str">
        <f>ROUNDDOWN((T247+H247)*0.75)</f>
        <v>4700850030265970000000000000000000000000000000</v>
      </c>
      <c r="U248" s="46"/>
      <c r="V248" s="91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</row>
    <row r="249">
      <c r="A249" s="74">
        <v>247.0</v>
      </c>
      <c r="B249" s="78" t="str">
        <f t="shared" si="3"/>
        <v>1,627,625,340,048,340,000.00</v>
      </c>
      <c r="C249" s="78">
        <v>1.05</v>
      </c>
      <c r="D249" s="90" t="str">
        <f>ROUNDDOWN((D248+T248)*0.55)</f>
        <v>5714303023077110000000000000000000000000000000</v>
      </c>
      <c r="E249" s="46"/>
      <c r="F249" s="91"/>
      <c r="G249" s="76">
        <v>1.05</v>
      </c>
      <c r="H249" s="79" t="str">
        <f>ROUNDDOWN((H248+L248)*0.65)</f>
        <v>6726539221752850000000000000000000000000000000</v>
      </c>
      <c r="I249" s="92"/>
      <c r="J249" s="91"/>
      <c r="K249" s="73">
        <v>1.01</v>
      </c>
      <c r="L249" s="77" t="str">
        <f>ROUNDDOWN((L248+D248)*0.65)</f>
        <v>7026419963770650000000000000000000000000000000</v>
      </c>
      <c r="M249" s="92"/>
      <c r="N249" s="91"/>
      <c r="O249" s="78">
        <v>1.03</v>
      </c>
      <c r="P249" s="77" t="str">
        <f>ROUNDDOWN((P248+H248)*0.7)</f>
        <v>7078688872441270000000000000000000000000000000</v>
      </c>
      <c r="Q249" s="46"/>
      <c r="R249" s="91"/>
      <c r="S249" s="78">
        <v>1.04</v>
      </c>
      <c r="T249" s="77" t="str">
        <f>ROUNDDOWN((T248+P248)*0.75)</f>
        <v>7189369397270660000000000000000000000000000000</v>
      </c>
      <c r="U249" s="46"/>
      <c r="V249" s="91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</row>
    <row r="250">
      <c r="A250" s="74">
        <v>248.0</v>
      </c>
      <c r="B250" s="78" t="str">
        <f t="shared" si="3"/>
        <v>1,850,051,324,679,640,000.00</v>
      </c>
      <c r="C250" s="78">
        <v>1.03</v>
      </c>
      <c r="D250" s="83" t="str">
        <f>ROUNDDOWN((D249+P249)*0.7)</f>
        <v>8955094326862870000000000000000000000000000000</v>
      </c>
      <c r="E250" s="46"/>
      <c r="F250" s="91"/>
      <c r="G250" s="76">
        <v>1.01</v>
      </c>
      <c r="H250" s="79" t="str">
        <f>ROUNDDOWN((H249+T249)*0.75)</f>
        <v>10436931464267600000000000000000000000000000000</v>
      </c>
      <c r="I250" s="92"/>
      <c r="J250" s="91"/>
      <c r="K250" s="73">
        <v>1.04</v>
      </c>
      <c r="L250" s="83" t="str">
        <f>ROUNDDOWN((L249+H249)*1.2)</f>
        <v>16503551022628200000000000000000000000000000000</v>
      </c>
      <c r="M250" s="92"/>
      <c r="N250" s="91"/>
      <c r="O250" s="78">
        <v>1.02</v>
      </c>
      <c r="P250" s="83" t="str">
        <f>ROUNDDOWN((P249+D249)*1.11)</f>
        <v>14200221004025400000000000000000000000000000000</v>
      </c>
      <c r="Q250" s="46"/>
      <c r="R250" s="91"/>
      <c r="S250" s="78">
        <v>1.03</v>
      </c>
      <c r="T250" s="83" t="str">
        <f>ROUNDDOWN((T249+L249)*0.75)</f>
        <v>10661842020781000000000000000000000000000000000</v>
      </c>
      <c r="U250" s="46"/>
      <c r="V250" s="91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</row>
    <row r="251">
      <c r="A251" s="74">
        <v>249.0</v>
      </c>
      <c r="B251" s="78" t="str">
        <f t="shared" si="3"/>
        <v>2,102,080,456,947,550,000.00</v>
      </c>
      <c r="C251" s="78">
        <v>1.01</v>
      </c>
      <c r="D251" s="83" t="str">
        <f>ROUNDDOWN((D250+T250))</f>
        <v>19616936347643900000000000000000000000000000000</v>
      </c>
      <c r="E251" s="46"/>
      <c r="F251" s="91"/>
      <c r="G251" s="76">
        <v>1.04</v>
      </c>
      <c r="H251" s="79" t="str">
        <f>ROUNDDOWN((H250+L250)*0.65)</f>
        <v>17511313616482300000000000000000000000000000000</v>
      </c>
      <c r="I251" s="92"/>
      <c r="J251" s="91"/>
      <c r="K251" s="73">
        <v>1.02</v>
      </c>
      <c r="L251" s="77" t="str">
        <f>ROUNDDOWN((L250+D250)*0.65)</f>
        <v>16548119477169200000000000000000000000000000000</v>
      </c>
      <c r="M251" s="92"/>
      <c r="N251" s="91"/>
      <c r="O251" s="78">
        <v>1.05</v>
      </c>
      <c r="P251" s="77" t="str">
        <f>ROUNDDOWN((P250+H250)*0.7)</f>
        <v>17246006727805100000000000000000000000000000000</v>
      </c>
      <c r="Q251" s="46"/>
      <c r="R251" s="91"/>
      <c r="S251" s="78">
        <v>1.01</v>
      </c>
      <c r="T251" s="77" t="str">
        <f>ROUNDDOWN((T250+P250)*0.75)</f>
        <v>18646547268604800000000000000000000000000000000</v>
      </c>
      <c r="U251" s="46"/>
      <c r="V251" s="91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</row>
    <row r="252">
      <c r="A252" s="74">
        <v>250.0</v>
      </c>
      <c r="B252" s="78" t="str">
        <f t="shared" si="3"/>
        <v>2,508,087,644,453,510,000.00</v>
      </c>
      <c r="C252" s="78">
        <v>1.04</v>
      </c>
      <c r="D252" s="83" t="str">
        <f>ROUNDDOWN((D251+T250)*0.72)</f>
        <v>21800720425265900000000000000000000000000000000</v>
      </c>
      <c r="E252" s="46"/>
      <c r="F252" s="91"/>
      <c r="G252" s="76">
        <v>1.02</v>
      </c>
      <c r="H252" s="79" t="str">
        <f>ROUNDDOWN((H251+T251)*0.75)</f>
        <v>27118395663815300000000000000000000000000000000</v>
      </c>
      <c r="I252" s="92"/>
      <c r="J252" s="91"/>
      <c r="K252" s="78">
        <v>1.03</v>
      </c>
      <c r="L252" s="83" t="str">
        <f>ROUNDDOWN((L251+H251)*1.2)</f>
        <v>40871319712381800000000000000000000000000000000</v>
      </c>
      <c r="M252" s="92"/>
      <c r="N252" s="91"/>
      <c r="O252" s="78">
        <v>1.04</v>
      </c>
      <c r="P252" s="83" t="str">
        <f>ROUNDDOWN((P251+D251)*1.11)</f>
        <v>40917866813748400000000000000000000000000000000</v>
      </c>
      <c r="Q252" s="46"/>
      <c r="R252" s="91"/>
      <c r="S252" s="78">
        <v>1.05</v>
      </c>
      <c r="T252" s="83" t="str">
        <f>ROUNDDOWN((T251+L251)*0.75)</f>
        <v>26396000059330500000000000000000000000000000000</v>
      </c>
      <c r="U252" s="46"/>
      <c r="V252" s="91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</row>
    <row r="253">
      <c r="A253" s="74">
        <v>251.0</v>
      </c>
      <c r="B253" s="78" t="str">
        <f t="shared" si="3"/>
        <v>2,850,302,474,267,420,000.00</v>
      </c>
      <c r="C253" s="78">
        <v>1.02</v>
      </c>
      <c r="D253" s="83" t="str">
        <f>ROUNDDOWN((D252+L252)*0.775)</f>
        <v>48570831106677000000000000000000000000000000000</v>
      </c>
      <c r="E253" s="46"/>
      <c r="F253" s="91"/>
      <c r="G253" s="76">
        <v>1.03</v>
      </c>
      <c r="H253" s="79" t="str">
        <f>ROUNDDOWN((H252+P252)*0.656)</f>
        <v>44631788185281800000000000000000000000000000000</v>
      </c>
      <c r="I253" s="92"/>
      <c r="J253" s="91"/>
      <c r="K253" s="73">
        <v>1.05</v>
      </c>
      <c r="L253" s="83" t="str">
        <f>ROUNDDOWN((L252+T252)*0.65)</f>
        <v>43723757851613000000000000000000000000000000000</v>
      </c>
      <c r="M253" s="92"/>
      <c r="N253" s="91"/>
      <c r="O253" s="78">
        <v>1.01</v>
      </c>
      <c r="P253" s="83" t="str">
        <f>ROUNDDOWN((P252+D252)*0.665)</f>
        <v>41707860513944500000000000000000000000000000000</v>
      </c>
      <c r="Q253" s="46"/>
      <c r="R253" s="91"/>
      <c r="S253" s="78">
        <v>1.02</v>
      </c>
      <c r="T253" s="83" t="str">
        <f>ROUNDDOWN((T252+H252)*0.75)</f>
        <v>40135796792359400000000000000000000000000000000</v>
      </c>
      <c r="U253" s="46"/>
      <c r="V253" s="91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</row>
    <row r="254">
      <c r="A254" s="74">
        <v>252.0</v>
      </c>
      <c r="B254" s="78" t="str">
        <f t="shared" si="3"/>
        <v>3,399,863,536,719,930,000.00</v>
      </c>
      <c r="C254" s="78">
        <v>1.05</v>
      </c>
      <c r="D254" s="90" t="str">
        <f>ROUNDDOWN((D253+T253)*0.55)</f>
        <v>48788645344470000000000000000000000000000000000</v>
      </c>
      <c r="E254" s="46"/>
      <c r="F254" s="91"/>
      <c r="G254" s="76">
        <v>1.05</v>
      </c>
      <c r="H254" s="79" t="str">
        <f>ROUNDDOWN((H253+L253)*0.65)</f>
        <v>57431104923981600000000000000000000000000000000</v>
      </c>
      <c r="I254" s="92"/>
      <c r="J254" s="91"/>
      <c r="K254" s="73">
        <v>1.01</v>
      </c>
      <c r="L254" s="77" t="str">
        <f>ROUNDDOWN((L253+D253)*0.65)</f>
        <v>59991482822888500000000000000000000000000000000</v>
      </c>
      <c r="M254" s="92"/>
      <c r="N254" s="91"/>
      <c r="O254" s="78">
        <v>1.03</v>
      </c>
      <c r="P254" s="77" t="str">
        <f>ROUNDDOWN((P253+H253)*0.7)</f>
        <v>60437754089458400000000000000000000000000000000</v>
      </c>
      <c r="Q254" s="46"/>
      <c r="R254" s="91"/>
      <c r="S254" s="78">
        <v>1.04</v>
      </c>
      <c r="T254" s="77" t="str">
        <f>ROUNDDOWN((T253+P253)*0.75)</f>
        <v>61382742979727900000000000000000000000000000000</v>
      </c>
      <c r="U254" s="46"/>
      <c r="V254" s="91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</row>
    <row r="255">
      <c r="A255" s="74">
        <v>253.0</v>
      </c>
      <c r="B255" s="78" t="str">
        <f t="shared" si="3"/>
        <v>3,864,477,828,571,960,000.00</v>
      </c>
      <c r="C255" s="78">
        <v>1.03</v>
      </c>
      <c r="D255" s="83" t="str">
        <f>ROUNDDOWN((D254+P254)*0.7)</f>
        <v>76458479603749900000000000000000000000000000000</v>
      </c>
      <c r="E255" s="46"/>
      <c r="F255" s="91"/>
      <c r="G255" s="76">
        <v>1.01</v>
      </c>
      <c r="H255" s="79" t="str">
        <f>ROUNDDOWN((H254+T254)*0.75)</f>
        <v>89110385927782100000000000000000000000000000000</v>
      </c>
      <c r="I255" s="92"/>
      <c r="J255" s="91"/>
      <c r="K255" s="73">
        <v>1.04</v>
      </c>
      <c r="L255" s="83" t="str">
        <f>ROUNDDOWN((L254+H254)*1.2)</f>
        <v>140907105296244000000000000000000000000000000000</v>
      </c>
      <c r="M255" s="92"/>
      <c r="N255" s="91"/>
      <c r="O255" s="78">
        <v>1.02</v>
      </c>
      <c r="P255" s="83" t="str">
        <f>ROUNDDOWN((P254+D254)*1.11)</f>
        <v>121241303371661000000000000000000000000000000000</v>
      </c>
      <c r="Q255" s="46"/>
      <c r="R255" s="91"/>
      <c r="S255" s="78">
        <v>1.03</v>
      </c>
      <c r="T255" s="83" t="str">
        <f>ROUNDDOWN((T254+L254)*0.75)</f>
        <v>91030669351962300000000000000000000000000000000</v>
      </c>
      <c r="U255" s="46"/>
      <c r="V255" s="91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</row>
    <row r="256">
      <c r="A256" s="74">
        <v>254.0</v>
      </c>
      <c r="B256" s="78" t="str">
        <f t="shared" si="3"/>
        <v>4,390,928,625,266,580,000.00</v>
      </c>
      <c r="C256" s="78">
        <v>1.01</v>
      </c>
      <c r="D256" s="83" t="str">
        <f>ROUNDDOWN((D255+T255))</f>
        <v>167489148955712000000000000000000000000000000000</v>
      </c>
      <c r="E256" s="46"/>
      <c r="F256" s="91"/>
      <c r="G256" s="76">
        <v>1.04</v>
      </c>
      <c r="H256" s="79" t="str">
        <f>ROUNDDOWN((H255+L255)*0.65)</f>
        <v>149511369295617000000000000000000000000000000000</v>
      </c>
      <c r="I256" s="92"/>
      <c r="J256" s="91"/>
      <c r="K256" s="73">
        <v>1.02</v>
      </c>
      <c r="L256" s="77" t="str">
        <f>ROUNDDOWN((L255+D255)*0.65)</f>
        <v>141287630184996000000000000000000000000000000000</v>
      </c>
      <c r="M256" s="92"/>
      <c r="N256" s="91"/>
      <c r="O256" s="78">
        <v>1.05</v>
      </c>
      <c r="P256" s="77" t="str">
        <f>ROUNDDOWN((P255+H255)*0.7)</f>
        <v>147246182509610000000000000000000000000000000000</v>
      </c>
      <c r="Q256" s="46"/>
      <c r="R256" s="91"/>
      <c r="S256" s="78">
        <v>1.01</v>
      </c>
      <c r="T256" s="77" t="str">
        <f>ROUNDDOWN((T255+P255)*0.75)</f>
        <v>159203979542718000000000000000000000000000000000</v>
      </c>
      <c r="U256" s="46"/>
      <c r="V256" s="91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</row>
    <row r="257">
      <c r="A257" s="74">
        <v>255.0</v>
      </c>
      <c r="B257" s="78" t="str">
        <f t="shared" si="3"/>
        <v>5,239,016,326,092,570,000.00</v>
      </c>
      <c r="C257" s="78">
        <v>1.04</v>
      </c>
      <c r="D257" s="83" t="str">
        <f>ROUNDDOWN((D256+T255)*0.72)</f>
        <v>186134269181526000000000000000000000000000000000</v>
      </c>
      <c r="E257" s="46"/>
      <c r="F257" s="91"/>
      <c r="G257" s="76">
        <v>1.02</v>
      </c>
      <c r="H257" s="79" t="str">
        <f>ROUNDDOWN((H256+T256)*0.75)</f>
        <v>231536511628751000000000000000000000000000000000</v>
      </c>
      <c r="I257" s="92"/>
      <c r="J257" s="91"/>
      <c r="K257" s="78">
        <v>1.03</v>
      </c>
      <c r="L257" s="83" t="str">
        <f>ROUNDDOWN((L256+H256)*1.2)</f>
        <v>348958799376736000000000000000000000000000000000</v>
      </c>
      <c r="M257" s="92"/>
      <c r="N257" s="91"/>
      <c r="O257" s="78">
        <v>1.04</v>
      </c>
      <c r="P257" s="83" t="str">
        <f>ROUNDDOWN((P256+D256)*1.11)</f>
        <v>349356217926507000000000000000000000000000000000</v>
      </c>
      <c r="Q257" s="46"/>
      <c r="R257" s="91"/>
      <c r="S257" s="78">
        <v>1.05</v>
      </c>
      <c r="T257" s="83" t="str">
        <f>ROUNDDOWN((T256+L256)*0.75)</f>
        <v>225368707295786000000000000000000000000000000000</v>
      </c>
      <c r="U257" s="46"/>
      <c r="V257" s="91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</row>
    <row r="258">
      <c r="A258" s="74">
        <v>256.0</v>
      </c>
      <c r="B258" s="78" t="str">
        <f t="shared" si="3"/>
        <v>5,953,851,425,412,540,000.00</v>
      </c>
      <c r="C258" s="78">
        <v>1.02</v>
      </c>
      <c r="D258" s="83" t="str">
        <f>ROUNDDOWN((D257+L257)*0.775)</f>
        <v>414697128132653000000000000000000000000000000000</v>
      </c>
      <c r="E258" s="46"/>
      <c r="F258" s="91"/>
      <c r="G258" s="76">
        <v>1.03</v>
      </c>
      <c r="H258" s="79" t="str">
        <f>ROUNDDOWN((H257+P257)*0.656)</f>
        <v>381065630588249000000000000000000000000000000000</v>
      </c>
      <c r="I258" s="92"/>
      <c r="J258" s="91"/>
      <c r="K258" s="73">
        <v>1.05</v>
      </c>
      <c r="L258" s="83" t="str">
        <f>ROUNDDOWN((L257+T257)*0.65)</f>
        <v>373312879337139000000000000000000000000000000000</v>
      </c>
      <c r="M258" s="92"/>
      <c r="N258" s="91"/>
      <c r="O258" s="78">
        <v>1.01</v>
      </c>
      <c r="P258" s="83" t="str">
        <f>ROUNDDOWN((P257+D257)*0.665)</f>
        <v>356101173926842000000000000000000000000000000000</v>
      </c>
      <c r="Q258" s="46"/>
      <c r="R258" s="91"/>
      <c r="S258" s="78">
        <v>1.02</v>
      </c>
      <c r="T258" s="83" t="str">
        <f>ROUNDDOWN((T257+H257)*0.75)</f>
        <v>342678914193403000000000000000000000000000000000</v>
      </c>
      <c r="U258" s="46"/>
      <c r="V258" s="91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</row>
    <row r="259">
      <c r="A259" s="74">
        <v>257.0</v>
      </c>
      <c r="B259" s="78" t="str">
        <f t="shared" si="3"/>
        <v>7,101,801,491,966,450,000.00</v>
      </c>
      <c r="C259" s="78">
        <v>1.05</v>
      </c>
      <c r="D259" s="90" t="str">
        <f>ROUNDDOWN((D258+T258)*0.55)</f>
        <v>416556823279331000000000000000000000000000000000</v>
      </c>
      <c r="E259" s="46"/>
      <c r="F259" s="91"/>
      <c r="G259" s="76">
        <v>1.05</v>
      </c>
      <c r="H259" s="79" t="str">
        <f>ROUNDDOWN((H258+L258)*0.65)</f>
        <v>490346031451502000000000000000000000000000000000</v>
      </c>
      <c r="I259" s="92"/>
      <c r="J259" s="91"/>
      <c r="K259" s="73">
        <v>1.01</v>
      </c>
      <c r="L259" s="77" t="str">
        <f>ROUNDDOWN((L258+D258)*0.65)</f>
        <v>512206504855365000000000000000000000000000000000</v>
      </c>
      <c r="M259" s="92"/>
      <c r="N259" s="91"/>
      <c r="O259" s="78">
        <v>1.03</v>
      </c>
      <c r="P259" s="77" t="str">
        <f>ROUNDDOWN((P258+H258)*0.7)</f>
        <v>516016763160564000000000000000000000000000000000</v>
      </c>
      <c r="Q259" s="46"/>
      <c r="R259" s="91"/>
      <c r="S259" s="78">
        <v>1.04</v>
      </c>
      <c r="T259" s="77" t="str">
        <f>ROUNDDOWN((T258+P258)*0.75)</f>
        <v>524085066090184000000000000000000000000000000000</v>
      </c>
      <c r="U259" s="46"/>
      <c r="V259" s="91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</row>
    <row r="260">
      <c r="A260" s="74">
        <v>258.0</v>
      </c>
      <c r="B260" s="78" t="str">
        <f t="shared" si="3"/>
        <v>8,072,310,583,118,690,000.00</v>
      </c>
      <c r="C260" s="78">
        <v>1.03</v>
      </c>
      <c r="D260" s="83" t="str">
        <f>ROUNDDOWN((D259+P259)*0.7)</f>
        <v>652801510507926000000000000000000000000000000000</v>
      </c>
      <c r="E260" s="46"/>
      <c r="F260" s="91"/>
      <c r="G260" s="76">
        <v>1.01</v>
      </c>
      <c r="H260" s="79" t="str">
        <f>ROUNDDOWN((H259+T259)*0.75)</f>
        <v>760823323156264000000000000000000000000000000000</v>
      </c>
      <c r="I260" s="92"/>
      <c r="J260" s="91"/>
      <c r="K260" s="73">
        <v>1.04</v>
      </c>
      <c r="L260" s="83" t="str">
        <f>ROUNDDOWN((L259+H259)*1.2)</f>
        <v>1203063043568240000000000000000000000000000000000</v>
      </c>
      <c r="M260" s="92"/>
      <c r="N260" s="91"/>
      <c r="O260" s="78">
        <v>1.02</v>
      </c>
      <c r="P260" s="83" t="str">
        <f>ROUNDDOWN((P259+D259)*1.11)</f>
        <v>1035156680948280000000000000000000000000000000000</v>
      </c>
      <c r="Q260" s="46"/>
      <c r="R260" s="91"/>
      <c r="S260" s="78">
        <v>1.03</v>
      </c>
      <c r="T260" s="83" t="str">
        <f>ROUNDDOWN((T259+L259)*0.75)</f>
        <v>777218678209162000000000000000000000000000000000</v>
      </c>
      <c r="U260" s="46"/>
      <c r="V260" s="91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</row>
    <row r="261">
      <c r="A261" s="74">
        <v>259.0</v>
      </c>
      <c r="B261" s="78" t="str">
        <f t="shared" si="3"/>
        <v>9,171,986,794,540,940,000.00</v>
      </c>
      <c r="C261" s="78">
        <v>1.01</v>
      </c>
      <c r="D261" s="83" t="str">
        <f>ROUNDDOWN((D260+T260))</f>
        <v>1430020188717090000000000000000000000000000000000</v>
      </c>
      <c r="E261" s="46"/>
      <c r="F261" s="91"/>
      <c r="G261" s="76">
        <v>1.04</v>
      </c>
      <c r="H261" s="79" t="str">
        <f>ROUNDDOWN((H260+L260)*0.65)</f>
        <v>1276526138370930000000000000000000000000000000000</v>
      </c>
      <c r="I261" s="92"/>
      <c r="J261" s="91"/>
      <c r="K261" s="73">
        <v>1.02</v>
      </c>
      <c r="L261" s="77" t="str">
        <f>ROUNDDOWN((L260+D260)*0.65)</f>
        <v>1206311960149510000000000000000000000000000000000</v>
      </c>
      <c r="M261" s="92"/>
      <c r="N261" s="91"/>
      <c r="O261" s="78">
        <v>1.05</v>
      </c>
      <c r="P261" s="77" t="str">
        <f>ROUNDDOWN((P260+H260)*0.7)</f>
        <v>1257186002873180000000000000000000000000000000000</v>
      </c>
      <c r="Q261" s="46"/>
      <c r="R261" s="91"/>
      <c r="S261" s="78">
        <v>1.01</v>
      </c>
      <c r="T261" s="77" t="str">
        <f>ROUNDDOWN((T260+P260)*0.75)</f>
        <v>1359281519368080000000000000000000000000000000000</v>
      </c>
      <c r="U261" s="46"/>
      <c r="V261" s="91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</row>
    <row r="262">
      <c r="A262" s="74">
        <v>260.0</v>
      </c>
      <c r="B262" s="78" t="str">
        <f t="shared" si="3"/>
        <v>10,943,513,926,143,200,000.00</v>
      </c>
      <c r="C262" s="78">
        <v>1.04</v>
      </c>
      <c r="D262" s="83" t="str">
        <f>ROUNDDOWN((D261+T260)*0.72)</f>
        <v>1589211984186900000000000000000000000000000000000</v>
      </c>
      <c r="E262" s="46"/>
      <c r="F262" s="91"/>
      <c r="G262" s="76">
        <v>1.02</v>
      </c>
      <c r="H262" s="79" t="str">
        <f>ROUNDDOWN((H261+T261)*0.75)</f>
        <v>1976855743304260000000000000000000000000000000000</v>
      </c>
      <c r="I262" s="92"/>
      <c r="J262" s="91"/>
      <c r="K262" s="78">
        <v>1.03</v>
      </c>
      <c r="L262" s="83" t="str">
        <f>ROUNDDOWN((L261+H261)*1.2)</f>
        <v>2979405718224530000000000000000000000000000000000</v>
      </c>
      <c r="M262" s="92"/>
      <c r="N262" s="91"/>
      <c r="O262" s="78">
        <v>1.04</v>
      </c>
      <c r="P262" s="83" t="str">
        <f>ROUNDDOWN((P261+D261)*1.11)</f>
        <v>2982798872665200000000000000000000000000000000000</v>
      </c>
      <c r="Q262" s="46"/>
      <c r="R262" s="91"/>
      <c r="S262" s="78">
        <v>1.05</v>
      </c>
      <c r="T262" s="83" t="str">
        <f>ROUNDDOWN((T261+L261)*0.75)</f>
        <v>1924195109638190000000000000000000000000000000000</v>
      </c>
      <c r="U262" s="46"/>
      <c r="V262" s="91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</row>
    <row r="263">
      <c r="A263" s="74">
        <v>261.0</v>
      </c>
      <c r="B263" s="78" t="str">
        <f t="shared" si="3"/>
        <v>12,436,696,496,570,200,000.00</v>
      </c>
      <c r="C263" s="78">
        <v>1.02</v>
      </c>
      <c r="D263" s="83" t="str">
        <f>ROUNDDOWN((D262+L262)*0.775)</f>
        <v>3540678719368860000000000000000000000000000000000</v>
      </c>
      <c r="E263" s="46"/>
      <c r="F263" s="91"/>
      <c r="G263" s="76">
        <v>1.03</v>
      </c>
      <c r="H263" s="79" t="str">
        <f>ROUNDDOWN((H262+P262)*0.656)</f>
        <v>3253533428075970000000000000000000000000000000000</v>
      </c>
      <c r="I263" s="92"/>
      <c r="J263" s="91"/>
      <c r="K263" s="73">
        <v>1.05</v>
      </c>
      <c r="L263" s="83" t="str">
        <f>ROUNDDOWN((L262+T262)*0.65)</f>
        <v>3187340538110770000000000000000000000000000000000</v>
      </c>
      <c r="M263" s="92"/>
      <c r="N263" s="91"/>
      <c r="O263" s="78">
        <v>1.01</v>
      </c>
      <c r="P263" s="83" t="str">
        <f>ROUNDDOWN((P262+D262)*0.665)</f>
        <v>3040387219806650000000000000000000000000000000000</v>
      </c>
      <c r="Q263" s="46"/>
      <c r="R263" s="91"/>
      <c r="S263" s="78">
        <v>1.02</v>
      </c>
      <c r="T263" s="83" t="str">
        <f>ROUNDDOWN((T262+H262)*0.75)</f>
        <v>2925788139706840000000000000000000000000000000000</v>
      </c>
      <c r="U263" s="46"/>
      <c r="V263" s="91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</row>
    <row r="264">
      <c r="A264" s="74">
        <v>262.0</v>
      </c>
      <c r="B264" s="78" t="str">
        <f t="shared" si="3"/>
        <v>14,834,590,825,946,900,000.00</v>
      </c>
      <c r="C264" s="78">
        <v>1.05</v>
      </c>
      <c r="D264" s="90" t="str">
        <f>ROUNDDOWN((D263+T263)*0.55)</f>
        <v>3556556772491640000000000000000000000000000000000</v>
      </c>
      <c r="E264" s="46"/>
      <c r="F264" s="91"/>
      <c r="G264" s="76">
        <v>1.05</v>
      </c>
      <c r="H264" s="79" t="str">
        <f>ROUNDDOWN((H263+L263)*0.65)</f>
        <v>4186568078021380000000000000000000000000000000000</v>
      </c>
      <c r="I264" s="92"/>
      <c r="J264" s="91"/>
      <c r="K264" s="73">
        <v>1.01</v>
      </c>
      <c r="L264" s="77" t="str">
        <f>ROUNDDOWN((L263+D263)*0.65)</f>
        <v>4373212517361760000000000000000000000000000000000</v>
      </c>
      <c r="M264" s="92"/>
      <c r="N264" s="91"/>
      <c r="O264" s="78">
        <v>1.03</v>
      </c>
      <c r="P264" s="77" t="str">
        <f>ROUNDDOWN((P263+H263)*0.7)</f>
        <v>4405744453517830000000000000000000000000000000000</v>
      </c>
      <c r="Q264" s="46"/>
      <c r="R264" s="91"/>
      <c r="S264" s="78">
        <v>1.04</v>
      </c>
      <c r="T264" s="77" t="str">
        <f>ROUNDDOWN((T263+P263)*0.75)</f>
        <v>4474631519635120000000000000000000000000000000000</v>
      </c>
      <c r="U264" s="46"/>
      <c r="V264" s="91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</row>
    <row r="265">
      <c r="A265" s="74">
        <v>263.0</v>
      </c>
      <c r="B265" s="78" t="str">
        <f t="shared" si="3"/>
        <v>16,861,837,754,263,800,000.00</v>
      </c>
      <c r="C265" s="78">
        <v>1.03</v>
      </c>
      <c r="D265" s="83" t="str">
        <f>ROUNDDOWN((D264+P264)*0.7)</f>
        <v>5573610858206630000000000000000000000000000000000</v>
      </c>
      <c r="E265" s="46"/>
      <c r="F265" s="91"/>
      <c r="G265" s="76">
        <v>1.01</v>
      </c>
      <c r="H265" s="79" t="str">
        <f>ROUNDDOWN((H264+T264)*0.75)</f>
        <v>6495899698242370000000000000000000000000000000000</v>
      </c>
      <c r="I265" s="92"/>
      <c r="J265" s="91"/>
      <c r="K265" s="73">
        <v>1.04</v>
      </c>
      <c r="L265" s="83" t="str">
        <f>ROUNDDOWN((L264+H264)*1.2)</f>
        <v>10271736714459800000000000000000000000000000000000</v>
      </c>
      <c r="M265" s="92"/>
      <c r="N265" s="91"/>
      <c r="O265" s="78">
        <v>1.02</v>
      </c>
      <c r="P265" s="83" t="str">
        <f>ROUNDDOWN((P264+D264)*1.11)</f>
        <v>8838154360870510000000000000000000000000000000000</v>
      </c>
      <c r="Q265" s="46"/>
      <c r="R265" s="91"/>
      <c r="S265" s="78">
        <v>1.03</v>
      </c>
      <c r="T265" s="83" t="str">
        <f>ROUNDDOWN((T264+L264)*0.75)</f>
        <v>6635883027747660000000000000000000000000000000000</v>
      </c>
      <c r="U265" s="46"/>
      <c r="V265" s="91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</row>
    <row r="266">
      <c r="A266" s="74">
        <v>264.0</v>
      </c>
      <c r="B266" s="78" t="str">
        <f t="shared" si="3"/>
        <v>19,158,895,290,429,800,000.00</v>
      </c>
      <c r="C266" s="78">
        <v>1.01</v>
      </c>
      <c r="D266" s="83" t="str">
        <f>ROUNDDOWN((D265+T265))</f>
        <v>12209493885954300000000000000000000000000000000000</v>
      </c>
      <c r="E266" s="46"/>
      <c r="F266" s="91"/>
      <c r="G266" s="76">
        <v>1.04</v>
      </c>
      <c r="H266" s="79" t="str">
        <f>ROUNDDOWN((H265+L265)*0.65)</f>
        <v>10898963668256400000000000000000000000000000000000</v>
      </c>
      <c r="I266" s="92"/>
      <c r="J266" s="91"/>
      <c r="K266" s="73">
        <v>1.02</v>
      </c>
      <c r="L266" s="77" t="str">
        <f>ROUNDDOWN((L265+D265)*0.65)</f>
        <v>10299475922233200000000000000000000000000000000000</v>
      </c>
      <c r="M266" s="92"/>
      <c r="N266" s="91"/>
      <c r="O266" s="78">
        <v>1.05</v>
      </c>
      <c r="P266" s="77" t="str">
        <f>ROUNDDOWN((P265+H265)*0.7)</f>
        <v>10733837841379000000000000000000000000000000000000</v>
      </c>
      <c r="Q266" s="46"/>
      <c r="R266" s="91"/>
      <c r="S266" s="78">
        <v>1.01</v>
      </c>
      <c r="T266" s="77" t="str">
        <f>ROUNDDOWN((T265+P265)*0.75)</f>
        <v>11605528041463600000000000000000000000000000000000</v>
      </c>
      <c r="U266" s="46"/>
      <c r="V266" s="91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</row>
    <row r="267">
      <c r="A267" s="74">
        <v>265.0</v>
      </c>
      <c r="B267" s="78" t="str">
        <f t="shared" si="3"/>
        <v>22,859,347,938,129,200,000.00</v>
      </c>
      <c r="C267" s="78">
        <v>1.04</v>
      </c>
      <c r="D267" s="83" t="str">
        <f>ROUNDDOWN((D266+T265)*0.72)</f>
        <v>13568671377865400000000000000000000000000000000000</v>
      </c>
      <c r="E267" s="46"/>
      <c r="F267" s="91"/>
      <c r="G267" s="76">
        <v>1.02</v>
      </c>
      <c r="H267" s="79" t="str">
        <f>ROUNDDOWN((H266+T266)*0.75)</f>
        <v>16878368782290000000000000000000000000000000000000</v>
      </c>
      <c r="I267" s="92"/>
      <c r="J267" s="91"/>
      <c r="K267" s="78">
        <v>1.03</v>
      </c>
      <c r="L267" s="83" t="str">
        <f>ROUNDDOWN((L266+H266)*1.2)</f>
        <v>25438127508587500000000000000000000000000000000000</v>
      </c>
      <c r="M267" s="92"/>
      <c r="N267" s="91"/>
      <c r="O267" s="78">
        <v>1.04</v>
      </c>
      <c r="P267" s="83" t="str">
        <f>ROUNDDOWN((P266+D266)*1.11)</f>
        <v>25467098217340000000000000000000000000000000000000</v>
      </c>
      <c r="Q267" s="46"/>
      <c r="R267" s="91"/>
      <c r="S267" s="78">
        <v>1.05</v>
      </c>
      <c r="T267" s="83" t="str">
        <f>ROUNDDOWN((T266+L266)*0.75)</f>
        <v>16428752972772600000000000000000000000000000000000</v>
      </c>
      <c r="U267" s="46"/>
      <c r="V267" s="91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</row>
    <row r="268">
      <c r="A268" s="74">
        <v>266.0</v>
      </c>
      <c r="B268" s="78" t="str">
        <f t="shared" si="3"/>
        <v>25,978,380,832,216,300,000.00</v>
      </c>
      <c r="C268" s="78">
        <v>1.02</v>
      </c>
      <c r="D268" s="83" t="str">
        <f>ROUNDDOWN((D267+L267)*0.775)</f>
        <v>30230269137001000000000000000000000000000000000000</v>
      </c>
      <c r="E268" s="46"/>
      <c r="F268" s="91"/>
      <c r="G268" s="76">
        <v>1.03</v>
      </c>
      <c r="H268" s="79" t="str">
        <f>ROUNDDOWN((H267+P267)*0.656)</f>
        <v>27778626351757300000000000000000000000000000000000</v>
      </c>
      <c r="I268" s="92"/>
      <c r="J268" s="91"/>
      <c r="K268" s="73">
        <v>1.05</v>
      </c>
      <c r="L268" s="83" t="str">
        <f>ROUNDDOWN((L267+T267)*0.65)</f>
        <v>27213472312884100000000000000000000000000000000000</v>
      </c>
      <c r="M268" s="92"/>
      <c r="N268" s="91"/>
      <c r="O268" s="78">
        <v>1.01</v>
      </c>
      <c r="P268" s="83" t="str">
        <f>ROUNDDOWN((P267+D267)*0.665)</f>
        <v>25958786780811600000000000000000000000000000000000</v>
      </c>
      <c r="Q268" s="46"/>
      <c r="R268" s="91"/>
      <c r="S268" s="78">
        <v>1.02</v>
      </c>
      <c r="T268" s="83" t="str">
        <f>ROUNDDOWN((T267+H267)*0.75)</f>
        <v>24980341316296900000000000000000000000000000000000</v>
      </c>
      <c r="U268" s="46"/>
      <c r="V268" s="91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</row>
    <row r="269">
      <c r="A269" s="74">
        <v>267.0</v>
      </c>
      <c r="B269" s="78" t="str">
        <f t="shared" si="3"/>
        <v>30,987,219,964,146,600,000.00</v>
      </c>
      <c r="C269" s="78">
        <v>1.05</v>
      </c>
      <c r="D269" s="90" t="str">
        <f>ROUNDDOWN((D268+T268)*0.55)</f>
        <v>30365835749313800000000000000000000000000000000000</v>
      </c>
      <c r="E269" s="46"/>
      <c r="F269" s="91"/>
      <c r="G269" s="76">
        <v>1.05</v>
      </c>
      <c r="H269" s="79" t="str">
        <f>ROUNDDOWN((H268+L268)*0.65)</f>
        <v>35744864132016900000000000000000000000000000000000</v>
      </c>
      <c r="I269" s="92"/>
      <c r="J269" s="91"/>
      <c r="K269" s="73">
        <v>1.01</v>
      </c>
      <c r="L269" s="77" t="str">
        <f>ROUNDDOWN((L268+D268)*0.65)</f>
        <v>37338431942425300000000000000000000000000000000000</v>
      </c>
      <c r="M269" s="92"/>
      <c r="N269" s="91"/>
      <c r="O269" s="78">
        <v>1.03</v>
      </c>
      <c r="P269" s="77" t="str">
        <f>ROUNDDOWN((P268+H268)*0.7)</f>
        <v>37616189192798200000000000000000000000000000000000</v>
      </c>
      <c r="Q269" s="46"/>
      <c r="R269" s="91"/>
      <c r="S269" s="78">
        <v>1.04</v>
      </c>
      <c r="T269" s="77" t="str">
        <f>ROUNDDOWN((T268+P268)*0.75)</f>
        <v>38204346072831400000000000000000000000000000000000</v>
      </c>
      <c r="U269" s="46"/>
      <c r="V269" s="91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</row>
    <row r="270">
      <c r="A270" s="74">
        <v>268.0</v>
      </c>
      <c r="B270" s="78" t="str">
        <f t="shared" si="3"/>
        <v>35,221,832,649,217,800,000.00</v>
      </c>
      <c r="C270" s="78">
        <v>1.03</v>
      </c>
      <c r="D270" s="83" t="str">
        <f>ROUNDDOWN((D269+P269)*0.7)</f>
        <v>47587417459478400000000000000000000000000000000000</v>
      </c>
      <c r="E270" s="46"/>
      <c r="F270" s="91"/>
      <c r="G270" s="76">
        <v>1.01</v>
      </c>
      <c r="H270" s="79" t="str">
        <f>ROUNDDOWN((H269+T269)*0.75)</f>
        <v>55461907653636200000000000000000000000000000000000</v>
      </c>
      <c r="I270" s="92"/>
      <c r="J270" s="91"/>
      <c r="K270" s="73">
        <v>1.04</v>
      </c>
      <c r="L270" s="83" t="str">
        <f>ROUNDDOWN((L269+H269)*1.2)</f>
        <v>87699955289330600000000000000000000000000000000000</v>
      </c>
      <c r="M270" s="92"/>
      <c r="N270" s="91"/>
      <c r="O270" s="78">
        <v>1.02</v>
      </c>
      <c r="P270" s="83" t="str">
        <f>ROUNDDOWN((P269+D269)*1.11)</f>
        <v>75460047685744300000000000000000000000000000000000</v>
      </c>
      <c r="Q270" s="46"/>
      <c r="R270" s="91"/>
      <c r="S270" s="78">
        <v>1.03</v>
      </c>
      <c r="T270" s="83" t="str">
        <f>ROUNDDOWN((T269+L269)*0.75)</f>
        <v>56657083511442500000000000000000000000000000000000</v>
      </c>
      <c r="U270" s="46"/>
      <c r="V270" s="91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</row>
    <row r="271">
      <c r="A271" s="74">
        <v>269.0</v>
      </c>
      <c r="B271" s="78" t="str">
        <f t="shared" si="3"/>
        <v>40,020,038,948,172,600,000.00</v>
      </c>
      <c r="C271" s="78">
        <v>1.01</v>
      </c>
      <c r="D271" s="83" t="str">
        <f>ROUNDDOWN((D270+T270))</f>
        <v>104244500970921000000000000000000000000000000000000</v>
      </c>
      <c r="E271" s="46"/>
      <c r="F271" s="91"/>
      <c r="G271" s="76">
        <v>1.04</v>
      </c>
      <c r="H271" s="79" t="str">
        <f>ROUNDDOWN((H270+L270)*0.65)</f>
        <v>93055210912928400000000000000000000000000000000000</v>
      </c>
      <c r="I271" s="92"/>
      <c r="J271" s="91"/>
      <c r="K271" s="73">
        <v>1.02</v>
      </c>
      <c r="L271" s="77" t="str">
        <f>ROUNDDOWN((L270+D270)*0.65)</f>
        <v>87936792286725900000000000000000000000000000000000</v>
      </c>
      <c r="M271" s="92"/>
      <c r="N271" s="91"/>
      <c r="O271" s="78">
        <v>1.05</v>
      </c>
      <c r="P271" s="77" t="str">
        <f>ROUNDDOWN((P270+H270)*0.7)</f>
        <v>91645368737566400000000000000000000000000000000000</v>
      </c>
      <c r="Q271" s="46"/>
      <c r="R271" s="91"/>
      <c r="S271" s="78">
        <v>1.01</v>
      </c>
      <c r="T271" s="77" t="str">
        <f>ROUNDDOWN((T270+P270)*0.75)</f>
        <v>99087848397890100000000000000000000000000000000000</v>
      </c>
      <c r="U271" s="46"/>
      <c r="V271" s="91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</row>
    <row r="272">
      <c r="A272" s="74">
        <v>270.0</v>
      </c>
      <c r="B272" s="78" t="str">
        <f t="shared" si="3"/>
        <v>47,749,725,698,993,300,000.00</v>
      </c>
      <c r="C272" s="78">
        <v>1.04</v>
      </c>
      <c r="D272" s="83" t="str">
        <f>ROUNDDOWN((D271+T270)*0.72)</f>
        <v>115849140827302000000000000000000000000000000000000</v>
      </c>
      <c r="E272" s="46"/>
      <c r="F272" s="91"/>
      <c r="G272" s="76">
        <v>1.02</v>
      </c>
      <c r="H272" s="79" t="str">
        <f>ROUNDDOWN((H271+T271)*0.75)</f>
        <v>144107294483114000000000000000000000000000000000000</v>
      </c>
      <c r="I272" s="92"/>
      <c r="J272" s="91"/>
      <c r="K272" s="78">
        <v>1.03</v>
      </c>
      <c r="L272" s="83" t="str">
        <f>ROUNDDOWN((L271+H271)*1.2)</f>
        <v>217190403839585000000000000000000000000000000000000</v>
      </c>
      <c r="M272" s="92"/>
      <c r="N272" s="91"/>
      <c r="O272" s="78">
        <v>1.04</v>
      </c>
      <c r="P272" s="83" t="str">
        <f>ROUNDDOWN((P271+D271)*1.11)</f>
        <v>217437755376421000000000000000000000000000000000000</v>
      </c>
      <c r="Q272" s="46"/>
      <c r="R272" s="91"/>
      <c r="S272" s="78">
        <v>1.05</v>
      </c>
      <c r="T272" s="83" t="str">
        <f>ROUNDDOWN((T271+L271)*0.75)</f>
        <v>140268480513462000000000000000000000000000000000000</v>
      </c>
      <c r="U272" s="46"/>
      <c r="V272" s="91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</row>
    <row r="273">
      <c r="A273" s="74">
        <v>271.0</v>
      </c>
      <c r="B273" s="78" t="str">
        <f t="shared" si="3"/>
        <v>54,264,914,388,622,500,000.00</v>
      </c>
      <c r="C273" s="78">
        <v>1.02</v>
      </c>
      <c r="D273" s="83" t="str">
        <f>ROUNDDOWN((D272+L272)*0.775)</f>
        <v>258105647116837000000000000000000000000000000000000</v>
      </c>
      <c r="E273" s="46"/>
      <c r="F273" s="91"/>
      <c r="G273" s="76">
        <v>1.03</v>
      </c>
      <c r="H273" s="79" t="str">
        <f>ROUNDDOWN((H272+P272)*0.656)</f>
        <v>237173552707855000000000000000000000000000000000000</v>
      </c>
      <c r="I273" s="92"/>
      <c r="J273" s="91"/>
      <c r="K273" s="73">
        <v>1.05</v>
      </c>
      <c r="L273" s="83" t="str">
        <f>ROUNDDOWN((L272+T272)*0.65)</f>
        <v>232348274829481000000000000000000000000000000000000</v>
      </c>
      <c r="M273" s="92"/>
      <c r="N273" s="91"/>
      <c r="O273" s="78">
        <v>1.01</v>
      </c>
      <c r="P273" s="83" t="str">
        <f>ROUNDDOWN((P272+D272)*0.665)</f>
        <v>221635785975476000000000000000000000000000000000000</v>
      </c>
      <c r="Q273" s="46"/>
      <c r="R273" s="91"/>
      <c r="S273" s="78">
        <v>1.02</v>
      </c>
      <c r="T273" s="83" t="str">
        <f>ROUNDDOWN((T272+H272)*0.75)</f>
        <v>213281831247432000000000000000000000000000000000000</v>
      </c>
      <c r="U273" s="46"/>
      <c r="V273" s="91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</row>
    <row r="274">
      <c r="A274" s="74">
        <v>272.0</v>
      </c>
      <c r="B274" s="78" t="str">
        <f t="shared" si="3"/>
        <v>64,727,622,916,765,700,000.00</v>
      </c>
      <c r="C274" s="78">
        <v>1.05</v>
      </c>
      <c r="D274" s="90" t="str">
        <f>ROUNDDOWN((D273+T273)*0.55)</f>
        <v>259263113100348000000000000000000000000000000000000</v>
      </c>
      <c r="E274" s="46"/>
      <c r="F274" s="91"/>
      <c r="G274" s="76">
        <v>1.05</v>
      </c>
      <c r="H274" s="79" t="str">
        <f>ROUNDDOWN((H273+L273)*0.65)</f>
        <v>305189187899268000000000000000000000000000000000000</v>
      </c>
      <c r="I274" s="92"/>
      <c r="J274" s="91"/>
      <c r="K274" s="73">
        <v>1.01</v>
      </c>
      <c r="L274" s="77" t="str">
        <f>ROUNDDOWN((L273+D273)*0.65)</f>
        <v>318795049265107000000000000000000000000000000000000</v>
      </c>
      <c r="M274" s="92"/>
      <c r="N274" s="91"/>
      <c r="O274" s="78">
        <v>1.03</v>
      </c>
      <c r="P274" s="77" t="str">
        <f>ROUNDDOWN((P273+H273)*0.7)</f>
        <v>321166537078332000000000000000000000000000000000000</v>
      </c>
      <c r="Q274" s="46"/>
      <c r="R274" s="91"/>
      <c r="S274" s="78">
        <v>1.04</v>
      </c>
      <c r="T274" s="77" t="str">
        <f>ROUNDDOWN((T273+P273)*0.75)</f>
        <v>326188212917181000000000000000000000000000000000000</v>
      </c>
      <c r="U274" s="46"/>
      <c r="V274" s="91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</row>
    <row r="275">
      <c r="A275" s="74">
        <v>273.0</v>
      </c>
      <c r="B275" s="78" t="str">
        <f t="shared" si="3"/>
        <v>73,573,089,318,559,100,000.00</v>
      </c>
      <c r="C275" s="78">
        <v>1.03</v>
      </c>
      <c r="D275" s="83" t="str">
        <f>ROUNDDOWN((D274+P274)*0.7)</f>
        <v>406300755125076000000000000000000000000000000000000</v>
      </c>
      <c r="E275" s="46"/>
      <c r="F275" s="91"/>
      <c r="G275" s="76">
        <v>1.01</v>
      </c>
      <c r="H275" s="79" t="str">
        <f>ROUNDDOWN((H274+T274)*0.75)</f>
        <v>473533050612337000000000000000000000000000000000000</v>
      </c>
      <c r="I275" s="92"/>
      <c r="J275" s="91"/>
      <c r="K275" s="73">
        <v>1.04</v>
      </c>
      <c r="L275" s="83" t="str">
        <f>ROUNDDOWN((L274+H274)*1.2)</f>
        <v>748781084597250000000000000000000000000000000000000</v>
      </c>
      <c r="M275" s="92"/>
      <c r="N275" s="91"/>
      <c r="O275" s="78">
        <v>1.02</v>
      </c>
      <c r="P275" s="83" t="str">
        <f>ROUNDDOWN((P274+D274)*1.11)</f>
        <v>644276911698335000000000000000000000000000000000000</v>
      </c>
      <c r="Q275" s="46"/>
      <c r="R275" s="91"/>
      <c r="S275" s="78">
        <v>1.03</v>
      </c>
      <c r="T275" s="83" t="str">
        <f>ROUNDDOWN((T274+L274)*0.75)</f>
        <v>483737446636716000000000000000000000000000000000000</v>
      </c>
      <c r="U275" s="46"/>
      <c r="V275" s="91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</row>
    <row r="276">
      <c r="A276" s="74">
        <v>274.0</v>
      </c>
      <c r="B276" s="78" t="str">
        <f t="shared" si="3"/>
        <v>83,595,817,667,696,300,000.00</v>
      </c>
      <c r="C276" s="78">
        <v>1.01</v>
      </c>
      <c r="D276" s="83" t="str">
        <f>ROUNDDOWN((D275+T275))</f>
        <v>890038201761792000000000000000000000000000000000000</v>
      </c>
      <c r="E276" s="46"/>
      <c r="F276" s="91"/>
      <c r="G276" s="76">
        <v>1.04</v>
      </c>
      <c r="H276" s="79" t="str">
        <f>ROUNDDOWN((H275+L275)*0.65)</f>
        <v>794504187886232000000000000000000000000000000000000</v>
      </c>
      <c r="I276" s="92"/>
      <c r="J276" s="91"/>
      <c r="K276" s="73">
        <v>1.02</v>
      </c>
      <c r="L276" s="77" t="str">
        <f>ROUNDDOWN((L275+D275)*0.65)</f>
        <v>750803195819512000000000000000000000000000000000000</v>
      </c>
      <c r="M276" s="92"/>
      <c r="N276" s="91"/>
      <c r="O276" s="78">
        <v>1.05</v>
      </c>
      <c r="P276" s="77" t="str">
        <f>ROUNDDOWN((P275+H275)*0.7)</f>
        <v>782466973617471000000000000000000000000000000000000</v>
      </c>
      <c r="Q276" s="46"/>
      <c r="R276" s="91"/>
      <c r="S276" s="78">
        <v>1.01</v>
      </c>
      <c r="T276" s="77" t="str">
        <f>ROUNDDOWN((T275+P275)*0.75)</f>
        <v>846010768751288000000000000000000000000000000000000</v>
      </c>
      <c r="U276" s="46"/>
      <c r="V276" s="91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</row>
    <row r="277">
      <c r="A277" s="74">
        <v>275.0</v>
      </c>
      <c r="B277" s="78" t="str">
        <f t="shared" si="3"/>
        <v>99,741,965,978,217,100,000.00</v>
      </c>
      <c r="C277" s="78">
        <v>1.04</v>
      </c>
      <c r="D277" s="83" t="str">
        <f>ROUNDDOWN((D276+T275)*0.72)</f>
        <v>989118466846926000000000000000000000000000000000000</v>
      </c>
      <c r="E277" s="46"/>
      <c r="F277" s="91"/>
      <c r="G277" s="76">
        <v>1.02</v>
      </c>
      <c r="H277" s="79" t="str">
        <f>ROUNDDOWN((H276+T276)*0.75)</f>
        <v>1230386217478140000000000000000000000000000000000000</v>
      </c>
      <c r="I277" s="92"/>
      <c r="J277" s="91"/>
      <c r="K277" s="78">
        <v>1.03</v>
      </c>
      <c r="L277" s="83" t="str">
        <f>ROUNDDOWN((L276+H276)*1.2)</f>
        <v>1854368860446890000000000000000000000000000000000000</v>
      </c>
      <c r="M277" s="92"/>
      <c r="N277" s="91"/>
      <c r="O277" s="78">
        <v>1.04</v>
      </c>
      <c r="P277" s="83" t="str">
        <f>ROUNDDOWN((P276+D276)*1.11)</f>
        <v>1856480744670980000000000000000000000000000000000000</v>
      </c>
      <c r="Q277" s="46"/>
      <c r="R277" s="91"/>
      <c r="S277" s="78">
        <v>1.05</v>
      </c>
      <c r="T277" s="83" t="str">
        <f>ROUNDDOWN((T276+L276)*0.75)</f>
        <v>1197610473428100000000000000000000000000000000000000</v>
      </c>
      <c r="U277" s="46"/>
      <c r="V277" s="91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</row>
    <row r="278">
      <c r="A278" s="74">
        <v>276.0</v>
      </c>
      <c r="B278" s="78" t="str">
        <f t="shared" si="3"/>
        <v>113,351,211,248,423,000,000.00</v>
      </c>
      <c r="C278" s="78">
        <v>1.02</v>
      </c>
      <c r="D278" s="83" t="str">
        <f>ROUNDDOWN((D277+L277)*0.775)</f>
        <v>2203702678652710000000000000000000000000000000000000</v>
      </c>
      <c r="E278" s="46"/>
      <c r="F278" s="91"/>
      <c r="G278" s="76">
        <v>1.03</v>
      </c>
      <c r="H278" s="79" t="str">
        <f>ROUNDDOWN((H277+P277)*0.656)</f>
        <v>2024984727169820000000000000000000000000000000000000</v>
      </c>
      <c r="I278" s="92"/>
      <c r="J278" s="91"/>
      <c r="K278" s="73">
        <v>1.05</v>
      </c>
      <c r="L278" s="83" t="str">
        <f>ROUNDDOWN((L277+T277)*0.65)</f>
        <v>1983786567018740000000000000000000000000000000000000</v>
      </c>
      <c r="M278" s="92"/>
      <c r="N278" s="91"/>
      <c r="O278" s="78">
        <v>1.01</v>
      </c>
      <c r="P278" s="83" t="str">
        <f>ROUNDDOWN((P277+D277)*0.665)</f>
        <v>1892323475659410000000000000000000000000000000000000</v>
      </c>
      <c r="Q278" s="46"/>
      <c r="R278" s="91"/>
      <c r="S278" s="78">
        <v>1.02</v>
      </c>
      <c r="T278" s="83" t="str">
        <f>ROUNDDOWN((T277+H277)*0.75)</f>
        <v>1820997518179680000000000000000000000000000000000000</v>
      </c>
      <c r="U278" s="46"/>
      <c r="V278" s="91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</row>
    <row r="279">
      <c r="A279" s="74">
        <v>277.0</v>
      </c>
      <c r="B279" s="78" t="str">
        <f t="shared" si="3"/>
        <v>135,206,229,319,785,000,000.00</v>
      </c>
      <c r="C279" s="78">
        <v>1.05</v>
      </c>
      <c r="D279" s="90" t="str">
        <f>ROUNDDOWN((D278+T278)*0.55)</f>
        <v>2213585108257810000000000000000000000000000000000000</v>
      </c>
      <c r="E279" s="46"/>
      <c r="F279" s="91"/>
      <c r="G279" s="76">
        <v>1.05</v>
      </c>
      <c r="H279" s="79" t="str">
        <f>ROUNDDOWN((H278+L278)*0.65)</f>
        <v>2605701341222560000000000000000000000000000000000000</v>
      </c>
      <c r="I279" s="92"/>
      <c r="J279" s="91"/>
      <c r="K279" s="73">
        <v>1.01</v>
      </c>
      <c r="L279" s="77" t="str">
        <f>ROUNDDOWN((L278+D278)*0.65)</f>
        <v>2721868009686440000000000000000000000000000000000000</v>
      </c>
      <c r="M279" s="92"/>
      <c r="N279" s="91"/>
      <c r="O279" s="78">
        <v>1.03</v>
      </c>
      <c r="P279" s="77" t="str">
        <f>ROUNDDOWN((P278+H278)*0.7)</f>
        <v>2742115741980460000000000000000000000000000000000000</v>
      </c>
      <c r="Q279" s="46"/>
      <c r="R279" s="91"/>
      <c r="S279" s="78">
        <v>1.04</v>
      </c>
      <c r="T279" s="77" t="str">
        <f>ROUNDDOWN((T278+P278)*0.75)</f>
        <v>2784990745379320000000000000000000000000000000000000</v>
      </c>
      <c r="U279" s="46"/>
      <c r="V279" s="91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</row>
    <row r="280">
      <c r="A280" s="74">
        <v>278.0</v>
      </c>
      <c r="B280" s="78" t="str">
        <f t="shared" si="3"/>
        <v>153,683,072,819,804,000,000.00</v>
      </c>
      <c r="C280" s="78">
        <v>1.03</v>
      </c>
      <c r="D280" s="83" t="str">
        <f>ROUNDDOWN((D279+P279)*0.7)</f>
        <v>3468990595166790000000000000000000000000000000000000</v>
      </c>
      <c r="E280" s="46"/>
      <c r="F280" s="91"/>
      <c r="G280" s="76">
        <v>1.01</v>
      </c>
      <c r="H280" s="79" t="str">
        <f>ROUNDDOWN((H279+T279)*0.75)</f>
        <v>4043019064951410000000000000000000000000000000000000</v>
      </c>
      <c r="I280" s="92"/>
      <c r="J280" s="91"/>
      <c r="K280" s="73">
        <v>1.04</v>
      </c>
      <c r="L280" s="83" t="str">
        <f>ROUNDDOWN((L279+H279)*1.2)</f>
        <v>6393083221090800000000000000000000000000000000000000</v>
      </c>
      <c r="M280" s="92"/>
      <c r="N280" s="91"/>
      <c r="O280" s="78">
        <v>1.02</v>
      </c>
      <c r="P280" s="83" t="str">
        <f>ROUNDDOWN((P279+D279)*1.11)</f>
        <v>5500827943764480000000000000000000000000000000000000</v>
      </c>
      <c r="Q280" s="46"/>
      <c r="R280" s="91"/>
      <c r="S280" s="78">
        <v>1.03</v>
      </c>
      <c r="T280" s="83" t="str">
        <f>ROUNDDOWN((T279+L279)*0.75)</f>
        <v>4130144066299320000000000000000000000000000000000000</v>
      </c>
      <c r="U280" s="46"/>
      <c r="V280" s="91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</row>
    <row r="281">
      <c r="A281" s="74">
        <v>279.0</v>
      </c>
      <c r="B281" s="78" t="str">
        <f t="shared" si="3"/>
        <v>174,619,038,741,586,000,000.00</v>
      </c>
      <c r="C281" s="78">
        <v>1.01</v>
      </c>
      <c r="D281" s="83" t="str">
        <f>ROUNDDOWN((D280+T280))</f>
        <v>7599134661466110000000000000000000000000000000000000</v>
      </c>
      <c r="E281" s="46"/>
      <c r="F281" s="91"/>
      <c r="G281" s="76">
        <v>1.04</v>
      </c>
      <c r="H281" s="79" t="str">
        <f>ROUNDDOWN((H280+L280)*0.65)</f>
        <v>6783466485927440000000000000000000000000000000000000</v>
      </c>
      <c r="I281" s="92"/>
      <c r="J281" s="91"/>
      <c r="K281" s="73">
        <v>1.02</v>
      </c>
      <c r="L281" s="77" t="str">
        <f>ROUNDDOWN((L280+D280)*0.65)</f>
        <v>6410347980567430000000000000000000000000000000000000</v>
      </c>
      <c r="M281" s="92"/>
      <c r="N281" s="91"/>
      <c r="O281" s="78">
        <v>1.05</v>
      </c>
      <c r="P281" s="77" t="str">
        <f>ROUNDDOWN((P280+H280)*0.7)</f>
        <v>6680692906101120000000000000000000000000000000000000</v>
      </c>
      <c r="Q281" s="46"/>
      <c r="R281" s="91"/>
      <c r="S281" s="78">
        <v>1.01</v>
      </c>
      <c r="T281" s="77" t="str">
        <f>ROUNDDOWN((T280+P280)*0.75)</f>
        <v>7223229007547850000000000000000000000000000000000000</v>
      </c>
      <c r="U281" s="46"/>
      <c r="V281" s="91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</row>
    <row r="282">
      <c r="A282" s="74">
        <v>280.0</v>
      </c>
      <c r="B282" s="78" t="str">
        <f t="shared" si="3"/>
        <v>208,345,904,223,897,000,000.00</v>
      </c>
      <c r="C282" s="78">
        <v>1.04</v>
      </c>
      <c r="D282" s="83" t="str">
        <f>ROUNDDOWN((D281+T280)*0.72)</f>
        <v>8445080683991110000000000000000000000000000000000000</v>
      </c>
      <c r="E282" s="46"/>
      <c r="F282" s="91"/>
      <c r="G282" s="76">
        <v>1.02</v>
      </c>
      <c r="H282" s="79" t="str">
        <f>ROUNDDOWN((H281+T281)*0.75)</f>
        <v>10505021620106500000000000000000000000000000000000000</v>
      </c>
      <c r="I282" s="92"/>
      <c r="J282" s="91"/>
      <c r="K282" s="78">
        <v>1.03</v>
      </c>
      <c r="L282" s="83" t="str">
        <f>ROUNDDOWN((L281+H281)*1.2)</f>
        <v>15832577359793800000000000000000000000000000000000000</v>
      </c>
      <c r="M282" s="92"/>
      <c r="N282" s="91"/>
      <c r="O282" s="78">
        <v>1.04</v>
      </c>
      <c r="P282" s="83" t="str">
        <f>ROUNDDOWN((P281+D281)*1.11)</f>
        <v>15850608599999600000000000000000000000000000000000000</v>
      </c>
      <c r="Q282" s="46"/>
      <c r="R282" s="91"/>
      <c r="S282" s="78">
        <v>1.05</v>
      </c>
      <c r="T282" s="83" t="str">
        <f>ROUNDDOWN((T281+L281)*0.75)</f>
        <v>10225182741086500000000000000000000000000000000000000</v>
      </c>
      <c r="U282" s="46"/>
      <c r="V282" s="91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</row>
    <row r="283">
      <c r="A283" s="74">
        <v>281.0</v>
      </c>
      <c r="B283" s="78" t="str">
        <f t="shared" si="3"/>
        <v>236,773,562,369,768,000,000.00</v>
      </c>
      <c r="C283" s="78">
        <v>1.02</v>
      </c>
      <c r="D283" s="83" t="str">
        <f>ROUNDDOWN((D282+L282)*0.775)</f>
        <v>18815184983933300000000000000000000000000000000000000</v>
      </c>
      <c r="E283" s="46"/>
      <c r="F283" s="91"/>
      <c r="G283" s="76">
        <v>1.03</v>
      </c>
      <c r="H283" s="79" t="str">
        <f>ROUNDDOWN((H282+P282)*0.656)</f>
        <v>17289293424389600000000000000000000000000000000000000</v>
      </c>
      <c r="I283" s="92"/>
      <c r="J283" s="91"/>
      <c r="K283" s="73">
        <v>1.05</v>
      </c>
      <c r="L283" s="83" t="str">
        <f>ROUNDDOWN((L282+T282)*0.65)</f>
        <v>16937544065572200000000000000000000000000000000000000</v>
      </c>
      <c r="M283" s="92"/>
      <c r="N283" s="91"/>
      <c r="O283" s="78">
        <v>1.01</v>
      </c>
      <c r="P283" s="83" t="str">
        <f>ROUNDDOWN((P282+D282)*0.665)</f>
        <v>16156633373853800000000000000000000000000000000000000</v>
      </c>
      <c r="Q283" s="46"/>
      <c r="R283" s="91"/>
      <c r="S283" s="78">
        <v>1.02</v>
      </c>
      <c r="T283" s="83" t="str">
        <f>ROUNDDOWN((T282+H282)*0.75)</f>
        <v>15547653270894800000000000000000000000000000000000000</v>
      </c>
      <c r="U283" s="46"/>
      <c r="V283" s="91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</row>
    <row r="284">
      <c r="A284" s="74">
        <v>282.0</v>
      </c>
      <c r="B284" s="78" t="str">
        <f t="shared" si="3"/>
        <v>282,425,394,647,687,000,000.00</v>
      </c>
      <c r="C284" s="78">
        <v>1.05</v>
      </c>
      <c r="D284" s="90" t="str">
        <f>ROUNDDOWN((D283+T283)*0.55)</f>
        <v>18899561040155500000000000000000000000000000000000000</v>
      </c>
      <c r="E284" s="46"/>
      <c r="F284" s="91"/>
      <c r="G284" s="76">
        <v>1.05</v>
      </c>
      <c r="H284" s="79" t="str">
        <f>ROUNDDOWN((H283+L283)*0.65)</f>
        <v>22247444368475200000000000000000000000000000000000000</v>
      </c>
      <c r="I284" s="92"/>
      <c r="J284" s="91"/>
      <c r="K284" s="73">
        <v>1.01</v>
      </c>
      <c r="L284" s="77" t="str">
        <f>ROUNDDOWN((L283+D283)*0.65)</f>
        <v>23239273882178600000000000000000000000000000000000000</v>
      </c>
      <c r="M284" s="92"/>
      <c r="N284" s="91"/>
      <c r="O284" s="78">
        <v>1.03</v>
      </c>
      <c r="P284" s="77" t="str">
        <f>ROUNDDOWN((P283+H283)*0.7)</f>
        <v>23412148758770400000000000000000000000000000000000000</v>
      </c>
      <c r="Q284" s="46"/>
      <c r="R284" s="91"/>
      <c r="S284" s="78">
        <v>1.04</v>
      </c>
      <c r="T284" s="77" t="str">
        <f>ROUNDDOWN((T283+P283)*0.75)</f>
        <v>23778214983561500000000000000000000000000000000000000</v>
      </c>
      <c r="U284" s="46"/>
      <c r="V284" s="91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</row>
    <row r="285">
      <c r="A285" s="74">
        <v>283.0</v>
      </c>
      <c r="B285" s="78" t="str">
        <f t="shared" si="3"/>
        <v>321,020,730,406,916,000,000.00</v>
      </c>
      <c r="C285" s="78">
        <v>1.03</v>
      </c>
      <c r="D285" s="83" t="str">
        <f>ROUNDDOWN((D284+P284)*0.7)</f>
        <v>29618196859248100000000000000000000000000000000000000</v>
      </c>
      <c r="E285" s="46"/>
      <c r="F285" s="91"/>
      <c r="G285" s="76">
        <v>1.01</v>
      </c>
      <c r="H285" s="79" t="str">
        <f>ROUNDDOWN((H284+T284)*0.75)</f>
        <v>34519244514027500000000000000000000000000000000000000</v>
      </c>
      <c r="I285" s="92"/>
      <c r="J285" s="91"/>
      <c r="K285" s="73">
        <v>1.04</v>
      </c>
      <c r="L285" s="83" t="str">
        <f>ROUNDDOWN((L284+H284)*1.2)</f>
        <v>54584061900784600000000000000000000000000000000000000</v>
      </c>
      <c r="M285" s="92"/>
      <c r="N285" s="91"/>
      <c r="O285" s="78">
        <v>1.02</v>
      </c>
      <c r="P285" s="83" t="str">
        <f>ROUNDDOWN((P284+D284)*1.11)</f>
        <v>46965997876807800000000000000000000000000000000000000</v>
      </c>
      <c r="Q285" s="46"/>
      <c r="R285" s="91"/>
      <c r="S285" s="78">
        <v>1.03</v>
      </c>
      <c r="T285" s="83" t="str">
        <f>ROUNDDOWN((T284+L284)*0.75)</f>
        <v>35263116649305100000000000000000000000000000000000000</v>
      </c>
      <c r="U285" s="46"/>
      <c r="V285" s="91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</row>
    <row r="286">
      <c r="A286" s="74">
        <v>284.0</v>
      </c>
      <c r="B286" s="78" t="str">
        <f t="shared" si="3"/>
        <v>364,752,801,536,604,000,000.00</v>
      </c>
      <c r="C286" s="78">
        <v>1.01</v>
      </c>
      <c r="D286" s="83" t="str">
        <f>ROUNDDOWN((D285+T285))</f>
        <v>64881313508553200000000000000000000000000000000000000</v>
      </c>
      <c r="E286" s="46"/>
      <c r="F286" s="91"/>
      <c r="G286" s="76">
        <v>1.04</v>
      </c>
      <c r="H286" s="79" t="str">
        <f>ROUNDDOWN((H285+L285)*0.65)</f>
        <v>57917149169627900000000000000000000000000000000000000</v>
      </c>
      <c r="I286" s="92"/>
      <c r="J286" s="91"/>
      <c r="K286" s="73">
        <v>1.02</v>
      </c>
      <c r="L286" s="77" t="str">
        <f>ROUNDDOWN((L285+D285)*0.65)</f>
        <v>54731468194021300000000000000000000000000000000000000</v>
      </c>
      <c r="M286" s="92"/>
      <c r="N286" s="91"/>
      <c r="O286" s="78">
        <v>1.05</v>
      </c>
      <c r="P286" s="77" t="str">
        <f>ROUNDDOWN((P285+H285)*0.7)</f>
        <v>57039669673584700000000000000000000000000000000000000</v>
      </c>
      <c r="Q286" s="46"/>
      <c r="R286" s="91"/>
      <c r="S286" s="78">
        <v>1.01</v>
      </c>
      <c r="T286" s="77" t="str">
        <f>ROUNDDOWN((T285+P285)*0.75)</f>
        <v>61671835894584700000000000000000000000000000000000000</v>
      </c>
      <c r="U286" s="46"/>
      <c r="V286" s="91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</row>
    <row r="287">
      <c r="A287" s="74">
        <v>285.0</v>
      </c>
      <c r="B287" s="78" t="str">
        <f t="shared" si="3"/>
        <v>435,203,130,208,534,000,000.00</v>
      </c>
      <c r="C287" s="78">
        <v>1.04</v>
      </c>
      <c r="D287" s="83" t="str">
        <f>ROUNDDOWN((D286+T285)*0.72)</f>
        <v>72103989713658000000000000000000000000000000000000000</v>
      </c>
      <c r="E287" s="46"/>
      <c r="F287" s="91"/>
      <c r="G287" s="76">
        <v>1.02</v>
      </c>
      <c r="H287" s="79" t="str">
        <f>ROUNDDOWN((H286+T286)*0.75)</f>
        <v>89691738798159500000000000000000000000000000000000000</v>
      </c>
      <c r="I287" s="92"/>
      <c r="J287" s="91"/>
      <c r="K287" s="78">
        <v>1.03</v>
      </c>
      <c r="L287" s="83" t="str">
        <f>ROUNDDOWN((L286+H286)*1.2)</f>
        <v>135178340836379000000000000000000000000000000000000000</v>
      </c>
      <c r="M287" s="92"/>
      <c r="N287" s="91"/>
      <c r="O287" s="78">
        <v>1.04</v>
      </c>
      <c r="P287" s="83" t="str">
        <f>ROUNDDOWN((P286+D286)*1.11)</f>
        <v>135332291332173000000000000000000000000000000000000000</v>
      </c>
      <c r="Q287" s="46"/>
      <c r="R287" s="91"/>
      <c r="S287" s="78">
        <v>1.05</v>
      </c>
      <c r="T287" s="83" t="str">
        <f>ROUNDDOWN((T286+L286)*0.75)</f>
        <v>87302478066454500000000000000000000000000000000000000</v>
      </c>
      <c r="U287" s="46"/>
      <c r="V287" s="91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</row>
    <row r="288">
      <c r="A288" s="74">
        <v>286.0</v>
      </c>
      <c r="B288" s="78" t="str">
        <f t="shared" si="3"/>
        <v>494,584,215,023,554,000,000.00</v>
      </c>
      <c r="C288" s="78">
        <v>1.02</v>
      </c>
      <c r="D288" s="83" t="str">
        <f>ROUNDDOWN((D287+L287)*0.775)</f>
        <v>160643806176279000000000000000000000000000000000000000</v>
      </c>
      <c r="E288" s="46"/>
      <c r="F288" s="91"/>
      <c r="G288" s="76">
        <v>1.03</v>
      </c>
      <c r="H288" s="79" t="str">
        <f>ROUNDDOWN((H287+P287)*0.656)</f>
        <v>147615763765498000000000000000000000000000000000000000</v>
      </c>
      <c r="I288" s="92"/>
      <c r="J288" s="91"/>
      <c r="K288" s="73">
        <v>1.05</v>
      </c>
      <c r="L288" s="83" t="str">
        <f>ROUNDDOWN((L287+T287)*0.65)</f>
        <v>144612532286842000000000000000000000000000000000000000</v>
      </c>
      <c r="M288" s="92"/>
      <c r="N288" s="91"/>
      <c r="O288" s="78">
        <v>1.01</v>
      </c>
      <c r="P288" s="83" t="str">
        <f>ROUNDDOWN((P287+D287)*0.665)</f>
        <v>137945126895478000000000000000000000000000000000000000</v>
      </c>
      <c r="Q288" s="46"/>
      <c r="R288" s="91"/>
      <c r="S288" s="78">
        <v>1.02</v>
      </c>
      <c r="T288" s="83" t="str">
        <f>ROUNDDOWN((T287+H287)*0.75)</f>
        <v>132745662648461000000000000000000000000000000000000000</v>
      </c>
      <c r="U288" s="46"/>
      <c r="V288" s="91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</row>
    <row r="289">
      <c r="A289" s="74">
        <v>287.0</v>
      </c>
      <c r="B289" s="78" t="str">
        <f t="shared" si="3"/>
        <v>589,943,998,462,131,000,000.00</v>
      </c>
      <c r="C289" s="78">
        <v>1.05</v>
      </c>
      <c r="D289" s="90" t="str">
        <f>ROUNDDOWN((D288+T288)*0.55)</f>
        <v>161364207853607000000000000000000000000000000000000000</v>
      </c>
      <c r="E289" s="46"/>
      <c r="F289" s="91"/>
      <c r="G289" s="76">
        <v>1.05</v>
      </c>
      <c r="H289" s="79" t="str">
        <f>ROUNDDOWN((H288+L288)*0.65)</f>
        <v>189948392434021000000000000000000000000000000000000000</v>
      </c>
      <c r="I289" s="92"/>
      <c r="J289" s="91"/>
      <c r="K289" s="73">
        <v>1.01</v>
      </c>
      <c r="L289" s="77" t="str">
        <f>ROUNDDOWN((L288+D288)*0.65)</f>
        <v>198416620001029000000000000000000000000000000000000000</v>
      </c>
      <c r="M289" s="92"/>
      <c r="N289" s="91"/>
      <c r="O289" s="78">
        <v>1.03</v>
      </c>
      <c r="P289" s="77" t="str">
        <f>ROUNDDOWN((P288+H288)*0.7)</f>
        <v>199892623462683000000000000000000000000000000000000000</v>
      </c>
      <c r="Q289" s="46"/>
      <c r="R289" s="91"/>
      <c r="S289" s="78">
        <v>1.04</v>
      </c>
      <c r="T289" s="77" t="str">
        <f>ROUNDDOWN((T288+P288)*0.75)</f>
        <v>203018092157954000000000000000000000000000000000000000</v>
      </c>
      <c r="U289" s="46"/>
      <c r="V289" s="91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</row>
    <row r="290">
      <c r="A290" s="74">
        <v>288.0</v>
      </c>
      <c r="B290" s="78" t="str">
        <f t="shared" si="3"/>
        <v>670,563,826,322,128,000,000.00</v>
      </c>
      <c r="C290" s="78">
        <v>1.03</v>
      </c>
      <c r="D290" s="83" t="str">
        <f>ROUNDDOWN((D289+P289)*0.7)</f>
        <v>252879781921403000000000000000000000000000000000000000</v>
      </c>
      <c r="E290" s="46"/>
      <c r="F290" s="91"/>
      <c r="G290" s="76">
        <v>1.01</v>
      </c>
      <c r="H290" s="79" t="str">
        <f>ROUNDDOWN((H289+T289)*0.75)</f>
        <v>294724863443981000000000000000000000000000000000000000</v>
      </c>
      <c r="I290" s="92"/>
      <c r="J290" s="91"/>
      <c r="K290" s="73">
        <v>1.04</v>
      </c>
      <c r="L290" s="83" t="str">
        <f>ROUNDDOWN((L289+H289)*1.2)</f>
        <v>466038014922060000000000000000000000000000000000000000</v>
      </c>
      <c r="M290" s="92"/>
      <c r="N290" s="91"/>
      <c r="O290" s="78">
        <v>1.02</v>
      </c>
      <c r="P290" s="83" t="str">
        <f>ROUNDDOWN((P289+D289)*1.11)</f>
        <v>400995082761082000000000000000000000000000000000000000</v>
      </c>
      <c r="Q290" s="46"/>
      <c r="R290" s="91"/>
      <c r="S290" s="78">
        <v>1.03</v>
      </c>
      <c r="T290" s="83" t="str">
        <f>ROUNDDOWN((T289+L289)*0.75)</f>
        <v>301076034119237000000000000000000000000000000000000000</v>
      </c>
      <c r="U290" s="46"/>
      <c r="V290" s="91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</row>
    <row r="291">
      <c r="A291" s="74">
        <v>289.0</v>
      </c>
      <c r="B291" s="78" t="str">
        <f t="shared" si="3"/>
        <v>777,000,915,046,758,000,000.00</v>
      </c>
      <c r="C291" s="78">
        <v>1.01</v>
      </c>
      <c r="D291" s="83" t="str">
        <f>ROUNDDOWN((D290+T290))</f>
        <v>553955816040640000000000000000000000000000000000000000</v>
      </c>
      <c r="E291" s="46"/>
      <c r="F291" s="91"/>
      <c r="G291" s="76">
        <v>1.02</v>
      </c>
      <c r="H291" s="79" t="str">
        <f>ROUNDDOWN((H290+L290)*0.65)</f>
        <v>494495870937927000000000000000000000000000000000000000</v>
      </c>
      <c r="I291" s="92"/>
      <c r="J291" s="91"/>
      <c r="K291" s="78">
        <v>1.03</v>
      </c>
      <c r="L291" s="77" t="str">
        <f>ROUNDDOWN((L290+D290)*0.65)</f>
        <v>467296567948251000000000000000000000000000000000000000</v>
      </c>
      <c r="M291" s="92"/>
      <c r="N291" s="91"/>
      <c r="O291" s="78">
        <v>1.04</v>
      </c>
      <c r="P291" s="77" t="str">
        <f>ROUNDDOWN((P290+H290)*0.7)</f>
        <v>487003962343544000000000000000000000000000000000000000</v>
      </c>
      <c r="Q291" s="46"/>
      <c r="R291" s="91"/>
      <c r="S291" s="78">
        <v>1.05</v>
      </c>
      <c r="T291" s="77" t="str">
        <f>ROUNDDOWN((T290+P290)*0.75)</f>
        <v>526553337660239000000000000000000000000000000000000000</v>
      </c>
      <c r="U291" s="46"/>
      <c r="V291" s="91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</row>
    <row r="292">
      <c r="A292" s="74">
        <v>290.0</v>
      </c>
      <c r="B292" s="78" t="str">
        <f t="shared" si="3"/>
        <v>900,332,523,594,073,000,000.00</v>
      </c>
      <c r="C292" s="78">
        <v>1.04</v>
      </c>
      <c r="D292" s="83" t="str">
        <f>ROUNDDOWN((D291+T290)*0.72)</f>
        <v>615622932115112000000000000000000000000000000000000000</v>
      </c>
      <c r="E292" s="46"/>
      <c r="F292" s="91"/>
      <c r="G292" s="76">
        <v>1.03</v>
      </c>
      <c r="H292" s="79" t="str">
        <f>ROUNDDOWN((H291+T291)*0.75)</f>
        <v>765786906448625000000000000000000000000000000000000000</v>
      </c>
      <c r="I292" s="92"/>
      <c r="J292" s="91"/>
      <c r="K292" s="73">
        <v>1.05</v>
      </c>
      <c r="L292" s="83" t="str">
        <f>ROUNDDOWN((L291+H291)*1.2)</f>
        <v>1154150926663410000000000000000000000000000000000000000</v>
      </c>
      <c r="M292" s="92"/>
      <c r="N292" s="91"/>
      <c r="O292" s="78">
        <v>1.01</v>
      </c>
      <c r="P292" s="83" t="str">
        <f>ROUNDDOWN((P291+D291)*1.11)</f>
        <v>1155465354006440000000000000000000000000000000000000000</v>
      </c>
      <c r="Q292" s="46"/>
      <c r="R292" s="91"/>
      <c r="S292" s="78">
        <v>1.02</v>
      </c>
      <c r="T292" s="83" t="str">
        <f>ROUNDDOWN((T291+L291)*0.75)</f>
        <v>745387429206368000000000000000000000000000000000000000</v>
      </c>
      <c r="U292" s="46"/>
      <c r="V292" s="91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</row>
    <row r="293">
      <c r="A293" s="74">
        <v>291.0</v>
      </c>
      <c r="B293" s="78" t="str">
        <f t="shared" si="3"/>
        <v>1,043,240,281,116,650,000,000.00</v>
      </c>
      <c r="C293" s="78">
        <v>1.02</v>
      </c>
      <c r="D293" s="83" t="str">
        <f>ROUNDDOWN((D292+L292)*0.775)</f>
        <v>1371574740553350000000000000000000000000000000000000000</v>
      </c>
      <c r="E293" s="46"/>
      <c r="F293" s="91"/>
      <c r="G293" s="76">
        <v>1.05</v>
      </c>
      <c r="H293" s="79" t="str">
        <f>ROUNDDOWN((H292+P292)*0.656)</f>
        <v>1260341482858520000000000000000000000000000000000000000</v>
      </c>
      <c r="I293" s="92"/>
      <c r="J293" s="91"/>
      <c r="K293" s="73">
        <v>1.01</v>
      </c>
      <c r="L293" s="83" t="str">
        <f>ROUNDDOWN((L292+T292)*0.65)</f>
        <v>1234699931315360000000000000000000000000000000000000000</v>
      </c>
      <c r="M293" s="92"/>
      <c r="N293" s="91"/>
      <c r="O293" s="78">
        <v>1.03</v>
      </c>
      <c r="P293" s="83" t="str">
        <f>ROUNDDOWN((P292+D292)*0.665)</f>
        <v>1177773710270830000000000000000000000000000000000000000</v>
      </c>
      <c r="Q293" s="46"/>
      <c r="R293" s="91"/>
      <c r="S293" s="78">
        <v>1.04</v>
      </c>
      <c r="T293" s="83" t="str">
        <f>ROUNDDOWN((T292+H292)*0.75)</f>
        <v>1133380751741240000000000000000000000000000000000000000</v>
      </c>
      <c r="U293" s="46"/>
      <c r="V293" s="91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</row>
    <row r="294">
      <c r="A294" s="74">
        <v>292.0</v>
      </c>
      <c r="B294" s="78" t="str">
        <f t="shared" si="3"/>
        <v>1,208,831,465,734,140,000,000.00</v>
      </c>
      <c r="C294" s="78">
        <v>1.05</v>
      </c>
      <c r="D294" s="90" t="str">
        <f>ROUNDDOWN((D293+T293)*0.55)</f>
        <v>1377725520762020000000000000000000000000000000000000000</v>
      </c>
      <c r="E294" s="46"/>
      <c r="F294" s="91"/>
      <c r="G294" s="76">
        <v>1.01</v>
      </c>
      <c r="H294" s="79" t="str">
        <f>ROUNDDOWN((H293+L293)*0.65)</f>
        <v>1621776919213020000000000000000000000000000000000000000</v>
      </c>
      <c r="I294" s="92"/>
      <c r="J294" s="91"/>
      <c r="K294" s="73">
        <v>1.04</v>
      </c>
      <c r="L294" s="77" t="str">
        <f>ROUNDDOWN((L293+D293)*0.65)</f>
        <v>1694078536714660000000000000000000000000000000000000000</v>
      </c>
      <c r="M294" s="92"/>
      <c r="N294" s="91"/>
      <c r="O294" s="78">
        <v>1.02</v>
      </c>
      <c r="P294" s="77" t="str">
        <f>ROUNDDOWN((P293+H293)*0.7)</f>
        <v>1706680635190540000000000000000000000000000000000000000</v>
      </c>
      <c r="Q294" s="46"/>
      <c r="R294" s="91"/>
      <c r="S294" s="78">
        <v>1.03</v>
      </c>
      <c r="T294" s="77" t="str">
        <f>ROUNDDOWN((T293+P293)*0.75)</f>
        <v>1733365846509050000000000000000000000000000000000000000</v>
      </c>
      <c r="U294" s="46"/>
      <c r="V294" s="91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</row>
    <row r="295">
      <c r="A295" s="74">
        <v>293.0</v>
      </c>
      <c r="B295" s="78" t="str">
        <f t="shared" si="3"/>
        <v>1,400,706,566,836,990,000,000.00</v>
      </c>
      <c r="C295" s="78">
        <v>1.03</v>
      </c>
      <c r="D295" s="83" t="str">
        <f>ROUNDDOWN((D294+P294)*0.7)</f>
        <v>2159084309166790000000000000000000000000000000000000000</v>
      </c>
      <c r="E295" s="46"/>
      <c r="F295" s="91"/>
      <c r="G295" s="76">
        <v>1.04</v>
      </c>
      <c r="H295" s="79" t="str">
        <f>ROUNDDOWN((H294+T294)*0.75)</f>
        <v>2516357074291550000000000000000000000000000000000000000</v>
      </c>
      <c r="I295" s="92"/>
      <c r="J295" s="91"/>
      <c r="K295" s="73">
        <v>1.02</v>
      </c>
      <c r="L295" s="83" t="str">
        <f>ROUNDDOWN((L294+H294)*1.2)</f>
        <v>3979026547113220000000000000000000000000000000000000000</v>
      </c>
      <c r="M295" s="92"/>
      <c r="N295" s="91"/>
      <c r="O295" s="78">
        <v>1.05</v>
      </c>
      <c r="P295" s="83" t="str">
        <f>ROUNDDOWN((P294+D294)*1.11)</f>
        <v>3423690833107340000000000000000000000000000000000000000</v>
      </c>
      <c r="Q295" s="46"/>
      <c r="R295" s="91"/>
      <c r="S295" s="78">
        <v>1.01</v>
      </c>
      <c r="T295" s="83" t="str">
        <f>ROUNDDOWN((T294+L294)*0.75)</f>
        <v>2570583287417780000000000000000000000000000000000000000</v>
      </c>
      <c r="U295" s="46"/>
      <c r="V295" s="91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</row>
    <row r="296">
      <c r="A296" s="74">
        <v>294.0</v>
      </c>
      <c r="B296" s="78" t="str">
        <f t="shared" si="3"/>
        <v>1,623,037,571,402,660,000,000.00</v>
      </c>
      <c r="C296" s="78">
        <v>1.01</v>
      </c>
      <c r="D296" s="83" t="str">
        <f>ROUNDDOWN((D295+T295))</f>
        <v>4729667596584570000000000000000000000000000000000000000</v>
      </c>
      <c r="E296" s="46"/>
      <c r="F296" s="91"/>
      <c r="G296" s="76">
        <v>1.02</v>
      </c>
      <c r="H296" s="79" t="str">
        <f>ROUNDDOWN((H295+L295)*0.65)</f>
        <v>4221999353913100000000000000000000000000000000000000000</v>
      </c>
      <c r="I296" s="92"/>
      <c r="J296" s="91"/>
      <c r="K296" s="78">
        <v>1.03</v>
      </c>
      <c r="L296" s="77" t="str">
        <f>ROUNDDOWN((L295+D295)*0.65)</f>
        <v>3989772056582010000000000000000000000000000000000000000</v>
      </c>
      <c r="M296" s="92"/>
      <c r="N296" s="91"/>
      <c r="O296" s="78">
        <v>1.04</v>
      </c>
      <c r="P296" s="77" t="str">
        <f>ROUNDDOWN((P295+H295)*0.7)</f>
        <v>4158033535179220000000000000000000000000000000000000000</v>
      </c>
      <c r="Q296" s="46"/>
      <c r="R296" s="91"/>
      <c r="S296" s="78">
        <v>1.05</v>
      </c>
      <c r="T296" s="77" t="str">
        <f>ROUNDDOWN((T295+P295)*0.75)</f>
        <v>4495705590393840000000000000000000000000000000000000000</v>
      </c>
      <c r="U296" s="46"/>
      <c r="V296" s="91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</row>
    <row r="297">
      <c r="A297" s="74">
        <v>295.0</v>
      </c>
      <c r="B297" s="78" t="str">
        <f t="shared" si="3"/>
        <v>1,880,658,676,522,940,000,000.00</v>
      </c>
      <c r="C297" s="78">
        <v>1.04</v>
      </c>
      <c r="D297" s="83" t="str">
        <f>ROUNDDOWN((D296+T295)*0.72)</f>
        <v>5256180636481690000000000000000000000000000000000000000</v>
      </c>
      <c r="E297" s="46"/>
      <c r="F297" s="91"/>
      <c r="G297" s="76">
        <v>1.03</v>
      </c>
      <c r="H297" s="79" t="str">
        <f>ROUNDDOWN((H296+T296)*0.75)</f>
        <v>6538278708230210000000000000000000000000000000000000000</v>
      </c>
      <c r="I297" s="92"/>
      <c r="J297" s="91"/>
      <c r="K297" s="73">
        <v>1.05</v>
      </c>
      <c r="L297" s="83" t="str">
        <f>ROUNDDOWN((L296+H296)*1.2)</f>
        <v>9854125692594130000000000000000000000000000000000000000</v>
      </c>
      <c r="M297" s="92"/>
      <c r="N297" s="91"/>
      <c r="O297" s="78">
        <v>1.01</v>
      </c>
      <c r="P297" s="83" t="str">
        <f>ROUNDDOWN((P296+D296)*1.11)</f>
        <v>9865348256257810000000000000000000000000000000000000000</v>
      </c>
      <c r="Q297" s="46"/>
      <c r="R297" s="91"/>
      <c r="S297" s="78">
        <v>1.02</v>
      </c>
      <c r="T297" s="83" t="str">
        <f>ROUNDDOWN((T296+L296)*0.75)</f>
        <v>6364108235231890000000000000000000000000000000000000000</v>
      </c>
      <c r="U297" s="46"/>
      <c r="V297" s="91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</row>
    <row r="298">
      <c r="A298" s="74">
        <v>296.0</v>
      </c>
      <c r="B298" s="78" t="str">
        <f t="shared" si="3"/>
        <v>2,179,171,400,526,730,000,000.00</v>
      </c>
      <c r="C298" s="78">
        <v>1.02</v>
      </c>
      <c r="D298" s="83" t="str">
        <f>ROUNDDOWN((D297+L297)*0.775)</f>
        <v>11710487405033800000000000000000000000000000000000000000</v>
      </c>
      <c r="E298" s="46"/>
      <c r="F298" s="91"/>
      <c r="G298" s="76">
        <v>1.05</v>
      </c>
      <c r="H298" s="79" t="str">
        <f>ROUNDDOWN((H297+P297)*0.656)</f>
        <v>10760779288704100000000000000000000000000000000000000000</v>
      </c>
      <c r="I298" s="92"/>
      <c r="J298" s="91"/>
      <c r="K298" s="73">
        <v>1.01</v>
      </c>
      <c r="L298" s="83" t="str">
        <f>ROUNDDOWN((L297+T297)*0.65)</f>
        <v>10541852053086900000000000000000000000000000000000000000</v>
      </c>
      <c r="M298" s="92"/>
      <c r="N298" s="91"/>
      <c r="O298" s="78">
        <v>1.03</v>
      </c>
      <c r="P298" s="83" t="str">
        <f>ROUNDDOWN((P297+D297)*0.665)</f>
        <v>10055816713671800000000000000000000000000000000000000000</v>
      </c>
      <c r="Q298" s="46"/>
      <c r="R298" s="91"/>
      <c r="S298" s="78">
        <v>1.04</v>
      </c>
      <c r="T298" s="83" t="str">
        <f>ROUNDDOWN((T297+H297)*0.75)</f>
        <v>9676790207596580000000000000000000000000000000000000000</v>
      </c>
      <c r="U298" s="46"/>
      <c r="V298" s="91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</row>
    <row r="299">
      <c r="A299" s="74">
        <v>297.0</v>
      </c>
      <c r="B299" s="78" t="str">
        <f t="shared" si="3"/>
        <v>2,525,066,378,155,030,000,000.00</v>
      </c>
      <c r="C299" s="78">
        <v>1.05</v>
      </c>
      <c r="D299" s="90" t="str">
        <f>ROUNDDOWN((D298+T298)*0.55)</f>
        <v>11763002686946700000000000000000000000000000000000000000</v>
      </c>
      <c r="E299" s="46"/>
      <c r="F299" s="91"/>
      <c r="G299" s="76">
        <v>1.01</v>
      </c>
      <c r="H299" s="79" t="str">
        <f>ROUNDDOWN((H298+L298)*0.65)</f>
        <v>13846710372164100000000000000000000000000000000000000000</v>
      </c>
      <c r="I299" s="92"/>
      <c r="J299" s="91"/>
      <c r="K299" s="73">
        <v>1.04</v>
      </c>
      <c r="L299" s="77" t="str">
        <f>ROUNDDOWN((L298+D298)*0.65)</f>
        <v>14464020647778500000000000000000000000000000000000000000</v>
      </c>
      <c r="M299" s="92"/>
      <c r="N299" s="91"/>
      <c r="O299" s="78">
        <v>1.02</v>
      </c>
      <c r="P299" s="77" t="str">
        <f>ROUNDDOWN((P298+H298)*0.7)</f>
        <v>14571617201663100000000000000000000000000000000000000000</v>
      </c>
      <c r="Q299" s="46"/>
      <c r="R299" s="91"/>
      <c r="S299" s="78">
        <v>1.03</v>
      </c>
      <c r="T299" s="77" t="str">
        <f>ROUNDDOWN((T298+P298)*0.75)</f>
        <v>14799455190951300000000000000000000000000000000000000000</v>
      </c>
      <c r="U299" s="46"/>
      <c r="V299" s="91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</row>
    <row r="300">
      <c r="A300" s="74">
        <v>298.0</v>
      </c>
      <c r="B300" s="78" t="str">
        <f t="shared" si="3"/>
        <v>2,925,864,488,010,350,000,000.00</v>
      </c>
      <c r="C300" s="78">
        <v>1.03</v>
      </c>
      <c r="D300" s="83" t="str">
        <f>ROUNDDOWN((D299+P299)*0.7)</f>
        <v>18434233922026900000000000000000000000000000000000000000</v>
      </c>
      <c r="E300" s="46"/>
      <c r="F300" s="91"/>
      <c r="G300" s="76">
        <v>1.04</v>
      </c>
      <c r="H300" s="79" t="str">
        <f>ROUNDDOWN((H299+T299)*0.75)</f>
        <v>21484624172336600000000000000000000000000000000000000000</v>
      </c>
      <c r="I300" s="92"/>
      <c r="J300" s="91"/>
      <c r="K300" s="73">
        <v>1.02</v>
      </c>
      <c r="L300" s="83" t="str">
        <f>ROUNDDOWN((L299+H299)*1.2)</f>
        <v>33972877223931100000000000000000000000000000000000000000</v>
      </c>
      <c r="M300" s="92"/>
      <c r="N300" s="91"/>
      <c r="O300" s="78">
        <v>1.05</v>
      </c>
      <c r="P300" s="83" t="str">
        <f>ROUNDDOWN((P299+D299)*1.11)</f>
        <v>29231428076356900000000000000000000000000000000000000000</v>
      </c>
      <c r="Q300" s="46"/>
      <c r="R300" s="91"/>
      <c r="S300" s="78">
        <v>1.01</v>
      </c>
      <c r="T300" s="83" t="str">
        <f>ROUNDDOWN((T299+L299)*0.75)</f>
        <v>21947606879047300000000000000000000000000000000000000000</v>
      </c>
      <c r="U300" s="46"/>
      <c r="V300" s="91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</row>
    <row r="301">
      <c r="A301" s="74">
        <v>299.0</v>
      </c>
      <c r="B301" s="78" t="str">
        <f t="shared" si="3"/>
        <v>3,390,280,380,848,870,000,000.00</v>
      </c>
      <c r="C301" s="78">
        <v>1.01</v>
      </c>
      <c r="D301" s="83" t="str">
        <f>ROUNDDOWN((D300+T300))</f>
        <v>40381840801074200000000000000000000000000000000000000000</v>
      </c>
      <c r="E301" s="46"/>
      <c r="F301" s="91"/>
      <c r="G301" s="76">
        <v>1.02</v>
      </c>
      <c r="H301" s="79" t="str">
        <f>ROUNDDOWN((H300+L300)*0.65)</f>
        <v>36047375907574000000000000000000000000000000000000000000</v>
      </c>
      <c r="I301" s="92"/>
      <c r="J301" s="91"/>
      <c r="K301" s="78">
        <v>1.03</v>
      </c>
      <c r="L301" s="77" t="str">
        <f>ROUNDDOWN((L300+D300)*0.65)</f>
        <v>34064622244872700000000000000000000000000000000000000000</v>
      </c>
      <c r="M301" s="92"/>
      <c r="N301" s="91"/>
      <c r="O301" s="78">
        <v>1.04</v>
      </c>
      <c r="P301" s="77" t="str">
        <f>ROUNDDOWN((P300+H300)*0.7)</f>
        <v>35501236574085500000000000000000000000000000000000000000</v>
      </c>
      <c r="Q301" s="46"/>
      <c r="R301" s="91"/>
      <c r="S301" s="78">
        <v>1.05</v>
      </c>
      <c r="T301" s="77" t="str">
        <f>ROUNDDOWN((T300+P300)*0.75)</f>
        <v>38384276216553200000000000000000000000000000000000000000</v>
      </c>
      <c r="U301" s="46"/>
      <c r="V301" s="91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</row>
    <row r="302">
      <c r="A302" s="74">
        <v>300.0</v>
      </c>
      <c r="B302" s="78" t="str">
        <f t="shared" si="3"/>
        <v>3,928,411,964,350,710,000,000.00</v>
      </c>
      <c r="C302" s="78">
        <v>1.04</v>
      </c>
      <c r="D302" s="83" t="str">
        <f>ROUNDDOWN((D301+T300)*0.72)</f>
        <v>44877202329687500000000000000000000000000000000000000000</v>
      </c>
      <c r="E302" s="46"/>
      <c r="F302" s="91"/>
      <c r="G302" s="76">
        <v>1.03</v>
      </c>
      <c r="H302" s="79" t="str">
        <f>ROUNDDOWN((H301+T301)*0.75)</f>
        <v>55823739093095400000000000000000000000000000000000000000</v>
      </c>
      <c r="I302" s="92"/>
      <c r="J302" s="91"/>
      <c r="K302" s="73">
        <v>1.05</v>
      </c>
      <c r="L302" s="83" t="str">
        <f>ROUNDDOWN((L301+H301)*1.2)</f>
        <v>84134397782936000000000000000000000000000000000000000000</v>
      </c>
      <c r="M302" s="92"/>
      <c r="N302" s="91"/>
      <c r="O302" s="78">
        <v>1.01</v>
      </c>
      <c r="P302" s="83" t="str">
        <f>ROUNDDOWN((P301+D301)*1.11)</f>
        <v>84230215886427300000000000000000000000000000000000000000</v>
      </c>
      <c r="Q302" s="46"/>
      <c r="R302" s="91"/>
      <c r="S302" s="78">
        <v>1.02</v>
      </c>
      <c r="T302" s="83" t="str">
        <f>ROUNDDOWN((T301+L301)*0.75)</f>
        <v>54336673846069400000000000000000000000000000000000000000</v>
      </c>
      <c r="U302" s="46"/>
      <c r="V302" s="91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</row>
    <row r="303">
      <c r="A303" s="74">
        <v>301.0</v>
      </c>
      <c r="B303" s="78" t="str">
        <f t="shared" si="3"/>
        <v>4,551,959,964,382,010,000,000.00</v>
      </c>
      <c r="C303" s="78">
        <v>1.02</v>
      </c>
      <c r="D303" s="83" t="str">
        <f>ROUNDDOWN((D302+L302)*0.775)</f>
        <v>99983990087283200000000000000000000000000000000000000000</v>
      </c>
      <c r="E303" s="46"/>
      <c r="F303" s="91"/>
      <c r="G303" s="76">
        <v>1.05</v>
      </c>
      <c r="H303" s="79" t="str">
        <f>ROUNDDOWN((H302+P302)*0.656)</f>
        <v>91875394466566900000000000000000000000000000000000000000</v>
      </c>
      <c r="I303" s="92"/>
      <c r="J303" s="91"/>
      <c r="K303" s="73">
        <v>1.01</v>
      </c>
      <c r="L303" s="83" t="str">
        <f>ROUNDDOWN((L302+T302)*0.65)</f>
        <v>90006196558853500000000000000000000000000000000000000000</v>
      </c>
      <c r="M303" s="92"/>
      <c r="N303" s="91"/>
      <c r="O303" s="78">
        <v>1.03</v>
      </c>
      <c r="P303" s="83" t="str">
        <f>ROUNDDOWN((P302+D302)*0.665)</f>
        <v>85856433113716400000000000000000000000000000000000000000</v>
      </c>
      <c r="Q303" s="46"/>
      <c r="R303" s="91"/>
      <c r="S303" s="78">
        <v>1.04</v>
      </c>
      <c r="T303" s="83" t="str">
        <f>ROUNDDOWN((T302+H302)*0.75)</f>
        <v>82620309704373600000000000000000000000000000000000000000</v>
      </c>
      <c r="U303" s="46"/>
      <c r="V303" s="91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</row>
    <row r="304">
      <c r="A304" s="74">
        <v>302.0</v>
      </c>
      <c r="B304" s="78" t="str">
        <f t="shared" si="3"/>
        <v>5,274,482,336,722,370,000,000.00</v>
      </c>
      <c r="C304" s="78">
        <v>1.05</v>
      </c>
      <c r="D304" s="90" t="str">
        <f>ROUNDDOWN((D303+T303)*0.55)</f>
        <v>100432364885411000000000000000000000000000000000000000000</v>
      </c>
      <c r="E304" s="46"/>
      <c r="F304" s="91"/>
      <c r="G304" s="76">
        <v>1.01</v>
      </c>
      <c r="H304" s="79" t="str">
        <f>ROUNDDOWN((H303+L303)*0.65)</f>
        <v>118223034166523000000000000000000000000000000000000000000</v>
      </c>
      <c r="I304" s="92"/>
      <c r="J304" s="91"/>
      <c r="K304" s="73">
        <v>1.04</v>
      </c>
      <c r="L304" s="77" t="str">
        <f>ROUNDDOWN((L303+D303)*0.65)</f>
        <v>123493621319989000000000000000000000000000000000000000000</v>
      </c>
      <c r="M304" s="92"/>
      <c r="N304" s="91"/>
      <c r="O304" s="78">
        <v>1.02</v>
      </c>
      <c r="P304" s="77" t="str">
        <f>ROUNDDOWN((P303+H303)*0.7)</f>
        <v>124412279306198000000000000000000000000000000000000000000</v>
      </c>
      <c r="Q304" s="46"/>
      <c r="R304" s="91"/>
      <c r="S304" s="78">
        <v>1.03</v>
      </c>
      <c r="T304" s="77" t="str">
        <f>ROUNDDOWN((T303+P303)*0.75)</f>
        <v>126357557113568000000000000000000000000000000000000000000</v>
      </c>
      <c r="U304" s="46"/>
      <c r="V304" s="91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</row>
    <row r="305">
      <c r="A305" s="74">
        <v>303.0</v>
      </c>
      <c r="B305" s="78" t="str">
        <f t="shared" si="3"/>
        <v>6,111,689,060,994,020,000,000.00</v>
      </c>
      <c r="C305" s="78">
        <v>1.03</v>
      </c>
      <c r="D305" s="83" t="str">
        <f>ROUNDDOWN((D304+P304)*0.7)</f>
        <v>157391250934126000000000000000000000000000000000000000000</v>
      </c>
      <c r="E305" s="46"/>
      <c r="F305" s="91"/>
      <c r="G305" s="76">
        <v>1.04</v>
      </c>
      <c r="H305" s="79" t="str">
        <f>ROUNDDOWN((H304+T304)*0.75)</f>
        <v>183435443460068000000000000000000000000000000000000000000</v>
      </c>
      <c r="I305" s="92"/>
      <c r="J305" s="91"/>
      <c r="K305" s="73">
        <v>1.02</v>
      </c>
      <c r="L305" s="83" t="str">
        <f>ROUNDDOWN((L304+H304)*1.2)</f>
        <v>290059986583814000000000000000000000000000000000000000000</v>
      </c>
      <c r="M305" s="92"/>
      <c r="N305" s="91"/>
      <c r="O305" s="78">
        <v>1.05</v>
      </c>
      <c r="P305" s="83" t="str">
        <f>ROUNDDOWN((P304+D304)*1.11)</f>
        <v>249577555052686000000000000000000000000000000000000000000</v>
      </c>
      <c r="Q305" s="46"/>
      <c r="R305" s="91"/>
      <c r="S305" s="78">
        <v>1.01</v>
      </c>
      <c r="T305" s="83" t="str">
        <f>ROUNDDOWN((T304+L304)*0.75)</f>
        <v>187388383825168000000000000000000000000000000000000000000</v>
      </c>
      <c r="U305" s="46"/>
      <c r="V305" s="91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</row>
    <row r="306">
      <c r="A306" s="74">
        <v>304.0</v>
      </c>
      <c r="B306" s="78" t="str">
        <f t="shared" si="3"/>
        <v>7,081,783,726,568,590,000,000.00</v>
      </c>
      <c r="C306" s="78">
        <v>1.01</v>
      </c>
      <c r="D306" s="83" t="str">
        <f>ROUNDDOWN((D305+T305))</f>
        <v>344779634759294000000000000000000000000000000000000000000</v>
      </c>
      <c r="E306" s="46"/>
      <c r="F306" s="91"/>
      <c r="G306" s="76">
        <v>1.02</v>
      </c>
      <c r="H306" s="79" t="str">
        <f>ROUNDDOWN((H305+L305)*0.65)</f>
        <v>307772029528523000000000000000000000000000000000000000000</v>
      </c>
      <c r="I306" s="92"/>
      <c r="J306" s="91"/>
      <c r="K306" s="78">
        <v>1.03</v>
      </c>
      <c r="L306" s="77" t="str">
        <f>ROUNDDOWN((L305+D305)*0.65)</f>
        <v>290843304386661000000000000000000000000000000000000000000</v>
      </c>
      <c r="M306" s="92"/>
      <c r="N306" s="91"/>
      <c r="O306" s="78">
        <v>1.04</v>
      </c>
      <c r="P306" s="77" t="str">
        <f>ROUNDDOWN((P305+H305)*0.7)</f>
        <v>303109098958928000000000000000000000000000000000000000000</v>
      </c>
      <c r="Q306" s="46"/>
      <c r="R306" s="91"/>
      <c r="S306" s="78">
        <v>1.05</v>
      </c>
      <c r="T306" s="77" t="str">
        <f>ROUNDDOWN((T305+P305)*0.75)</f>
        <v>327724454158391000000000000000000000000000000000000000000</v>
      </c>
      <c r="U306" s="46"/>
      <c r="V306" s="91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</row>
    <row r="307">
      <c r="A307" s="74">
        <v>305.0</v>
      </c>
      <c r="B307" s="78" t="str">
        <f t="shared" si="3"/>
        <v>8,205,859,337,637,000,000,000.00</v>
      </c>
      <c r="C307" s="78">
        <v>1.04</v>
      </c>
      <c r="D307" s="83" t="str">
        <f>ROUNDDOWN((D306+T305)*0.72)</f>
        <v>383160973380813000000000000000000000000000000000000000000</v>
      </c>
      <c r="E307" s="46"/>
      <c r="F307" s="91"/>
      <c r="G307" s="76">
        <v>1.03</v>
      </c>
      <c r="H307" s="79" t="str">
        <f>ROUNDDOWN((H306+T306)*0.75)</f>
        <v>476622362765185000000000000000000000000000000000000000000</v>
      </c>
      <c r="I307" s="92"/>
      <c r="J307" s="91"/>
      <c r="K307" s="73">
        <v>1.05</v>
      </c>
      <c r="L307" s="83" t="str">
        <f>ROUNDDOWN((L306+H306)*1.2)</f>
        <v>718338400698221000000000000000000000000000000000000000000</v>
      </c>
      <c r="M307" s="92"/>
      <c r="N307" s="91"/>
      <c r="O307" s="78">
        <v>1.01</v>
      </c>
      <c r="P307" s="83" t="str">
        <f>ROUNDDOWN((P306+D306)*1.11)</f>
        <v>719156494427226000000000000000000000000000000000000000000</v>
      </c>
      <c r="Q307" s="46"/>
      <c r="R307" s="91"/>
      <c r="S307" s="78">
        <v>1.02</v>
      </c>
      <c r="T307" s="83" t="str">
        <f>ROUNDDOWN((T306+L306)*0.75)</f>
        <v>463925818908789000000000000000000000000000000000000000000</v>
      </c>
      <c r="U307" s="46"/>
      <c r="V307" s="91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</row>
    <row r="308">
      <c r="A308" s="74">
        <v>306.0</v>
      </c>
      <c r="B308" s="78" t="str">
        <f t="shared" si="3"/>
        <v>9,508,356,943,528,330,000,000.00</v>
      </c>
      <c r="C308" s="78">
        <v>1.02</v>
      </c>
      <c r="D308" s="83" t="str">
        <f>ROUNDDOWN((D307+L307)*0.775)</f>
        <v>853662014911251000000000000000000000000000000000000000000</v>
      </c>
      <c r="E308" s="46"/>
      <c r="F308" s="91"/>
      <c r="G308" s="76">
        <v>1.05</v>
      </c>
      <c r="H308" s="79" t="str">
        <f>ROUNDDOWN((H307+P307)*0.656)</f>
        <v>784430930318222000000000000000000000000000000000000000000</v>
      </c>
      <c r="I308" s="92"/>
      <c r="J308" s="91"/>
      <c r="K308" s="73">
        <v>1.01</v>
      </c>
      <c r="L308" s="83" t="str">
        <f>ROUNDDOWN((L307+T307)*0.65)</f>
        <v>768471742744557000000000000000000000000000000000000000000</v>
      </c>
      <c r="M308" s="92"/>
      <c r="N308" s="91"/>
      <c r="O308" s="78">
        <v>1.03</v>
      </c>
      <c r="P308" s="83" t="str">
        <f>ROUNDDOWN((P307+D307)*0.665)</f>
        <v>733041116092346000000000000000000000000000000000000000000</v>
      </c>
      <c r="Q308" s="46"/>
      <c r="R308" s="91"/>
      <c r="S308" s="78">
        <v>1.04</v>
      </c>
      <c r="T308" s="83" t="str">
        <f>ROUNDDOWN((T307+H307)*0.75)</f>
        <v>705411136255481000000000000000000000000000000000000000000</v>
      </c>
      <c r="U308" s="46"/>
      <c r="V308" s="91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</row>
    <row r="309">
      <c r="A309" s="74">
        <v>307.0</v>
      </c>
      <c r="B309" s="78" t="str">
        <f t="shared" si="3"/>
        <v>11,017,597,066,388,200,000,000.00</v>
      </c>
      <c r="C309" s="78">
        <v>1.05</v>
      </c>
      <c r="D309" s="90" t="str">
        <f>ROUNDDOWN((D308+T308)*0.55)</f>
        <v>857490233141703000000000000000000000000000000000000000000</v>
      </c>
      <c r="E309" s="46"/>
      <c r="F309" s="91"/>
      <c r="G309" s="76">
        <v>1.01</v>
      </c>
      <c r="H309" s="79" t="str">
        <f>ROUNDDOWN((H308+L308)*0.65)</f>
        <v>1009386737490810000000000000000000000000000000000000000000</v>
      </c>
      <c r="I309" s="92"/>
      <c r="J309" s="91"/>
      <c r="K309" s="73">
        <v>1.04</v>
      </c>
      <c r="L309" s="77" t="str">
        <f>ROUNDDOWN((L308+D308)*0.65)</f>
        <v>1054386942476280000000000000000000000000000000000000000000</v>
      </c>
      <c r="M309" s="92"/>
      <c r="N309" s="91"/>
      <c r="O309" s="78">
        <v>1.02</v>
      </c>
      <c r="P309" s="77" t="str">
        <f>ROUNDDOWN((P308+H308)*0.7)</f>
        <v>1062230432487400000000000000000000000000000000000000000000</v>
      </c>
      <c r="Q309" s="46"/>
      <c r="R309" s="91"/>
      <c r="S309" s="78">
        <v>1.03</v>
      </c>
      <c r="T309" s="77" t="str">
        <f>ROUNDDOWN((T308+P308)*0.75)</f>
        <v>1078839189260870000000000000000000000000000000000000000000</v>
      </c>
      <c r="U309" s="46"/>
      <c r="V309" s="91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</row>
    <row r="310">
      <c r="A310" s="74">
        <v>308.0</v>
      </c>
      <c r="B310" s="78" t="str">
        <f t="shared" si="3"/>
        <v>12,766,395,481,177,800,000,000.00</v>
      </c>
      <c r="C310" s="78">
        <v>1.03</v>
      </c>
      <c r="D310" s="83" t="str">
        <f>ROUNDDOWN((D309+P309)*0.7)</f>
        <v>1343804465940370000000000000000000000000000000000000000000</v>
      </c>
      <c r="E310" s="46"/>
      <c r="F310" s="91"/>
      <c r="G310" s="76">
        <v>1.04</v>
      </c>
      <c r="H310" s="79" t="str">
        <f>ROUNDDOWN((H309+T309)*0.75)</f>
        <v>1566169445063760000000000000000000000000000000000000000000</v>
      </c>
      <c r="I310" s="92"/>
      <c r="J310" s="91"/>
      <c r="K310" s="73">
        <v>1.02</v>
      </c>
      <c r="L310" s="83" t="str">
        <f>ROUNDDOWN((L309+H309)*1.2)</f>
        <v>2476528415960510000000000000000000000000000000000000000000</v>
      </c>
      <c r="M310" s="92"/>
      <c r="N310" s="91"/>
      <c r="O310" s="78">
        <v>1.05</v>
      </c>
      <c r="P310" s="83" t="str">
        <f>ROUNDDOWN((P309+D309)*1.11)</f>
        <v>2130889938848300000000000000000000000000000000000000000000</v>
      </c>
      <c r="Q310" s="46"/>
      <c r="R310" s="91"/>
      <c r="S310" s="78">
        <v>1.01</v>
      </c>
      <c r="T310" s="83" t="str">
        <f>ROUNDDOWN((T309+L309)*0.75)</f>
        <v>1599919598802860000000000000000000000000000000000000000000</v>
      </c>
      <c r="U310" s="46"/>
      <c r="V310" s="91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</row>
    <row r="311">
      <c r="A311" s="74">
        <v>309.0</v>
      </c>
      <c r="B311" s="78" t="str">
        <f t="shared" si="3"/>
        <v>14,792,776,737,048,100,000,000.00</v>
      </c>
      <c r="C311" s="78">
        <v>1.01</v>
      </c>
      <c r="D311" s="83" t="str">
        <f>ROUNDDOWN((D310+T310))</f>
        <v>2943724064743230000000000000000000000000000000000000000000</v>
      </c>
      <c r="E311" s="46"/>
      <c r="F311" s="91"/>
      <c r="G311" s="76">
        <v>1.02</v>
      </c>
      <c r="H311" s="79" t="str">
        <f>ROUNDDOWN((H310+L310)*0.65)</f>
        <v>2627753609665780000000000000000000000000000000000000000000</v>
      </c>
      <c r="I311" s="92"/>
      <c r="J311" s="91"/>
      <c r="K311" s="78">
        <v>1.03</v>
      </c>
      <c r="L311" s="77" t="str">
        <f>ROUNDDOWN((L310+D310)*0.65)</f>
        <v>2483216373235570000000000000000000000000000000000000000000</v>
      </c>
      <c r="M311" s="92"/>
      <c r="N311" s="91"/>
      <c r="O311" s="78">
        <v>1.04</v>
      </c>
      <c r="P311" s="77" t="str">
        <f>ROUNDDOWN((P310+H310)*0.7)</f>
        <v>2587941568738440000000000000000000000000000000000000000000</v>
      </c>
      <c r="Q311" s="46"/>
      <c r="R311" s="91"/>
      <c r="S311" s="78">
        <v>1.05</v>
      </c>
      <c r="T311" s="77" t="str">
        <f>ROUNDDOWN((T310+P310)*0.75)</f>
        <v>2798107153238370000000000000000000000000000000000000000000</v>
      </c>
      <c r="U311" s="46"/>
      <c r="V311" s="91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</row>
    <row r="312">
      <c r="A312" s="74">
        <v>310.0</v>
      </c>
      <c r="B312" s="78" t="str">
        <f t="shared" si="3"/>
        <v>17,140,800,934,357,600,000,000.00</v>
      </c>
      <c r="C312" s="78">
        <v>1.04</v>
      </c>
      <c r="D312" s="83" t="str">
        <f>ROUNDDOWN((D311+T310)*0.72)</f>
        <v>3271423437753190000000000000000000000000000000000000000000</v>
      </c>
      <c r="E312" s="46"/>
      <c r="F312" s="91"/>
      <c r="G312" s="76">
        <v>1.03</v>
      </c>
      <c r="H312" s="79" t="str">
        <f>ROUNDDOWN((H311+T311)*0.75)</f>
        <v>4069395572178110000000000000000000000000000000000000000000</v>
      </c>
      <c r="I312" s="92"/>
      <c r="J312" s="91"/>
      <c r="K312" s="73">
        <v>1.05</v>
      </c>
      <c r="L312" s="83" t="str">
        <f>ROUNDDOWN((L311+H311)*1.2)</f>
        <v>6133163979481620000000000000000000000000000000000000000000</v>
      </c>
      <c r="M312" s="92"/>
      <c r="N312" s="91"/>
      <c r="O312" s="78">
        <v>1.01</v>
      </c>
      <c r="P312" s="83" t="str">
        <f>ROUNDDOWN((P311+D311)*1.11)</f>
        <v>6140148853164650000000000000000000000000000000000000000000</v>
      </c>
      <c r="Q312" s="46"/>
      <c r="R312" s="91"/>
      <c r="S312" s="78">
        <v>1.02</v>
      </c>
      <c r="T312" s="83" t="str">
        <f>ROUNDDOWN((T311+L311)*0.75)</f>
        <v>3960992644855450000000000000000000000000000000000000000000</v>
      </c>
      <c r="U312" s="46"/>
      <c r="V312" s="91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</row>
    <row r="313">
      <c r="A313" s="74">
        <v>311.0</v>
      </c>
      <c r="B313" s="78" t="str">
        <f t="shared" si="3"/>
        <v>19,861,521,734,147,700,000,000.00</v>
      </c>
      <c r="C313" s="78">
        <v>1.02</v>
      </c>
      <c r="D313" s="83" t="str">
        <f>ROUNDDOWN((D312+L312)*0.775)</f>
        <v>7288555248356980000000000000000000000000000000000000000000</v>
      </c>
      <c r="E313" s="46"/>
      <c r="F313" s="91"/>
      <c r="G313" s="76">
        <v>1.05</v>
      </c>
      <c r="H313" s="79" t="str">
        <f>ROUNDDOWN((H312+P312)*0.656)</f>
        <v>6697461143024850000000000000000000000000000000000000000000</v>
      </c>
      <c r="I313" s="92"/>
      <c r="J313" s="91"/>
      <c r="K313" s="73">
        <v>1.01</v>
      </c>
      <c r="L313" s="83" t="str">
        <f>ROUNDDOWN((L312+T312)*0.65)</f>
        <v>6561201805819100000000000000000000000000000000000000000000</v>
      </c>
      <c r="M313" s="92"/>
      <c r="N313" s="91"/>
      <c r="O313" s="78">
        <v>1.03</v>
      </c>
      <c r="P313" s="83" t="str">
        <f>ROUNDDOWN((P312+D312)*0.665)</f>
        <v>6258695573460360000000000000000000000000000000000000000000</v>
      </c>
      <c r="Q313" s="46"/>
      <c r="R313" s="91"/>
      <c r="S313" s="78">
        <v>1.04</v>
      </c>
      <c r="T313" s="83" t="str">
        <f>ROUNDDOWN((T312+H312)*0.75)</f>
        <v>6022791162775170000000000000000000000000000000000000000000</v>
      </c>
      <c r="U313" s="46"/>
      <c r="V313" s="91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</row>
    <row r="314">
      <c r="A314" s="74">
        <v>312.0</v>
      </c>
      <c r="B314" s="78" t="str">
        <f t="shared" si="3"/>
        <v>23,014,096,430,308,100,000,000.00</v>
      </c>
      <c r="C314" s="78">
        <v>1.05</v>
      </c>
      <c r="D314" s="90" t="str">
        <f>ROUNDDOWN((D313+T313)*0.55)</f>
        <v>7321240526122680000000000000000000000000000000000000000000</v>
      </c>
      <c r="E314" s="46"/>
      <c r="F314" s="91"/>
      <c r="G314" s="76">
        <v>1.01</v>
      </c>
      <c r="H314" s="79" t="str">
        <f>ROUNDDOWN((H313+L313)*0.65)</f>
        <v>8618130916748570000000000000000000000000000000000000000000</v>
      </c>
      <c r="I314" s="92"/>
      <c r="J314" s="91"/>
      <c r="K314" s="73">
        <v>1.04</v>
      </c>
      <c r="L314" s="77" t="str">
        <f>ROUNDDOWN((L313+D313)*0.65)</f>
        <v>9002342085214450000000000000000000000000000000000000000000</v>
      </c>
      <c r="M314" s="92"/>
      <c r="N314" s="91"/>
      <c r="O314" s="78">
        <v>1.02</v>
      </c>
      <c r="P314" s="77" t="str">
        <f>ROUNDDOWN((P313+H313)*0.7)</f>
        <v>9069309701539650000000000000000000000000000000000000000000</v>
      </c>
      <c r="Q314" s="46"/>
      <c r="R314" s="91"/>
      <c r="S314" s="78">
        <v>1.03</v>
      </c>
      <c r="T314" s="77" t="str">
        <f>ROUNDDOWN((T313+P313)*0.75)</f>
        <v>9211115052176650000000000000000000000000000000000000000000</v>
      </c>
      <c r="U314" s="46"/>
      <c r="V314" s="91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</row>
    <row r="315">
      <c r="A315" s="74">
        <v>313.0</v>
      </c>
      <c r="B315" s="78" t="str">
        <f t="shared" si="3"/>
        <v>26,667,072,221,002,100,000,000.00</v>
      </c>
      <c r="C315" s="78">
        <v>1.03</v>
      </c>
      <c r="D315" s="83" t="str">
        <f>ROUNDDOWN((D314+P314)*0.7)</f>
        <v>11473385159363600000000000000000000000000000000000000000000</v>
      </c>
      <c r="E315" s="46"/>
      <c r="F315" s="91"/>
      <c r="G315" s="76">
        <v>1.04</v>
      </c>
      <c r="H315" s="79" t="str">
        <f>ROUNDDOWN((H314+T314)*0.75)</f>
        <v>13371934476693900000000000000000000000000000000000000000000</v>
      </c>
      <c r="I315" s="92"/>
      <c r="J315" s="91"/>
      <c r="K315" s="73">
        <v>1.02</v>
      </c>
      <c r="L315" s="83" t="str">
        <f>ROUNDDOWN((L314+H314)*1.2)</f>
        <v>21144567602355600000000000000000000000000000000000000000000</v>
      </c>
      <c r="M315" s="92"/>
      <c r="N315" s="91"/>
      <c r="O315" s="78">
        <v>1.05</v>
      </c>
      <c r="P315" s="83" t="str">
        <f>ROUNDDOWN((P314+D314)*1.11)</f>
        <v>18193510752705200000000000000000000000000000000000000000000</v>
      </c>
      <c r="Q315" s="46"/>
      <c r="R315" s="91"/>
      <c r="S315" s="78">
        <v>1.01</v>
      </c>
      <c r="T315" s="83" t="str">
        <f>ROUNDDOWN((T314+L314)*0.75)</f>
        <v>13660092853043300000000000000000000000000000000000000000000</v>
      </c>
      <c r="U315" s="46"/>
      <c r="V315" s="91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</row>
    <row r="316">
      <c r="A316" s="74">
        <v>314.0</v>
      </c>
      <c r="B316" s="78" t="str">
        <f t="shared" si="3"/>
        <v>30,899,876,647,063,500,000,000.00</v>
      </c>
      <c r="C316" s="78">
        <v>1.01</v>
      </c>
      <c r="D316" s="83" t="str">
        <f>ROUNDDOWN((D315+T315))</f>
        <v>25133478012406900000000000000000000000000000000000000000000</v>
      </c>
      <c r="E316" s="46"/>
      <c r="F316" s="91"/>
      <c r="G316" s="76">
        <v>1.02</v>
      </c>
      <c r="H316" s="79" t="str">
        <f>ROUNDDOWN((H315+L315)*0.65)</f>
        <v>22435726351382200000000000000000000000000000000000000000000</v>
      </c>
      <c r="I316" s="92"/>
      <c r="J316" s="91"/>
      <c r="K316" s="78">
        <v>1.03</v>
      </c>
      <c r="L316" s="77" t="str">
        <f>ROUNDDOWN((L315+D315)*0.65)</f>
        <v>21201669295117500000000000000000000000000000000000000000000</v>
      </c>
      <c r="M316" s="92"/>
      <c r="N316" s="91"/>
      <c r="O316" s="78">
        <v>1.04</v>
      </c>
      <c r="P316" s="77" t="str">
        <f>ROUNDDOWN((P315+H315)*0.7)</f>
        <v>22095811660579400000000000000000000000000000000000000000000</v>
      </c>
      <c r="Q316" s="46"/>
      <c r="R316" s="91"/>
      <c r="S316" s="78">
        <v>1.05</v>
      </c>
      <c r="T316" s="77" t="str">
        <f>ROUNDDOWN((T315+P315)*0.75)</f>
        <v>23890202704311400000000000000000000000000000000000000000000</v>
      </c>
      <c r="U316" s="46"/>
      <c r="V316" s="91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</row>
    <row r="317">
      <c r="A317" s="74">
        <v>315.0</v>
      </c>
      <c r="B317" s="78" t="str">
        <f t="shared" si="3"/>
        <v>35,804,544,604,329,100,000,000.00</v>
      </c>
      <c r="C317" s="78">
        <v>1.04</v>
      </c>
      <c r="D317" s="83" t="str">
        <f>ROUNDDOWN((D316+T315)*0.72)</f>
        <v>27931371023124100000000000000000000000000000000000000000000</v>
      </c>
      <c r="E317" s="46"/>
      <c r="F317" s="91"/>
      <c r="G317" s="76">
        <v>1.03</v>
      </c>
      <c r="H317" s="79" t="str">
        <f>ROUNDDOWN((H316+T316)*0.75)</f>
        <v>34744446791770200000000000000000000000000000000000000000000</v>
      </c>
      <c r="I317" s="92"/>
      <c r="J317" s="91"/>
      <c r="K317" s="73">
        <v>1.05</v>
      </c>
      <c r="L317" s="83" t="str">
        <f>ROUNDDOWN((L316+H316)*1.2)</f>
        <v>52364874775799600000000000000000000000000000000000000000000</v>
      </c>
      <c r="M317" s="92"/>
      <c r="N317" s="91"/>
      <c r="O317" s="78">
        <v>1.01</v>
      </c>
      <c r="P317" s="83" t="str">
        <f>ROUNDDOWN((P316+D316)*1.11)</f>
        <v>52424511537014800000000000000000000000000000000000000000000</v>
      </c>
      <c r="Q317" s="46"/>
      <c r="R317" s="91"/>
      <c r="S317" s="78">
        <v>1.02</v>
      </c>
      <c r="T317" s="83" t="str">
        <f>ROUNDDOWN((T316+L316)*0.75)</f>
        <v>33818903999571700000000000000000000000000000000000000000000</v>
      </c>
      <c r="U317" s="46"/>
      <c r="V317" s="91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</row>
    <row r="318">
      <c r="A318" s="74">
        <v>316.0</v>
      </c>
      <c r="B318" s="78" t="str">
        <f t="shared" si="3"/>
        <v>41,487,719,480,758,000,000,000.00</v>
      </c>
      <c r="C318" s="78">
        <v>1.02</v>
      </c>
      <c r="D318" s="83" t="str">
        <f>ROUNDDOWN((D317+L317)*0.775)</f>
        <v>62229590494165900000000000000000000000000000000000000000000</v>
      </c>
      <c r="E318" s="46"/>
      <c r="F318" s="91"/>
      <c r="G318" s="76">
        <v>1.05</v>
      </c>
      <c r="H318" s="79" t="str">
        <f>ROUNDDOWN((H317+P317)*0.656)</f>
        <v>57182836663683000000000000000000000000000000000000000000000</v>
      </c>
      <c r="I318" s="92"/>
      <c r="J318" s="91"/>
      <c r="K318" s="73">
        <v>1.01</v>
      </c>
      <c r="L318" s="83" t="str">
        <f>ROUNDDOWN((L317+T317)*0.65)</f>
        <v>56019456203991300000000000000000000000000000000000000000000</v>
      </c>
      <c r="M318" s="92"/>
      <c r="N318" s="91"/>
      <c r="O318" s="78">
        <v>1.03</v>
      </c>
      <c r="P318" s="83" t="str">
        <f>ROUNDDOWN((P317+D317)*0.665)</f>
        <v>53436661902492400000000000000000000000000000000000000000000</v>
      </c>
      <c r="Q318" s="46"/>
      <c r="R318" s="91"/>
      <c r="S318" s="78">
        <v>1.04</v>
      </c>
      <c r="T318" s="83" t="str">
        <f>ROUNDDOWN((T317+H317)*0.75)</f>
        <v>51422513093506400000000000000000000000000000000000000000000</v>
      </c>
      <c r="U318" s="46"/>
      <c r="V318" s="91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</row>
    <row r="319">
      <c r="A319" s="74">
        <v>317.0</v>
      </c>
      <c r="B319" s="78" t="str">
        <f t="shared" si="3"/>
        <v>48,072,971,929,545,400,000,000.00</v>
      </c>
      <c r="C319" s="78">
        <v>1.05</v>
      </c>
      <c r="D319" s="90" t="str">
        <f>ROUNDDOWN((D318+T318)*0.55)</f>
        <v>62508656973219800000000000000000000000000000000000000000000</v>
      </c>
      <c r="E319" s="46"/>
      <c r="F319" s="91"/>
      <c r="G319" s="76">
        <v>1.01</v>
      </c>
      <c r="H319" s="79" t="str">
        <f>ROUNDDOWN((H318+L318)*0.65)</f>
        <v>73581490363988300000000000000000000000000000000000000000000</v>
      </c>
      <c r="I319" s="92"/>
      <c r="J319" s="91"/>
      <c r="K319" s="73">
        <v>1.04</v>
      </c>
      <c r="L319" s="77" t="str">
        <f>ROUNDDOWN((L318+D318)*0.65)</f>
        <v>76861880353802200000000000000000000000000000000000000000000</v>
      </c>
      <c r="M319" s="92"/>
      <c r="N319" s="91"/>
      <c r="O319" s="78">
        <v>1.02</v>
      </c>
      <c r="P319" s="77" t="str">
        <f>ROUNDDOWN((P318+H318)*0.7)</f>
        <v>77433648996322800000000000000000000000000000000000000000000</v>
      </c>
      <c r="Q319" s="46"/>
      <c r="R319" s="91"/>
      <c r="S319" s="78">
        <v>1.03</v>
      </c>
      <c r="T319" s="77" t="str">
        <f>ROUNDDOWN((T318+P318)*0.75)</f>
        <v>78644381246999100000000000000000000000000000000000000000000</v>
      </c>
      <c r="U319" s="46"/>
      <c r="V319" s="91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</row>
    <row r="320">
      <c r="A320" s="74">
        <v>318.0</v>
      </c>
      <c r="B320" s="78" t="str">
        <f t="shared" si="3"/>
        <v>55,703,486,695,881,200,000,000.00</v>
      </c>
      <c r="C320" s="78">
        <v>1.03</v>
      </c>
      <c r="D320" s="83" t="str">
        <f>ROUNDDOWN((D319+P319)*0.7)</f>
        <v>97959614178679800000000000000000000000000000000000000000000</v>
      </c>
      <c r="E320" s="46"/>
      <c r="F320" s="91"/>
      <c r="G320" s="76">
        <v>1.04</v>
      </c>
      <c r="H320" s="79" t="str">
        <f>ROUNDDOWN((H319+T319)*0.75)</f>
        <v>114169403708241000000000000000000000000000000000000000000000</v>
      </c>
      <c r="I320" s="92"/>
      <c r="J320" s="91"/>
      <c r="K320" s="73">
        <v>1.02</v>
      </c>
      <c r="L320" s="83" t="str">
        <f>ROUNDDOWN((L319+H319)*1.2)</f>
        <v>180532044861349000000000000000000000000000000000000000000000</v>
      </c>
      <c r="M320" s="92"/>
      <c r="N320" s="91"/>
      <c r="O320" s="78">
        <v>1.05</v>
      </c>
      <c r="P320" s="83" t="str">
        <f>ROUNDDOWN((P319+D319)*1.11)</f>
        <v>155335959626192000000000000000000000000000000000000000000000</v>
      </c>
      <c r="Q320" s="46"/>
      <c r="R320" s="91"/>
      <c r="S320" s="78">
        <v>1.01</v>
      </c>
      <c r="T320" s="83" t="str">
        <f>ROUNDDOWN((T319+L319)*0.75)</f>
        <v>116629696200601000000000000000000000000000000000000000000000</v>
      </c>
      <c r="U320" s="46"/>
      <c r="V320" s="91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</row>
    <row r="321">
      <c r="A321" s="74">
        <v>319.0</v>
      </c>
      <c r="B321" s="78" t="str">
        <f t="shared" si="3"/>
        <v>64,545,175,917,680,400,000,000.00</v>
      </c>
      <c r="C321" s="78">
        <v>1.01</v>
      </c>
      <c r="D321" s="83" t="str">
        <f>ROUNDDOWN((D320+T320))</f>
        <v>214589310379281000000000000000000000000000000000000000000000</v>
      </c>
      <c r="E321" s="46"/>
      <c r="F321" s="91"/>
      <c r="G321" s="76">
        <v>1.02</v>
      </c>
      <c r="H321" s="79" t="str">
        <f>ROUNDDOWN((H320+L320)*0.65)</f>
        <v>191555941570234000000000000000000000000000000000000000000000</v>
      </c>
      <c r="I321" s="92"/>
      <c r="J321" s="91"/>
      <c r="K321" s="78">
        <v>1.03</v>
      </c>
      <c r="L321" s="77" t="str">
        <f>ROUNDDOWN((L320+D320)*0.65)</f>
        <v>181019578376019000000000000000000000000000000000000000000000</v>
      </c>
      <c r="M321" s="92"/>
      <c r="N321" s="91"/>
      <c r="O321" s="78">
        <v>1.04</v>
      </c>
      <c r="P321" s="77" t="str">
        <f>ROUNDDOWN((P320+H320)*0.7)</f>
        <v>188653754334103000000000000000000000000000000000000000000000</v>
      </c>
      <c r="Q321" s="46"/>
      <c r="R321" s="91"/>
      <c r="S321" s="78">
        <v>1.05</v>
      </c>
      <c r="T321" s="77" t="str">
        <f>ROUNDDOWN((T320+P320)*0.75)</f>
        <v>203974241870095000000000000000000000000000000000000000000000</v>
      </c>
      <c r="U321" s="46"/>
      <c r="V321" s="91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</row>
    <row r="322">
      <c r="A322" s="74">
        <v>320.0</v>
      </c>
      <c r="B322" s="78" t="str">
        <f t="shared" si="3"/>
        <v>74,790,286,593,538,300,000,000.00</v>
      </c>
      <c r="C322" s="78">
        <v>1.04</v>
      </c>
      <c r="D322" s="83" t="str">
        <f>ROUNDDOWN((D321+T320)*0.72)</f>
        <v>238477684737515000000000000000000000000000000000000000000000</v>
      </c>
      <c r="E322" s="46"/>
      <c r="F322" s="91"/>
      <c r="G322" s="76">
        <v>1.03</v>
      </c>
      <c r="H322" s="79" t="str">
        <f>ROUNDDOWN((H321+T321)*0.75)</f>
        <v>296647637580247000000000000000000000000000000000000000000000</v>
      </c>
      <c r="I322" s="92"/>
      <c r="J322" s="91"/>
      <c r="K322" s="73">
        <v>1.05</v>
      </c>
      <c r="L322" s="83" t="str">
        <f>ROUNDDOWN((L321+H321)*1.2)</f>
        <v>447090623935504000000000000000000000000000000000000000000000</v>
      </c>
      <c r="M322" s="92"/>
      <c r="N322" s="91"/>
      <c r="O322" s="78">
        <v>1.01</v>
      </c>
      <c r="P322" s="83" t="str">
        <f>ROUNDDOWN((P321+D321)*1.11)</f>
        <v>447599801831856000000000000000000000000000000000000000000000</v>
      </c>
      <c r="Q322" s="46"/>
      <c r="R322" s="91"/>
      <c r="S322" s="78">
        <v>1.02</v>
      </c>
      <c r="T322" s="83" t="str">
        <f>ROUNDDOWN((T321+L321)*0.75)</f>
        <v>288745365184586000000000000000000000000000000000000000000000</v>
      </c>
      <c r="U322" s="46"/>
      <c r="V322" s="91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</row>
    <row r="323">
      <c r="A323" s="74">
        <v>321.0</v>
      </c>
      <c r="B323" s="78" t="str">
        <f t="shared" si="3"/>
        <v>86,661,580,655,966,400,000,000.00</v>
      </c>
      <c r="C323" s="78">
        <v>1.02</v>
      </c>
      <c r="D323" s="83" t="str">
        <f>ROUNDDOWN((D322+L322)*0.775)</f>
        <v>531315439221590000000000000000000000000000000000000000000000</v>
      </c>
      <c r="E323" s="46"/>
      <c r="F323" s="91"/>
      <c r="G323" s="76">
        <v>1.05</v>
      </c>
      <c r="H323" s="79" t="str">
        <f>ROUNDDOWN((H322+P322)*0.656)</f>
        <v>488226320254340000000000000000000000000000000000000000000000</v>
      </c>
      <c r="I323" s="92"/>
      <c r="J323" s="91"/>
      <c r="K323" s="73">
        <v>1.01</v>
      </c>
      <c r="L323" s="83" t="str">
        <f>ROUNDDOWN((L322+T322)*0.65)</f>
        <v>478293392928059000000000000000000000000000000000000000000000</v>
      </c>
      <c r="M323" s="92"/>
      <c r="N323" s="91"/>
      <c r="O323" s="78">
        <v>1.03</v>
      </c>
      <c r="P323" s="83" t="str">
        <f>ROUNDDOWN((P322+D322)*0.665)</f>
        <v>456241528568632000000000000000000000000000000000000000000000</v>
      </c>
      <c r="Q323" s="46"/>
      <c r="R323" s="91"/>
      <c r="S323" s="78">
        <v>1.04</v>
      </c>
      <c r="T323" s="83" t="str">
        <f>ROUNDDOWN((T322+H322)*0.75)</f>
        <v>439044752073625000000000000000000000000000000000000000000000</v>
      </c>
      <c r="U323" s="46"/>
      <c r="V323" s="91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</row>
    <row r="324">
      <c r="A324" s="74">
        <v>322.0</v>
      </c>
      <c r="B324" s="78" t="str">
        <f t="shared" si="3"/>
        <v>100,417,178,538,255,000,000,000.00</v>
      </c>
      <c r="C324" s="78">
        <v>1.05</v>
      </c>
      <c r="D324" s="90" t="str">
        <f>ROUNDDOWN((D323+T323)*0.55)</f>
        <v>533698105212368000000000000000000000000000000000000000000000</v>
      </c>
      <c r="E324" s="46"/>
      <c r="F324" s="91"/>
      <c r="G324" s="76">
        <v>1.01</v>
      </c>
      <c r="H324" s="79" t="str">
        <f>ROUNDDOWN((H323+L323)*0.65)</f>
        <v>628237813568559000000000000000000000000000000000000000000000</v>
      </c>
      <c r="I324" s="92"/>
      <c r="J324" s="91"/>
      <c r="K324" s="73">
        <v>1.04</v>
      </c>
      <c r="L324" s="77" t="str">
        <f>ROUNDDOWN((L323+D323)*0.65)</f>
        <v>656245740897272000000000000000000000000000000000000000000000</v>
      </c>
      <c r="M324" s="92"/>
      <c r="N324" s="91"/>
      <c r="O324" s="78">
        <v>1.02</v>
      </c>
      <c r="P324" s="77" t="str">
        <f>ROUNDDOWN((P323+H323)*0.7)</f>
        <v>661127494176080000000000000000000000000000000000000000000000</v>
      </c>
      <c r="Q324" s="46"/>
      <c r="R324" s="91"/>
      <c r="S324" s="78">
        <v>1.03</v>
      </c>
      <c r="T324" s="77" t="str">
        <f>ROUNDDOWN((T323+P323)*0.75)</f>
        <v>671464710481693000000000000000000000000000000000000000000000</v>
      </c>
      <c r="U324" s="46"/>
      <c r="V324" s="91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</row>
    <row r="325">
      <c r="A325" s="74">
        <v>323.0</v>
      </c>
      <c r="B325" s="78" t="str">
        <f t="shared" si="3"/>
        <v>116,356,171,549,815,000,000,000.00</v>
      </c>
      <c r="C325" s="78">
        <v>1.03</v>
      </c>
      <c r="D325" s="83" t="str">
        <f>ROUNDDOWN((D324+P324)*0.7)</f>
        <v>836377919571914000000000000000000000000000000000000000000000</v>
      </c>
      <c r="E325" s="46"/>
      <c r="F325" s="91"/>
      <c r="G325" s="76">
        <v>1.04</v>
      </c>
      <c r="H325" s="79" t="str">
        <f>ROUNDDOWN((H324+T324)*0.75)</f>
        <v>974776893037689000000000000000000000000000000000000000000000</v>
      </c>
      <c r="I325" s="92"/>
      <c r="J325" s="91"/>
      <c r="K325" s="73">
        <v>1.02</v>
      </c>
      <c r="L325" s="83" t="str">
        <f>ROUNDDOWN((L324+H324)*1.2)</f>
        <v>1541380265359000000000000000000000000000000000000000000000000</v>
      </c>
      <c r="M325" s="92"/>
      <c r="N325" s="91"/>
      <c r="O325" s="78">
        <v>1.05</v>
      </c>
      <c r="P325" s="83" t="str">
        <f>ROUNDDOWN((P324+D324)*1.11)</f>
        <v>1326256415321180000000000000000000000000000000000000000000000</v>
      </c>
      <c r="Q325" s="46"/>
      <c r="R325" s="91"/>
      <c r="S325" s="78">
        <v>1.01</v>
      </c>
      <c r="T325" s="83" t="str">
        <f>ROUNDDOWN((T324+L324)*0.75)</f>
        <v>995782838534224000000000000000000000000000000000000000000000</v>
      </c>
      <c r="U325" s="46"/>
      <c r="V325" s="91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</row>
    <row r="326">
      <c r="A326" s="74">
        <v>324.0</v>
      </c>
      <c r="B326" s="78" t="str">
        <f t="shared" si="3"/>
        <v>134,825,125,091,243,000,000,000.00</v>
      </c>
      <c r="C326" s="78">
        <v>1.01</v>
      </c>
      <c r="D326" s="83" t="str">
        <f>ROUNDDOWN((D325+T325))</f>
        <v>1832160758106140000000000000000000000000000000000000000000000</v>
      </c>
      <c r="E326" s="46"/>
      <c r="F326" s="91"/>
      <c r="G326" s="76">
        <v>1.02</v>
      </c>
      <c r="H326" s="79" t="str">
        <f>ROUNDDOWN((H325+L325)*0.65)</f>
        <v>1635502152957850000000000000000000000000000000000000000000000</v>
      </c>
      <c r="I326" s="92"/>
      <c r="J326" s="91"/>
      <c r="K326" s="78">
        <v>1.03</v>
      </c>
      <c r="L326" s="77" t="str">
        <f>ROUNDDOWN((L325+D325)*0.65)</f>
        <v>1545542820205090000000000000000000000000000000000000000000000</v>
      </c>
      <c r="M326" s="92"/>
      <c r="N326" s="91"/>
      <c r="O326" s="78">
        <v>1.04</v>
      </c>
      <c r="P326" s="77" t="str">
        <f>ROUNDDOWN((P325+H325)*0.7)</f>
        <v>1610723315851210000000000000000000000000000000000000000000000</v>
      </c>
      <c r="Q326" s="46"/>
      <c r="R326" s="91"/>
      <c r="S326" s="78">
        <v>1.05</v>
      </c>
      <c r="T326" s="77" t="str">
        <f>ROUNDDOWN((T325+P325)*0.75)</f>
        <v>1741529440391550000000000000000000000000000000000000000000000</v>
      </c>
      <c r="U326" s="46"/>
      <c r="V326" s="91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</row>
    <row r="327">
      <c r="A327" s="74">
        <v>325.0</v>
      </c>
      <c r="B327" s="78" t="str">
        <f t="shared" si="3"/>
        <v>156,225,614,110,095,000,000,000.00</v>
      </c>
      <c r="C327" s="78">
        <v>1.04</v>
      </c>
      <c r="D327" s="83" t="str">
        <f>ROUNDDOWN((D326+T325)*0.72)</f>
        <v>2036119389581060000000000000000000000000000000000000000000000</v>
      </c>
      <c r="E327" s="46"/>
      <c r="F327" s="91"/>
      <c r="G327" s="76">
        <v>1.03</v>
      </c>
      <c r="H327" s="79" t="str">
        <f>ROUNDDOWN((H326+T326)*0.75)</f>
        <v>2532773695012050000000000000000000000000000000000000000000000</v>
      </c>
      <c r="I327" s="92"/>
      <c r="J327" s="91"/>
      <c r="K327" s="73">
        <v>1.05</v>
      </c>
      <c r="L327" s="83" t="str">
        <f>ROUNDDOWN((L326+H326)*1.2)</f>
        <v>3817253967795530000000000000000000000000000000000000000000000</v>
      </c>
      <c r="M327" s="92"/>
      <c r="N327" s="91"/>
      <c r="O327" s="78">
        <v>1.01</v>
      </c>
      <c r="P327" s="83" t="str">
        <f>ROUNDDOWN((P326+D326)*1.11)</f>
        <v>3821601322092660000000000000000000000000000000000000000000000</v>
      </c>
      <c r="Q327" s="46"/>
      <c r="R327" s="91"/>
      <c r="S327" s="78">
        <v>1.02</v>
      </c>
      <c r="T327" s="83" t="str">
        <f>ROUNDDOWN((T326+L326)*0.75)</f>
        <v>2465304195447480000000000000000000000000000000000000000000000</v>
      </c>
      <c r="U327" s="46"/>
      <c r="V327" s="91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</row>
    <row r="328">
      <c r="A328" s="74">
        <v>326.0</v>
      </c>
      <c r="B328" s="78" t="str">
        <f t="shared" si="3"/>
        <v>181,022,954,642,610,000,000,000.00</v>
      </c>
      <c r="C328" s="78">
        <v>1.02</v>
      </c>
      <c r="D328" s="83" t="str">
        <f>ROUNDDOWN((D327+L327)*0.775)</f>
        <v>4536364351966860000000000000000000000000000000000000000000000</v>
      </c>
      <c r="E328" s="46"/>
      <c r="F328" s="91"/>
      <c r="G328" s="76">
        <v>1.05</v>
      </c>
      <c r="H328" s="79" t="str">
        <f>ROUNDDOWN((H327+P327)*0.656)</f>
        <v>4168470011220690000000000000000000000000000000000000000000000</v>
      </c>
      <c r="I328" s="92"/>
      <c r="J328" s="91"/>
      <c r="K328" s="73">
        <v>1.01</v>
      </c>
      <c r="L328" s="83" t="str">
        <f>ROUNDDOWN((L327+T327)*0.65)</f>
        <v>4083662806107960000000000000000000000000000000000000000000000</v>
      </c>
      <c r="M328" s="92"/>
      <c r="N328" s="91"/>
      <c r="O328" s="78">
        <v>1.03</v>
      </c>
      <c r="P328" s="83" t="str">
        <f>ROUNDDOWN((P327+D327)*0.665)</f>
        <v>3895384273263020000000000000000000000000000000000000000000000</v>
      </c>
      <c r="Q328" s="46"/>
      <c r="R328" s="91"/>
      <c r="S328" s="78">
        <v>1.04</v>
      </c>
      <c r="T328" s="83" t="str">
        <f>ROUNDDOWN((T327+H327)*0.75)</f>
        <v>3748558417844650000000000000000000000000000000000000000000000</v>
      </c>
      <c r="U328" s="46"/>
      <c r="V328" s="91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</row>
    <row r="329">
      <c r="A329" s="74">
        <v>327.0</v>
      </c>
      <c r="B329" s="78" t="str">
        <f t="shared" si="3"/>
        <v>209,756,321,293,429,000,000,000.00</v>
      </c>
      <c r="C329" s="78">
        <v>1.05</v>
      </c>
      <c r="D329" s="90" t="str">
        <f>ROUNDDOWN((D328+T328)*0.55)</f>
        <v>4556707523396330000000000000000000000000000000000000000000000</v>
      </c>
      <c r="E329" s="46"/>
      <c r="F329" s="91"/>
      <c r="G329" s="76">
        <v>1.01</v>
      </c>
      <c r="H329" s="79" t="str">
        <f>ROUNDDOWN((H328+L328)*0.65)</f>
        <v>5363886331263620000000000000000000000000000000000000000000000</v>
      </c>
      <c r="I329" s="92"/>
      <c r="J329" s="91"/>
      <c r="K329" s="73">
        <v>1.04</v>
      </c>
      <c r="L329" s="77" t="str">
        <f>ROUNDDOWN((L328+D328)*0.65)</f>
        <v>5603017652748630000000000000000000000000000000000000000000000</v>
      </c>
      <c r="M329" s="92"/>
      <c r="N329" s="91"/>
      <c r="O329" s="78">
        <v>1.02</v>
      </c>
      <c r="P329" s="77" t="str">
        <f>ROUNDDOWN((P328+H328)*0.7)</f>
        <v>5644697999138600000000000000000000000000000000000000000000000</v>
      </c>
      <c r="Q329" s="46"/>
      <c r="R329" s="91"/>
      <c r="S329" s="78">
        <v>1.03</v>
      </c>
      <c r="T329" s="77" t="str">
        <f>ROUNDDOWN((T328+P328)*0.75)</f>
        <v>5732957018330750000000000000000000000000000000000000000000000</v>
      </c>
      <c r="U329" s="46"/>
      <c r="V329" s="91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</row>
    <row r="330">
      <c r="A330" s="74">
        <v>328.0</v>
      </c>
      <c r="B330" s="78" t="str">
        <f t="shared" si="3"/>
        <v>238,331,044,025,753,000,000,000.00</v>
      </c>
      <c r="C330" s="78">
        <v>1.01</v>
      </c>
      <c r="D330" s="83" t="str">
        <f>ROUNDDOWN((D329+P329)*0.7)</f>
        <v>7140983865774450000000000000000000000000000000000000000000000</v>
      </c>
      <c r="E330" s="46"/>
      <c r="F330" s="91"/>
      <c r="G330" s="76">
        <v>1.04</v>
      </c>
      <c r="H330" s="79" t="str">
        <f>ROUNDDOWN((H329+T329)*0.75)</f>
        <v>8322632512195780000000000000000000000000000000000000000000000</v>
      </c>
      <c r="I330" s="92"/>
      <c r="J330" s="91"/>
      <c r="K330" s="73">
        <v>1.02</v>
      </c>
      <c r="L330" s="83" t="str">
        <f>ROUNDDOWN((L329+H329)*1.2)</f>
        <v>13160284780814700000000000000000000000000000000000000000000000</v>
      </c>
      <c r="M330" s="92"/>
      <c r="N330" s="91"/>
      <c r="O330" s="78">
        <v>1.05</v>
      </c>
      <c r="P330" s="83" t="str">
        <f>ROUNDDOWN((P329+D329)*1.11)</f>
        <v>11323560130013800000000000000000000000000000000000000000000000</v>
      </c>
      <c r="Q330" s="46"/>
      <c r="R330" s="91"/>
      <c r="S330" s="78">
        <v>1.01</v>
      </c>
      <c r="T330" s="83" t="str">
        <f>ROUNDDOWN((T329+L329)*0.75)</f>
        <v>8501981003309540000000000000000000000000000000000000000000000</v>
      </c>
      <c r="U330" s="46"/>
      <c r="V330" s="91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</row>
    <row r="331">
      <c r="A331" s="74">
        <v>329.0</v>
      </c>
      <c r="B331" s="78" t="str">
        <f t="shared" si="3"/>
        <v>284,363,590,763,174,000,000,000.00</v>
      </c>
      <c r="C331" s="78">
        <v>1.04</v>
      </c>
      <c r="D331" s="83" t="str">
        <f>ROUNDDOWN((D330+T330))</f>
        <v>15642964869084000000000000000000000000000000000000000000000000</v>
      </c>
      <c r="E331" s="46"/>
      <c r="F331" s="91"/>
      <c r="G331" s="76">
        <v>1.02</v>
      </c>
      <c r="H331" s="79" t="str">
        <f>ROUNDDOWN((H330+L330)*0.65)</f>
        <v>13963896240456800000000000000000000000000000000000000000000000</v>
      </c>
      <c r="I331" s="92"/>
      <c r="J331" s="91"/>
      <c r="K331" s="78">
        <v>1.03</v>
      </c>
      <c r="L331" s="77" t="str">
        <f>ROUNDDOWN((L330+D330)*0.65)</f>
        <v>13195824620282900000000000000000000000000000000000000000000000</v>
      </c>
      <c r="M331" s="92"/>
      <c r="N331" s="91"/>
      <c r="O331" s="78">
        <v>1.04</v>
      </c>
      <c r="P331" s="77" t="str">
        <f>ROUNDDOWN((P330+H330)*0.7)</f>
        <v>13752334849546700000000000000000000000000000000000000000000000</v>
      </c>
      <c r="Q331" s="46"/>
      <c r="R331" s="91"/>
      <c r="S331" s="78">
        <v>1.05</v>
      </c>
      <c r="T331" s="77" t="str">
        <f>ROUNDDOWN((T330+P330)*0.75)</f>
        <v>14869155849992500000000000000000000000000000000000000000000000</v>
      </c>
      <c r="U331" s="46"/>
      <c r="V331" s="91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</row>
    <row r="332">
      <c r="A332" s="74">
        <v>330.0</v>
      </c>
      <c r="B332" s="78" t="str">
        <f t="shared" si="3"/>
        <v>323,163,446,116,513,000,000,000.00</v>
      </c>
      <c r="C332" s="78">
        <v>1.02</v>
      </c>
      <c r="D332" s="83" t="str">
        <f>ROUNDDOWN((D331+T330)*0.72)</f>
        <v>17384361028123300000000000000000000000000000000000000000000000</v>
      </c>
      <c r="E332" s="46"/>
      <c r="F332" s="91"/>
      <c r="G332" s="76">
        <v>1.03</v>
      </c>
      <c r="H332" s="79" t="str">
        <f>ROUNDDOWN((H331+T331)*0.75)</f>
        <v>21624789067837000000000000000000000000000000000000000000000000</v>
      </c>
      <c r="I332" s="92"/>
      <c r="J332" s="91"/>
      <c r="K332" s="73">
        <v>1.05</v>
      </c>
      <c r="L332" s="83" t="str">
        <f>ROUNDDOWN((L331+H331)*1.2)</f>
        <v>32591665032887600000000000000000000000000000000000000000000000</v>
      </c>
      <c r="M332" s="92"/>
      <c r="N332" s="91"/>
      <c r="O332" s="78">
        <v>1.01</v>
      </c>
      <c r="P332" s="83" t="str">
        <f>ROUNDDOWN((P331+D331)*1.11)</f>
        <v>32628782687680100000000000000000000000000000000000000000000000</v>
      </c>
      <c r="Q332" s="46"/>
      <c r="R332" s="91"/>
      <c r="S332" s="78">
        <v>1.02</v>
      </c>
      <c r="T332" s="83" t="str">
        <f>ROUNDDOWN((T331+L331)*0.75)</f>
        <v>21048735352706500000000000000000000000000000000000000000000000</v>
      </c>
      <c r="U332" s="46"/>
      <c r="V332" s="91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</row>
    <row r="333">
      <c r="A333" s="74">
        <v>331.0</v>
      </c>
      <c r="B333" s="78" t="str">
        <f t="shared" si="3"/>
        <v>385,471,937,372,077,000,000,000.00</v>
      </c>
      <c r="C333" s="78">
        <v>1.05</v>
      </c>
      <c r="D333" s="83" t="str">
        <f>ROUNDDOWN((D332+L332)*0.775)</f>
        <v>38731420197283500000000000000000000000000000000000000000000000</v>
      </c>
      <c r="E333" s="46"/>
      <c r="F333" s="91"/>
      <c r="G333" s="76">
        <v>1.05</v>
      </c>
      <c r="H333" s="79" t="str">
        <f>ROUNDDOWN((H332+P332)*0.656)</f>
        <v>35590343071619200000000000000000000000000000000000000000000000</v>
      </c>
      <c r="I333" s="92"/>
      <c r="J333" s="91"/>
      <c r="K333" s="73">
        <v>1.01</v>
      </c>
      <c r="L333" s="83" t="str">
        <f>ROUNDDOWN((L332+T332)*0.65)</f>
        <v>34866260250636200000000000000000000000000000000000000000000000</v>
      </c>
      <c r="M333" s="92"/>
      <c r="N333" s="91"/>
      <c r="O333" s="78">
        <v>1.03</v>
      </c>
      <c r="P333" s="83" t="str">
        <f>ROUNDDOWN((P332+D332)*0.665)</f>
        <v>33258740571009300000000000000000000000000000000000000000000000</v>
      </c>
      <c r="Q333" s="46"/>
      <c r="R333" s="91"/>
      <c r="S333" s="78">
        <v>1.04</v>
      </c>
      <c r="T333" s="83" t="str">
        <f>ROUNDDOWN((T332+H332)*0.75)</f>
        <v>32005143315407600000000000000000000000000000000000000000000000</v>
      </c>
      <c r="U333" s="46"/>
      <c r="V333" s="91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</row>
    <row r="334">
      <c r="A334" s="74">
        <v>332.0</v>
      </c>
      <c r="B334" s="78" t="str">
        <f t="shared" si="3"/>
        <v>438,149,278,470,227,000,000,000.00</v>
      </c>
      <c r="C334" s="78">
        <v>1.03</v>
      </c>
      <c r="D334" s="90" t="str">
        <f>ROUNDDOWN((D333+T333)*0.55)</f>
        <v>38905109931980100000000000000000000000000000000000000000000000</v>
      </c>
      <c r="E334" s="46"/>
      <c r="F334" s="91"/>
      <c r="G334" s="76">
        <v>1.01</v>
      </c>
      <c r="H334" s="79" t="str">
        <f>ROUNDDOWN((H333+L333)*0.65)</f>
        <v>45796792159466000000000000000000000000000000000000000000000000</v>
      </c>
      <c r="I334" s="92"/>
      <c r="J334" s="91"/>
      <c r="K334" s="73">
        <v>1.04</v>
      </c>
      <c r="L334" s="77" t="str">
        <f>ROUNDDOWN((L333+D333)*0.65)</f>
        <v>47838492291147800000000000000000000000000000000000000000000000</v>
      </c>
      <c r="M334" s="92"/>
      <c r="N334" s="91"/>
      <c r="O334" s="78">
        <v>1.02</v>
      </c>
      <c r="P334" s="77" t="str">
        <f>ROUNDDOWN((P333+H333)*0.7)</f>
        <v>48194358549840000000000000000000000000000000000000000000000000</v>
      </c>
      <c r="Q334" s="46"/>
      <c r="R334" s="91"/>
      <c r="S334" s="78">
        <v>1.03</v>
      </c>
      <c r="T334" s="77" t="str">
        <f>ROUNDDOWN((T333+P333)*0.75)</f>
        <v>48947912914812700000000000000000000000000000000000000000000000</v>
      </c>
      <c r="U334" s="46"/>
      <c r="V334" s="91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</row>
    <row r="335">
      <c r="A335" s="74">
        <v>333.0</v>
      </c>
      <c r="B335" s="78" t="str">
        <f t="shared" si="3"/>
        <v>497,837,558,997,136,000,000,000.00</v>
      </c>
      <c r="C335" s="78">
        <v>1.01</v>
      </c>
      <c r="D335" s="83" t="str">
        <f>ROUNDDOWN((D334+P334)*0.7)</f>
        <v>60969627937274100000000000000000000000000000000000000000000000</v>
      </c>
      <c r="E335" s="46"/>
      <c r="F335" s="91"/>
      <c r="G335" s="76">
        <v>1.04</v>
      </c>
      <c r="H335" s="79" t="str">
        <f>ROUNDDOWN((H334+T334)*0.75)</f>
        <v>71058528805709000000000000000000000000000000000000000000000000</v>
      </c>
      <c r="I335" s="92"/>
      <c r="J335" s="91"/>
      <c r="K335" s="73">
        <v>1.02</v>
      </c>
      <c r="L335" s="83" t="str">
        <f>ROUNDDOWN((L334+H334)*1.2)</f>
        <v>112362341340737000000000000000000000000000000000000000000000000</v>
      </c>
      <c r="M335" s="92"/>
      <c r="N335" s="91"/>
      <c r="O335" s="78">
        <v>1.05</v>
      </c>
      <c r="P335" s="83" t="str">
        <f>ROUNDDOWN((P334+D334)*1.11)</f>
        <v>96680410014820300000000000000000000000000000000000000000000000</v>
      </c>
      <c r="Q335" s="46"/>
      <c r="R335" s="91"/>
      <c r="S335" s="78">
        <v>1.01</v>
      </c>
      <c r="T335" s="83" t="str">
        <f>ROUNDDOWN((T334+L334)*0.75)</f>
        <v>72589803904470400000000000000000000000000000000000000000000000</v>
      </c>
      <c r="U335" s="46"/>
      <c r="V335" s="91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</row>
    <row r="336">
      <c r="A336" s="74">
        <v>334.0</v>
      </c>
      <c r="B336" s="78" t="str">
        <f t="shared" si="3"/>
        <v>593,992,597,447,362,000,000,000.00</v>
      </c>
      <c r="C336" s="78">
        <v>1.04</v>
      </c>
      <c r="D336" s="83" t="str">
        <f>ROUNDDOWN((D335+T335))</f>
        <v>133559431841745000000000000000000000000000000000000000000000000</v>
      </c>
      <c r="E336" s="46"/>
      <c r="F336" s="91"/>
      <c r="G336" s="76">
        <v>1.02</v>
      </c>
      <c r="H336" s="79" t="str">
        <f>ROUNDDOWN((H335+L335)*0.65)</f>
        <v>119223565595190000000000000000000000000000000000000000000000000</v>
      </c>
      <c r="I336" s="92"/>
      <c r="J336" s="91"/>
      <c r="K336" s="78">
        <v>1.03</v>
      </c>
      <c r="L336" s="77" t="str">
        <f>ROUNDDOWN((L335+D335)*0.65)</f>
        <v>112665780030707000000000000000000000000000000000000000000000000</v>
      </c>
      <c r="M336" s="92"/>
      <c r="N336" s="91"/>
      <c r="O336" s="78">
        <v>1.04</v>
      </c>
      <c r="P336" s="77" t="str">
        <f>ROUNDDOWN((P335+H335)*0.7)</f>
        <v>117417257174371000000000000000000000000000000000000000000000000</v>
      </c>
      <c r="Q336" s="46"/>
      <c r="R336" s="91"/>
      <c r="S336" s="78">
        <v>1.05</v>
      </c>
      <c r="T336" s="77" t="str">
        <f>ROUNDDOWN((T335+P335)*0.75)</f>
        <v>126952660439468000000000000000000000000000000000000000000000000</v>
      </c>
      <c r="U336" s="46"/>
      <c r="V336" s="91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</row>
    <row r="337">
      <c r="A337" s="74">
        <v>335.0</v>
      </c>
      <c r="B337" s="78" t="str">
        <f t="shared" si="3"/>
        <v>675,039,635,853,576,000,000,000.00</v>
      </c>
      <c r="C337" s="78">
        <v>1.02</v>
      </c>
      <c r="D337" s="83" t="str">
        <f>ROUNDDOWN((D336+T335)*0.72)</f>
        <v>148427449737275000000000000000000000000000000000000000000000000</v>
      </c>
      <c r="E337" s="46"/>
      <c r="F337" s="91"/>
      <c r="G337" s="76">
        <v>1.03</v>
      </c>
      <c r="H337" s="79" t="str">
        <f>ROUNDDOWN((H336+T336)*0.75)</f>
        <v>184632169525994000000000000000000000000000000000000000000000000</v>
      </c>
      <c r="I337" s="92"/>
      <c r="J337" s="91"/>
      <c r="K337" s="73">
        <v>1.05</v>
      </c>
      <c r="L337" s="83" t="str">
        <f>ROUNDDOWN((L336+H336)*1.2)</f>
        <v>278267214751076000000000000000000000000000000000000000000000000</v>
      </c>
      <c r="M337" s="92"/>
      <c r="N337" s="91"/>
      <c r="O337" s="78">
        <v>1.01</v>
      </c>
      <c r="P337" s="83" t="str">
        <f>ROUNDDOWN((P336+D336)*1.11)</f>
        <v>278584124807889000000000000000000000000000000000000000000000000</v>
      </c>
      <c r="Q337" s="46"/>
      <c r="R337" s="91"/>
      <c r="S337" s="78">
        <v>1.02</v>
      </c>
      <c r="T337" s="83" t="str">
        <f>ROUNDDOWN((T336+L336)*0.75)</f>
        <v>179713830352631000000000000000000000000000000000000000000000000</v>
      </c>
      <c r="U337" s="46"/>
      <c r="V337" s="91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</row>
    <row r="338">
      <c r="A338" s="74">
        <v>336.0</v>
      </c>
      <c r="B338" s="78" t="str">
        <f t="shared" si="3"/>
        <v>805,192,664,462,440,000,000,000.00</v>
      </c>
      <c r="C338" s="78">
        <v>1.05</v>
      </c>
      <c r="D338" s="83" t="str">
        <f>ROUNDDOWN((D337+L337)*0.775)</f>
        <v>330688364978472000000000000000000000000000000000000000000000000</v>
      </c>
      <c r="E338" s="46"/>
      <c r="F338" s="91"/>
      <c r="G338" s="76">
        <v>1.05</v>
      </c>
      <c r="H338" s="79" t="str">
        <f>ROUNDDOWN((H337+P337)*0.656)</f>
        <v>303869889083027000000000000000000000000000000000000000000000000</v>
      </c>
      <c r="I338" s="92"/>
      <c r="J338" s="91"/>
      <c r="K338" s="73">
        <v>1.01</v>
      </c>
      <c r="L338" s="83" t="str">
        <f>ROUNDDOWN((L337+T337)*0.65)</f>
        <v>297687679317410000000000000000000000000000000000000000000000000</v>
      </c>
      <c r="M338" s="92"/>
      <c r="N338" s="91"/>
      <c r="O338" s="78">
        <v>1.03</v>
      </c>
      <c r="P338" s="83" t="str">
        <f>ROUNDDOWN((P337+D337)*0.665)</f>
        <v>283962697072534000000000000000000000000000000000000000000000000</v>
      </c>
      <c r="Q338" s="46"/>
      <c r="R338" s="91"/>
      <c r="S338" s="78">
        <v>1.04</v>
      </c>
      <c r="T338" s="83" t="str">
        <f>ROUNDDOWN((T337+H337)*0.75)</f>
        <v>273259499908969000000000000000000000000000000000000000000000000</v>
      </c>
      <c r="U338" s="46"/>
      <c r="V338" s="91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</row>
    <row r="339">
      <c r="A339" s="74">
        <v>337.0</v>
      </c>
      <c r="B339" s="78" t="str">
        <f t="shared" si="3"/>
        <v>915,227,674,857,178,000,000,000.00</v>
      </c>
      <c r="C339" s="78">
        <v>1.03</v>
      </c>
      <c r="D339" s="90" t="str">
        <f>ROUNDDOWN((D338+T338)*0.55)</f>
        <v>332171325688093000000000000000000000000000000000000000000000000</v>
      </c>
      <c r="E339" s="46"/>
      <c r="F339" s="91"/>
      <c r="G339" s="76">
        <v>1.01</v>
      </c>
      <c r="H339" s="79" t="str">
        <f>ROUNDDOWN((H338+L338)*0.65)</f>
        <v>391012419460284000000000000000000000000000000000000000000000000</v>
      </c>
      <c r="I339" s="92"/>
      <c r="J339" s="91"/>
      <c r="K339" s="73">
        <v>1.04</v>
      </c>
      <c r="L339" s="77" t="str">
        <f>ROUNDDOWN((L338+D338)*0.65)</f>
        <v>408444428792323000000000000000000000000000000000000000000000000</v>
      </c>
      <c r="M339" s="92"/>
      <c r="N339" s="91"/>
      <c r="O339" s="78">
        <v>1.02</v>
      </c>
      <c r="P339" s="77" t="str">
        <f>ROUNDDOWN((P338+H338)*0.7)</f>
        <v>411482810308893000000000000000000000000000000000000000000000000</v>
      </c>
      <c r="Q339" s="46"/>
      <c r="R339" s="91"/>
      <c r="S339" s="78">
        <v>1.03</v>
      </c>
      <c r="T339" s="77" t="str">
        <f>ROUNDDOWN((T338+P338)*0.75)</f>
        <v>417916647736127000000000000000000000000000000000000000000000000</v>
      </c>
      <c r="U339" s="46"/>
      <c r="V339" s="91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</row>
    <row r="340">
      <c r="A340" s="74">
        <v>338.0</v>
      </c>
      <c r="B340" s="78" t="str">
        <f t="shared" si="3"/>
        <v>1,039,907,478,949,510,000,000,000.00</v>
      </c>
      <c r="C340" s="78">
        <v>1.01</v>
      </c>
      <c r="D340" s="83" t="str">
        <f>ROUNDDOWN((D339+P339)*0.7)</f>
        <v>520557895197890000000000000000000000000000000000000000000000000</v>
      </c>
      <c r="E340" s="46"/>
      <c r="F340" s="91"/>
      <c r="G340" s="76">
        <v>1.04</v>
      </c>
      <c r="H340" s="79" t="str">
        <f>ROUNDDOWN((H339+T339)*0.75)</f>
        <v>606696800397308000000000000000000000000000000000000000000000000</v>
      </c>
      <c r="I340" s="92"/>
      <c r="J340" s="91"/>
      <c r="K340" s="73">
        <v>1.02</v>
      </c>
      <c r="L340" s="83" t="str">
        <f>ROUNDDOWN((L339+H339)*1.2)</f>
        <v>959348217903128000000000000000000000000000000000000000000000000</v>
      </c>
      <c r="M340" s="92"/>
      <c r="N340" s="91"/>
      <c r="O340" s="78">
        <v>1.05</v>
      </c>
      <c r="P340" s="83" t="str">
        <f>ROUNDDOWN((P339+D339)*1.11)</f>
        <v>825456090956655000000000000000000000000000000000000000000000000</v>
      </c>
      <c r="Q340" s="46"/>
      <c r="R340" s="91"/>
      <c r="S340" s="78">
        <v>1.01</v>
      </c>
      <c r="T340" s="83" t="str">
        <f>ROUNDDOWN((T339+L339)*0.75)</f>
        <v>619770807396338000000000000000000000000000000000000000000000000</v>
      </c>
      <c r="U340" s="46"/>
      <c r="V340" s="91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</row>
    <row r="341">
      <c r="A341" s="74">
        <v>339.0</v>
      </c>
      <c r="B341" s="78" t="str">
        <f t="shared" si="3"/>
        <v>1,240,760,833,253,470,000,000,000.00</v>
      </c>
      <c r="C341" s="78">
        <v>1.04</v>
      </c>
      <c r="D341" s="83" t="str">
        <f>ROUNDDOWN((D340+T340))</f>
        <v>1140328702594230000000000000000000000000000000000000000000000000</v>
      </c>
      <c r="E341" s="46"/>
      <c r="F341" s="91"/>
      <c r="G341" s="76">
        <v>1.02</v>
      </c>
      <c r="H341" s="79" t="str">
        <f>ROUNDDOWN((H340+L340)*0.65)</f>
        <v>1017929261895280000000000000000000000000000000000000000000000000</v>
      </c>
      <c r="I341" s="92"/>
      <c r="J341" s="91"/>
      <c r="K341" s="78">
        <v>1.03</v>
      </c>
      <c r="L341" s="77" t="str">
        <f>ROUNDDOWN((L340+D340)*0.65)</f>
        <v>961938973515662000000000000000000000000000000000000000000000000</v>
      </c>
      <c r="M341" s="92"/>
      <c r="N341" s="91"/>
      <c r="O341" s="78">
        <v>1.04</v>
      </c>
      <c r="P341" s="77" t="str">
        <f>ROUNDDOWN((P340+H340)*0.7)</f>
        <v>1002507023947770000000000000000000000000000000000000000000000000</v>
      </c>
      <c r="Q341" s="46"/>
      <c r="R341" s="91"/>
      <c r="S341" s="78">
        <v>1.05</v>
      </c>
      <c r="T341" s="77" t="str">
        <f>ROUNDDOWN((T340+P340)*0.75)</f>
        <v>1083920173764750000000000000000000000000000000000000000000000000</v>
      </c>
      <c r="U341" s="46"/>
      <c r="V341" s="91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</row>
    <row r="342">
      <c r="A342" s="74">
        <v>340.0</v>
      </c>
      <c r="B342" s="78" t="str">
        <f t="shared" si="3"/>
        <v>1,410,055,857,026,100,000,000,000.00</v>
      </c>
      <c r="C342" s="78">
        <v>1.02</v>
      </c>
      <c r="D342" s="83" t="str">
        <f>ROUNDDOWN((D341+T340)*0.72)</f>
        <v>1267271647193210000000000000000000000000000000000000000000000000</v>
      </c>
      <c r="E342" s="46"/>
      <c r="F342" s="91"/>
      <c r="G342" s="76">
        <v>1.03</v>
      </c>
      <c r="H342" s="79" t="str">
        <f>ROUNDDOWN((H341+T341)*0.75)</f>
        <v>1576387076745020000000000000000000000000000000000000000000000000</v>
      </c>
      <c r="I342" s="92"/>
      <c r="J342" s="91"/>
      <c r="K342" s="73">
        <v>1.05</v>
      </c>
      <c r="L342" s="83" t="str">
        <f>ROUNDDOWN((L341+H341)*1.2)</f>
        <v>2375841882493130000000000000000000000000000000000000000000000000</v>
      </c>
      <c r="M342" s="92"/>
      <c r="N342" s="91"/>
      <c r="O342" s="78">
        <v>1.01</v>
      </c>
      <c r="P342" s="83" t="str">
        <f>ROUNDDOWN((P341+D341)*1.11)</f>
        <v>2378547656461620000000000000000000000000000000000000000000000000</v>
      </c>
      <c r="Q342" s="46"/>
      <c r="R342" s="91"/>
      <c r="S342" s="78">
        <v>1.02</v>
      </c>
      <c r="T342" s="83" t="str">
        <f>ROUNDDOWN((T341+L341)*0.75)</f>
        <v>1534394360460310000000000000000000000000000000000000000000000000</v>
      </c>
      <c r="U342" s="46"/>
      <c r="V342" s="91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</row>
    <row r="343">
      <c r="A343" s="74">
        <v>341.0</v>
      </c>
      <c r="B343" s="78" t="str">
        <f t="shared" si="3"/>
        <v>1,681,925,878,506,480,000,000,000.00</v>
      </c>
      <c r="C343" s="78">
        <v>1.05</v>
      </c>
      <c r="D343" s="83" t="str">
        <f>ROUNDDOWN((D342+L342)*0.775)</f>
        <v>2823412985506910000000000000000000000000000000000000000000000000</v>
      </c>
      <c r="E343" s="46"/>
      <c r="F343" s="91"/>
      <c r="G343" s="76">
        <v>1.05</v>
      </c>
      <c r="H343" s="79" t="str">
        <f>ROUNDDOWN((H342+P342)*0.656)</f>
        <v>2594437184983560000000000000000000000000000000000000000000000000</v>
      </c>
      <c r="I343" s="92"/>
      <c r="J343" s="91"/>
      <c r="K343" s="73">
        <v>1.01</v>
      </c>
      <c r="L343" s="83" t="str">
        <f>ROUNDDOWN((L342+T342)*0.65)</f>
        <v>2541653557919740000000000000000000000000000000000000000000000000</v>
      </c>
      <c r="M343" s="92"/>
      <c r="N343" s="91"/>
      <c r="O343" s="78">
        <v>1.03</v>
      </c>
      <c r="P343" s="83" t="str">
        <f>ROUNDDOWN((P342+D342)*0.665)</f>
        <v>2424469836930460000000000000000000000000000000000000000000000000</v>
      </c>
      <c r="Q343" s="46"/>
      <c r="R343" s="91"/>
      <c r="S343" s="78">
        <v>1.04</v>
      </c>
      <c r="T343" s="83" t="str">
        <f>ROUNDDOWN((T342+H342)*0.75)</f>
        <v>2333086077904000000000000000000000000000000000000000000000000000</v>
      </c>
      <c r="U343" s="46"/>
      <c r="V343" s="91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</row>
    <row r="344">
      <c r="A344" s="74">
        <v>342.0</v>
      </c>
      <c r="B344" s="78" t="str">
        <f t="shared" si="3"/>
        <v>1,911,772,398,094,670,000,000,000.00</v>
      </c>
      <c r="C344" s="78">
        <v>1.03</v>
      </c>
      <c r="D344" s="90" t="str">
        <f>ROUNDDOWN((D343+T343)*0.55)</f>
        <v>2836074484876000000000000000000000000000000000000000000000000000</v>
      </c>
      <c r="E344" s="46"/>
      <c r="F344" s="91"/>
      <c r="G344" s="76">
        <v>1.01</v>
      </c>
      <c r="H344" s="79" t="str">
        <f>ROUNDDOWN((H343+L343)*0.65)</f>
        <v>3338458982887150000000000000000000000000000000000000000000000000</v>
      </c>
      <c r="I344" s="92"/>
      <c r="J344" s="91"/>
      <c r="K344" s="73">
        <v>1.04</v>
      </c>
      <c r="L344" s="77" t="str">
        <f>ROUNDDOWN((L343+D343)*0.65)</f>
        <v>3487293253227320000000000000000000000000000000000000000000000000</v>
      </c>
      <c r="M344" s="92"/>
      <c r="N344" s="91"/>
      <c r="O344" s="78">
        <v>1.02</v>
      </c>
      <c r="P344" s="77" t="str">
        <f>ROUNDDOWN((P343+H343)*0.7)</f>
        <v>3513234915339810000000000000000000000000000000000000000000000000</v>
      </c>
      <c r="Q344" s="46"/>
      <c r="R344" s="91"/>
      <c r="S344" s="78">
        <v>1.03</v>
      </c>
      <c r="T344" s="77" t="str">
        <f>ROUNDDOWN((T343+P343)*0.75)</f>
        <v>3568166936125850000000000000000000000000000000000000000000000000</v>
      </c>
      <c r="U344" s="46"/>
      <c r="V344" s="91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</row>
    <row r="345">
      <c r="A345" s="74">
        <v>343.0</v>
      </c>
      <c r="B345" s="78" t="str">
        <f t="shared" si="3"/>
        <v>2,172,209,680,108,440,000,000,000.00</v>
      </c>
      <c r="C345" s="78">
        <v>1.01</v>
      </c>
      <c r="D345" s="83" t="str">
        <f>ROUNDDOWN((D344+P344)*0.7)</f>
        <v>4444516580151070000000000000000000000000000000000000000000000000</v>
      </c>
      <c r="E345" s="46"/>
      <c r="F345" s="91"/>
      <c r="G345" s="76">
        <v>1.04</v>
      </c>
      <c r="H345" s="79" t="str">
        <f>ROUNDDOWN((H344+T344)*0.75)</f>
        <v>5179969439259750000000000000000000000000000000000000000000000000</v>
      </c>
      <c r="I345" s="92"/>
      <c r="J345" s="91"/>
      <c r="K345" s="73">
        <v>1.02</v>
      </c>
      <c r="L345" s="83" t="str">
        <f>ROUNDDOWN((L344+H344)*1.2)</f>
        <v>8190902683337370000000000000000000000000000000000000000000000000</v>
      </c>
      <c r="M345" s="92"/>
      <c r="N345" s="91"/>
      <c r="O345" s="78">
        <v>1.05</v>
      </c>
      <c r="P345" s="83" t="str">
        <f>ROUNDDOWN((P344+D344)*1.11)</f>
        <v>7047733434239550000000000000000000000000000000000000000000000000</v>
      </c>
      <c r="Q345" s="46"/>
      <c r="R345" s="91"/>
      <c r="S345" s="78">
        <v>1.01</v>
      </c>
      <c r="T345" s="83" t="str">
        <f>ROUNDDOWN((T344+L344)*0.75)</f>
        <v>5291595142014880000000000000000000000000000000000000000000000000</v>
      </c>
      <c r="U345" s="46"/>
      <c r="V345" s="91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</row>
    <row r="346">
      <c r="A346" s="74">
        <v>344.0</v>
      </c>
      <c r="B346" s="78" t="str">
        <f t="shared" si="3"/>
        <v>2,591,762,005,034,530,000,000,000.00</v>
      </c>
      <c r="C346" s="78">
        <v>1.04</v>
      </c>
      <c r="D346" s="83" t="str">
        <f>ROUNDDOWN((D345+T345))</f>
        <v>9736111722165950000000000000000000000000000000000000000000000000</v>
      </c>
      <c r="E346" s="46"/>
      <c r="F346" s="91"/>
      <c r="G346" s="76">
        <v>1.02</v>
      </c>
      <c r="H346" s="79" t="str">
        <f>ROUNDDOWN((H345+L345)*0.65)</f>
        <v>8691066879688130000000000000000000000000000000000000000000000000</v>
      </c>
      <c r="I346" s="92"/>
      <c r="J346" s="91"/>
      <c r="K346" s="78">
        <v>1.03</v>
      </c>
      <c r="L346" s="77" t="str">
        <f>ROUNDDOWN((L345+D345)*0.65)</f>
        <v>8213022521267490000000000000000000000000000000000000000000000000</v>
      </c>
      <c r="M346" s="92"/>
      <c r="N346" s="91"/>
      <c r="O346" s="78">
        <v>1.04</v>
      </c>
      <c r="P346" s="77" t="str">
        <f>ROUNDDOWN((P345+H345)*0.7)</f>
        <v>8559392011449510000000000000000000000000000000000000000000000000</v>
      </c>
      <c r="Q346" s="46"/>
      <c r="R346" s="91"/>
      <c r="S346" s="78">
        <v>1.05</v>
      </c>
      <c r="T346" s="77" t="str">
        <f>ROUNDDOWN((T345+P345)*0.75)</f>
        <v>9254496432190820000000000000000000000000000000000000000000000000</v>
      </c>
      <c r="U346" s="46"/>
      <c r="V346" s="91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</row>
    <row r="347">
      <c r="A347" s="74">
        <v>345.0</v>
      </c>
      <c r="B347" s="78" t="str">
        <f t="shared" si="3"/>
        <v>2,945,393,743,316,280,000,000,000.00</v>
      </c>
      <c r="C347" s="78">
        <v>1.02</v>
      </c>
      <c r="D347" s="83" t="str">
        <f>ROUNDDOWN((D346+T345)*0.72)</f>
        <v>10819948942210200000000000000000000000000000000000000000000000000</v>
      </c>
      <c r="E347" s="46"/>
      <c r="F347" s="91"/>
      <c r="G347" s="76">
        <v>1.03</v>
      </c>
      <c r="H347" s="79" t="str">
        <f>ROUNDDOWN((H346+T346)*0.75)</f>
        <v>13459172483909200000000000000000000000000000000000000000000000000</v>
      </c>
      <c r="I347" s="92"/>
      <c r="J347" s="91"/>
      <c r="K347" s="73">
        <v>1.05</v>
      </c>
      <c r="L347" s="83" t="str">
        <f>ROUNDDOWN((L346+H346)*1.2)</f>
        <v>20284907281146700000000000000000000000000000000000000000000000000</v>
      </c>
      <c r="M347" s="92"/>
      <c r="N347" s="91"/>
      <c r="O347" s="78">
        <v>1.01</v>
      </c>
      <c r="P347" s="83" t="str">
        <f>ROUNDDOWN((P346+D346)*1.11)</f>
        <v>20308009144313200000000000000000000000000000000000000000000000000</v>
      </c>
      <c r="Q347" s="46"/>
      <c r="R347" s="91"/>
      <c r="S347" s="78">
        <v>1.02</v>
      </c>
      <c r="T347" s="83" t="str">
        <f>ROUNDDOWN((T346+L346)*0.75)</f>
        <v>13100639215093700000000000000000000000000000000000000000000000000</v>
      </c>
      <c r="U347" s="46"/>
      <c r="V347" s="91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</row>
    <row r="348">
      <c r="A348" s="74">
        <v>346.0</v>
      </c>
      <c r="B348" s="78" t="str">
        <f t="shared" si="3"/>
        <v>3,513,289,161,269,730,000,000,000.00</v>
      </c>
      <c r="C348" s="78">
        <v>1.05</v>
      </c>
      <c r="D348" s="83" t="str">
        <f>ROUNDDOWN((D347+L347)*0.775)</f>
        <v>24106263573101600000000000000000000000000000000000000000000000000</v>
      </c>
      <c r="E348" s="46"/>
      <c r="F348" s="91"/>
      <c r="G348" s="76">
        <v>1.05</v>
      </c>
      <c r="H348" s="79" t="str">
        <f>ROUNDDOWN((H347+P347)*0.656)</f>
        <v>22151271148113900000000000000000000000000000000000000000000000000</v>
      </c>
      <c r="I348" s="92"/>
      <c r="J348" s="91"/>
      <c r="K348" s="73">
        <v>1.01</v>
      </c>
      <c r="L348" s="83" t="str">
        <f>ROUNDDOWN((L347+T347)*0.65)</f>
        <v>21700605222556300000000000000000000000000000000000000000000000000</v>
      </c>
      <c r="M348" s="92"/>
      <c r="N348" s="91"/>
      <c r="O348" s="78">
        <v>1.03</v>
      </c>
      <c r="P348" s="83" t="str">
        <f>ROUNDDOWN((P347+D347)*0.665)</f>
        <v>20700092127538100000000000000000000000000000000000000000000000000</v>
      </c>
      <c r="Q348" s="46"/>
      <c r="R348" s="91"/>
      <c r="S348" s="78">
        <v>1.04</v>
      </c>
      <c r="T348" s="83" t="str">
        <f>ROUNDDOWN((T347+H347)*0.75)</f>
        <v>19919858774252200000000000000000000000000000000000000000000000000</v>
      </c>
      <c r="U348" s="46"/>
      <c r="V348" s="91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</row>
    <row r="349">
      <c r="A349" s="74">
        <v>347.0</v>
      </c>
      <c r="B349" s="78" t="str">
        <f t="shared" si="3"/>
        <v>3,993,403,830,021,860,000,000,000.00</v>
      </c>
      <c r="C349" s="78">
        <v>1.03</v>
      </c>
      <c r="D349" s="90" t="str">
        <f>ROUNDDOWN((D348+T348)*0.55)</f>
        <v>24214367291044600000000000000000000000000000000000000000000000000</v>
      </c>
      <c r="E349" s="46"/>
      <c r="F349" s="91"/>
      <c r="G349" s="76">
        <v>1.01</v>
      </c>
      <c r="H349" s="79" t="str">
        <f>ROUNDDOWN((H348+L348)*0.65)</f>
        <v>28503719640935600000000000000000000000000000000000000000000000000</v>
      </c>
      <c r="I349" s="92"/>
      <c r="J349" s="91"/>
      <c r="K349" s="73">
        <v>1.04</v>
      </c>
      <c r="L349" s="77" t="str">
        <f>ROUNDDOWN((L348+D348)*0.65)</f>
        <v>29774464717177600000000000000000000000000000000000000000000000000</v>
      </c>
      <c r="M349" s="92"/>
      <c r="N349" s="91"/>
      <c r="O349" s="78">
        <v>1.02</v>
      </c>
      <c r="P349" s="77" t="str">
        <f>ROUNDDOWN((P348+H348)*0.7)</f>
        <v>29995954292956400000000000000000000000000000000000000000000000000</v>
      </c>
      <c r="Q349" s="46"/>
      <c r="R349" s="91"/>
      <c r="S349" s="78">
        <v>1.03</v>
      </c>
      <c r="T349" s="77" t="str">
        <f>ROUNDDOWN((T348+P348)*0.75)</f>
        <v>30464963176342700000000000000000000000000000000000000000000000000</v>
      </c>
      <c r="U349" s="46"/>
      <c r="V349" s="91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</row>
    <row r="350">
      <c r="A350" s="74">
        <v>348.0</v>
      </c>
      <c r="B350" s="78" t="str">
        <f t="shared" si="3"/>
        <v>4,537,417,981,764,390,000,000,000.00</v>
      </c>
      <c r="C350" s="78">
        <v>1.01</v>
      </c>
      <c r="D350" s="83" t="str">
        <f>ROUNDDOWN((D349+P349)*0.7)</f>
        <v>37947225108800700000000000000000000000000000000000000000000000000</v>
      </c>
      <c r="E350" s="46"/>
      <c r="F350" s="91"/>
      <c r="G350" s="76">
        <v>1.04</v>
      </c>
      <c r="H350" s="79" t="str">
        <f>ROUNDDOWN((H349+T349)*0.75)</f>
        <v>44226512112958700000000000000000000000000000000000000000000000000</v>
      </c>
      <c r="I350" s="92"/>
      <c r="J350" s="91"/>
      <c r="K350" s="73">
        <v>1.02</v>
      </c>
      <c r="L350" s="83" t="str">
        <f>ROUNDDOWN((L349+H349)*1.2)</f>
        <v>69933821229735800000000000000000000000000000000000000000000000000</v>
      </c>
      <c r="M350" s="92"/>
      <c r="N350" s="91"/>
      <c r="O350" s="78">
        <v>1.05</v>
      </c>
      <c r="P350" s="83" t="str">
        <f>ROUNDDOWN((P349+D349)*1.11)</f>
        <v>60173456958241100000000000000000000000000000000000000000000000000</v>
      </c>
      <c r="Q350" s="46"/>
      <c r="R350" s="91"/>
      <c r="S350" s="78">
        <v>1.01</v>
      </c>
      <c r="T350" s="83" t="str">
        <f>ROUNDDOWN((T349+L349)*0.75)</f>
        <v>45179570920140200000000000000000000000000000000000000000000000000</v>
      </c>
      <c r="U350" s="46"/>
      <c r="V350" s="91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</row>
    <row r="351">
      <c r="A351" s="74">
        <v>349.0</v>
      </c>
      <c r="B351" s="78" t="str">
        <f t="shared" si="3"/>
        <v>5,413,799,429,118,810,000,000,000.00</v>
      </c>
      <c r="C351" s="78">
        <v>1.04</v>
      </c>
      <c r="D351" s="83" t="str">
        <f>ROUNDDOWN((D350+T350))</f>
        <v>83126796028940900000000000000000000000000000000000000000000000000</v>
      </c>
      <c r="E351" s="46"/>
      <c r="F351" s="91"/>
      <c r="G351" s="76">
        <v>1.02</v>
      </c>
      <c r="H351" s="79" t="str">
        <f>ROUNDDOWN((H350+L350)*0.65)</f>
        <v>74204216672751400000000000000000000000000000000000000000000000000</v>
      </c>
      <c r="I351" s="92"/>
      <c r="J351" s="91"/>
      <c r="K351" s="78">
        <v>1.03</v>
      </c>
      <c r="L351" s="77" t="str">
        <f>ROUNDDOWN((L350+D350)*0.65)</f>
        <v>70122680120048700000000000000000000000000000000000000000000000000</v>
      </c>
      <c r="M351" s="92"/>
      <c r="N351" s="91"/>
      <c r="O351" s="78">
        <v>1.04</v>
      </c>
      <c r="P351" s="77" t="str">
        <f>ROUNDDOWN((P350+H350)*0.7)</f>
        <v>73079978349839900000000000000000000000000000000000000000000000000</v>
      </c>
      <c r="Q351" s="46"/>
      <c r="R351" s="91"/>
      <c r="S351" s="78">
        <v>1.05</v>
      </c>
      <c r="T351" s="77" t="str">
        <f>ROUNDDOWN((T350+P350)*0.75)</f>
        <v>79014770908786000000000000000000000000000000000000000000000000000</v>
      </c>
      <c r="U351" s="46"/>
      <c r="V351" s="91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</row>
    <row r="352">
      <c r="A352" s="74">
        <v>350.0</v>
      </c>
      <c r="B352" s="78" t="str">
        <f t="shared" si="3"/>
        <v>6,152,482,726,083,990,000,000,000.00</v>
      </c>
      <c r="C352" s="78">
        <v>1.02</v>
      </c>
      <c r="D352" s="83" t="str">
        <f>ROUNDDOWN((D351+T350)*0.72)</f>
        <v>92380584203338400000000000000000000000000000000000000000000000000</v>
      </c>
      <c r="E352" s="46"/>
      <c r="F352" s="91"/>
      <c r="G352" s="76">
        <v>1.03</v>
      </c>
      <c r="H352" s="79" t="str">
        <f>ROUNDDOWN((H351+T351)*0.75)</f>
        <v>114914240686153000000000000000000000000000000000000000000000000000</v>
      </c>
      <c r="I352" s="92"/>
      <c r="J352" s="91"/>
      <c r="K352" s="73">
        <v>1.05</v>
      </c>
      <c r="L352" s="83" t="str">
        <f>ROUNDDOWN((L351+H351)*1.2)</f>
        <v>173192276151360000000000000000000000000000000000000000000000000000</v>
      </c>
      <c r="M352" s="92"/>
      <c r="N352" s="91"/>
      <c r="O352" s="78">
        <v>1.01</v>
      </c>
      <c r="P352" s="83" t="str">
        <f>ROUNDDOWN((P351+D351)*1.11)</f>
        <v>173389519560447000000000000000000000000000000000000000000000000000</v>
      </c>
      <c r="Q352" s="46"/>
      <c r="R352" s="91"/>
      <c r="S352" s="78">
        <v>1.02</v>
      </c>
      <c r="T352" s="83" t="str">
        <f>ROUNDDOWN((T351+L351)*0.75)</f>
        <v>111853088271626000000000000000000000000000000000000000000000000000</v>
      </c>
      <c r="U352" s="46"/>
      <c r="V352" s="91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</row>
    <row r="353">
      <c r="A353" s="74">
        <v>351.0</v>
      </c>
      <c r="B353" s="78" t="str">
        <f t="shared" si="3"/>
        <v>7,338,730,492,485,140,000,000,000.00</v>
      </c>
      <c r="C353" s="78">
        <v>1.05</v>
      </c>
      <c r="D353" s="83" t="str">
        <f>ROUNDDOWN((D352+L352)*0.775)</f>
        <v>205818966774891000000000000000000000000000000000000000000000000000</v>
      </c>
      <c r="E353" s="46"/>
      <c r="F353" s="91"/>
      <c r="G353" s="76">
        <v>1.05</v>
      </c>
      <c r="H353" s="79" t="str">
        <f>ROUNDDOWN((H352+P352)*0.656)</f>
        <v>189127266721770000000000000000000000000000000000000000000000000000</v>
      </c>
      <c r="I353" s="92"/>
      <c r="J353" s="91"/>
      <c r="K353" s="73">
        <v>1.01</v>
      </c>
      <c r="L353" s="83" t="str">
        <f>ROUNDDOWN((L352+T352)*0.65)</f>
        <v>185279486874941000000000000000000000000000000000000000000000000000</v>
      </c>
      <c r="M353" s="92"/>
      <c r="N353" s="91"/>
      <c r="O353" s="78">
        <v>1.03</v>
      </c>
      <c r="P353" s="83" t="str">
        <f>ROUNDDOWN((P352+D352)*0.665)</f>
        <v>176737119002917000000000000000000000000000000000000000000000000000</v>
      </c>
      <c r="Q353" s="46"/>
      <c r="R353" s="91"/>
      <c r="S353" s="78">
        <v>1.04</v>
      </c>
      <c r="T353" s="83" t="str">
        <f>ROUNDDOWN((T352+H352)*0.75)</f>
        <v>170075496718334000000000000000000000000000000000000000000000000000</v>
      </c>
      <c r="U353" s="46"/>
      <c r="V353" s="91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</row>
    <row r="354">
      <c r="A354" s="74">
        <v>352.0</v>
      </c>
      <c r="B354" s="78" t="str">
        <f t="shared" si="3"/>
        <v>8,341,617,530,165,610,000,000,000.00</v>
      </c>
      <c r="C354" s="78">
        <v>1.03</v>
      </c>
      <c r="D354" s="90" t="str">
        <f>ROUNDDOWN((D353+T353)*0.55)</f>
        <v>206741954921274000000000000000000000000000000000000000000000000000</v>
      </c>
      <c r="E354" s="46"/>
      <c r="F354" s="91"/>
      <c r="G354" s="76">
        <v>1.01</v>
      </c>
      <c r="H354" s="79" t="str">
        <f>ROUNDDOWN((H353+L353)*0.65)</f>
        <v>243364389837862000000000000000000000000000000000000000000000000000</v>
      </c>
      <c r="I354" s="92"/>
      <c r="J354" s="91"/>
      <c r="K354" s="73">
        <v>1.04</v>
      </c>
      <c r="L354" s="77" t="str">
        <f>ROUNDDOWN((L353+D353)*0.65)</f>
        <v>254213994872391000000000000000000000000000000000000000000000000000</v>
      </c>
      <c r="M354" s="92"/>
      <c r="N354" s="91"/>
      <c r="O354" s="78">
        <v>1.02</v>
      </c>
      <c r="P354" s="77" t="str">
        <f>ROUNDDOWN((P353+H353)*0.7)</f>
        <v>256105070007281000000000000000000000000000000000000000000000000000</v>
      </c>
      <c r="Q354" s="46"/>
      <c r="R354" s="91"/>
      <c r="S354" s="78">
        <v>1.03</v>
      </c>
      <c r="T354" s="77" t="str">
        <f>ROUNDDOWN((T353+P353)*0.75)</f>
        <v>260109461790938000000000000000000000000000000000000000000000000000</v>
      </c>
      <c r="U354" s="46"/>
      <c r="V354" s="91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</row>
    <row r="355">
      <c r="A355" s="74">
        <v>353.0</v>
      </c>
      <c r="B355" s="78" t="str">
        <f t="shared" si="3"/>
        <v>9,477,980,937,922,640,000,000,000.00</v>
      </c>
      <c r="C355" s="78">
        <v>1.01</v>
      </c>
      <c r="D355" s="83" t="str">
        <f>ROUNDDOWN((D354+P354)*0.7)</f>
        <v>323992917449989000000000000000000000000000000000000000000000000000</v>
      </c>
      <c r="E355" s="46"/>
      <c r="F355" s="91"/>
      <c r="G355" s="76">
        <v>1.04</v>
      </c>
      <c r="H355" s="79" t="str">
        <f>ROUNDDOWN((H354+T354)*0.75)</f>
        <v>377605388721600000000000000000000000000000000000000000000000000000</v>
      </c>
      <c r="I355" s="92"/>
      <c r="J355" s="91"/>
      <c r="K355" s="73">
        <v>1.02</v>
      </c>
      <c r="L355" s="83" t="str">
        <f>ROUNDDOWN((L354+H354)*1.2)</f>
        <v>597094061652304000000000000000000000000000000000000000000000000000</v>
      </c>
      <c r="M355" s="92"/>
      <c r="N355" s="91"/>
      <c r="O355" s="78">
        <v>1.05</v>
      </c>
      <c r="P355" s="83" t="str">
        <f>ROUNDDOWN((P354+D354)*1.11)</f>
        <v>513760197670696000000000000000000000000000000000000000000000000000</v>
      </c>
      <c r="Q355" s="46"/>
      <c r="R355" s="91"/>
      <c r="S355" s="78">
        <v>1.01</v>
      </c>
      <c r="T355" s="83" t="str">
        <f>ROUNDDOWN((T354+L354)*0.75)</f>
        <v>385742592497497000000000000000000000000000000000000000000000000000</v>
      </c>
      <c r="U355" s="46"/>
      <c r="V355" s="91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</row>
    <row r="356">
      <c r="A356" s="74">
        <v>354.0</v>
      </c>
      <c r="B356" s="78" t="str">
        <f t="shared" si="3"/>
        <v>11,308,609,433,193,900,000,000,000.00</v>
      </c>
      <c r="C356" s="78">
        <v>1.04</v>
      </c>
      <c r="D356" s="83" t="str">
        <f>ROUNDDOWN((D355+T355))</f>
        <v>709735509947486000000000000000000000000000000000000000000000000000</v>
      </c>
      <c r="E356" s="46"/>
      <c r="F356" s="91"/>
      <c r="G356" s="76">
        <v>1.02</v>
      </c>
      <c r="H356" s="79" t="str">
        <f>ROUNDDOWN((H355+L355)*0.65)</f>
        <v>633554642743038000000000000000000000000000000000000000000000000000</v>
      </c>
      <c r="I356" s="92"/>
      <c r="J356" s="91"/>
      <c r="K356" s="78">
        <v>1.03</v>
      </c>
      <c r="L356" s="77" t="str">
        <f>ROUNDDOWN((L355+D355)*0.65)</f>
        <v>598706536416491000000000000000000000000000000000000000000000000000</v>
      </c>
      <c r="M356" s="92"/>
      <c r="N356" s="91"/>
      <c r="O356" s="78">
        <v>1.04</v>
      </c>
      <c r="P356" s="77" t="str">
        <f>ROUNDDOWN((P355+H355)*0.7)</f>
        <v>623955910474607000000000000000000000000000000000000000000000000000</v>
      </c>
      <c r="Q356" s="46"/>
      <c r="R356" s="91"/>
      <c r="S356" s="78">
        <v>1.05</v>
      </c>
      <c r="T356" s="77" t="str">
        <f>ROUNDDOWN((T355+P355)*0.75)</f>
        <v>674627092626145000000000000000000000000000000000000000000000000000</v>
      </c>
      <c r="U356" s="46"/>
      <c r="V356" s="91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</row>
    <row r="357">
      <c r="A357" s="74">
        <v>355.0</v>
      </c>
      <c r="B357" s="78" t="str">
        <f t="shared" si="3"/>
        <v>12,851,607,287,025,200,000,000,000.00</v>
      </c>
      <c r="C357" s="78">
        <v>1.02</v>
      </c>
      <c r="D357" s="83" t="str">
        <f>ROUNDDOWN((D356+T355)*0.72)</f>
        <v>788744233760388000000000000000000000000000000000000000000000000000</v>
      </c>
      <c r="E357" s="46"/>
      <c r="F357" s="91"/>
      <c r="G357" s="76">
        <v>1.03</v>
      </c>
      <c r="H357" s="79" t="str">
        <f>ROUNDDOWN((H356+T356)*0.75)</f>
        <v>981136301526887000000000000000000000000000000000000000000000000000</v>
      </c>
      <c r="I357" s="92"/>
      <c r="J357" s="91"/>
      <c r="K357" s="73">
        <v>1.05</v>
      </c>
      <c r="L357" s="83" t="str">
        <f>ROUNDDOWN((L356+H356)*1.2)</f>
        <v>1478713414991440000000000000000000000000000000000000000000000000000</v>
      </c>
      <c r="M357" s="92"/>
      <c r="N357" s="91"/>
      <c r="O357" s="78">
        <v>1.01</v>
      </c>
      <c r="P357" s="83" t="str">
        <f>ROUNDDOWN((P356+D356)*1.11)</f>
        <v>1480397476668520000000000000000000000000000000000000000000000000000</v>
      </c>
      <c r="Q357" s="46"/>
      <c r="R357" s="91"/>
      <c r="S357" s="78">
        <v>1.02</v>
      </c>
      <c r="T357" s="83" t="str">
        <f>ROUNDDOWN((T356+L356)*0.75)</f>
        <v>955000221781977000000000000000000000000000000000000000000000000000</v>
      </c>
      <c r="U357" s="46"/>
      <c r="V357" s="91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</row>
    <row r="358">
      <c r="A358" s="74">
        <v>356.0</v>
      </c>
      <c r="B358" s="78" t="str">
        <f t="shared" si="3"/>
        <v>15,329,499,727,789,800,000,000,000.00</v>
      </c>
      <c r="C358" s="78">
        <v>1.05</v>
      </c>
      <c r="D358" s="83" t="str">
        <f>ROUNDDOWN((D357+L357)*0.775)</f>
        <v>1757279677782670000000000000000000000000000000000000000000000000000</v>
      </c>
      <c r="E358" s="46"/>
      <c r="F358" s="91"/>
      <c r="G358" s="76">
        <v>1.05</v>
      </c>
      <c r="H358" s="79" t="str">
        <f>ROUNDDOWN((H357+P357)*0.656)</f>
        <v>1614766158496190000000000000000000000000000000000000000000000000000</v>
      </c>
      <c r="I358" s="92"/>
      <c r="J358" s="91"/>
      <c r="K358" s="73">
        <v>1.01</v>
      </c>
      <c r="L358" s="83" t="str">
        <f>ROUNDDOWN((L357+T357)*0.65)</f>
        <v>1581913863902720000000000000000000000000000000000000000000000000000</v>
      </c>
      <c r="M358" s="92"/>
      <c r="N358" s="91"/>
      <c r="O358" s="78">
        <v>1.03</v>
      </c>
      <c r="P358" s="83" t="str">
        <f>ROUNDDOWN((P357+D357)*0.665)</f>
        <v>1508979237435220000000000000000000000000000000000000000000000000000</v>
      </c>
      <c r="Q358" s="46"/>
      <c r="R358" s="91"/>
      <c r="S358" s="78">
        <v>1.04</v>
      </c>
      <c r="T358" s="83" t="str">
        <f>ROUNDDOWN((T357+H357)*0.75)</f>
        <v>1452102392481650000000000000000000000000000000000000000000000000000</v>
      </c>
      <c r="U358" s="46"/>
      <c r="V358" s="91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</row>
    <row r="359">
      <c r="A359" s="74">
        <v>357.0</v>
      </c>
      <c r="B359" s="78" t="str">
        <f t="shared" si="3"/>
        <v>17,424,379,296,792,900,000,000,000.00</v>
      </c>
      <c r="C359" s="78">
        <v>1.03</v>
      </c>
      <c r="D359" s="90" t="str">
        <f>ROUNDDOWN((D358+T358)*0.55)</f>
        <v>1765160138645380000000000000000000000000000000000000000000000000000</v>
      </c>
      <c r="E359" s="46"/>
      <c r="F359" s="91"/>
      <c r="G359" s="76">
        <v>1.01</v>
      </c>
      <c r="H359" s="79" t="str">
        <f>ROUNDDOWN((H358+L358)*0.65)</f>
        <v>2077842014559290000000000000000000000000000000000000000000000000000</v>
      </c>
      <c r="I359" s="92"/>
      <c r="J359" s="91"/>
      <c r="K359" s="73">
        <v>1.04</v>
      </c>
      <c r="L359" s="77" t="str">
        <f>ROUNDDOWN((L358+D358)*0.65)</f>
        <v>2170475802095500000000000000000000000000000000000000000000000000000</v>
      </c>
      <c r="M359" s="92"/>
      <c r="N359" s="91"/>
      <c r="O359" s="78">
        <v>1.02</v>
      </c>
      <c r="P359" s="77" t="str">
        <f>ROUNDDOWN((P358+H358)*0.7)</f>
        <v>2186621777151990000000000000000000000000000000000000000000000000000</v>
      </c>
      <c r="Q359" s="46"/>
      <c r="R359" s="91"/>
      <c r="S359" s="78">
        <v>1.03</v>
      </c>
      <c r="T359" s="77" t="str">
        <f>ROUNDDOWN((T358+P358)*0.75)</f>
        <v>2220811222437650000000000000000000000000000000000000000000000000000</v>
      </c>
      <c r="U359" s="46"/>
      <c r="V359" s="91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</row>
    <row r="360">
      <c r="A360" s="74">
        <v>358.0</v>
      </c>
      <c r="B360" s="78" t="str">
        <f t="shared" si="3"/>
        <v>19,798,070,845,722,200,000,000,000.00</v>
      </c>
      <c r="C360" s="78">
        <v>1.01</v>
      </c>
      <c r="D360" s="83" t="str">
        <f>ROUNDDOWN((D359+P359)*0.7)</f>
        <v>2766247341058160000000000000000000000000000000000000000000000000000</v>
      </c>
      <c r="E360" s="46"/>
      <c r="F360" s="91"/>
      <c r="G360" s="76">
        <v>1.04</v>
      </c>
      <c r="H360" s="79" t="str">
        <f>ROUNDDOWN((H359+T359)*0.75)</f>
        <v>3223989927747710000000000000000000000000000000000000000000000000000</v>
      </c>
      <c r="I360" s="92"/>
      <c r="J360" s="91"/>
      <c r="K360" s="73">
        <v>1.02</v>
      </c>
      <c r="L360" s="83" t="str">
        <f>ROUNDDOWN((L359+H359)*1.2)</f>
        <v>5097981379985750000000000000000000000000000000000000000000000000000</v>
      </c>
      <c r="M360" s="92"/>
      <c r="N360" s="91"/>
      <c r="O360" s="78">
        <v>1.05</v>
      </c>
      <c r="P360" s="83" t="str">
        <f>ROUNDDOWN((P359+D359)*1.11)</f>
        <v>4386477926535080000000000000000000000000000000000000000000000000000</v>
      </c>
      <c r="Q360" s="46"/>
      <c r="R360" s="91"/>
      <c r="S360" s="78">
        <v>1.01</v>
      </c>
      <c r="T360" s="83" t="str">
        <f>ROUNDDOWN((T359+L359)*0.75)</f>
        <v>3293465268399860000000000000000000000000000000000000000000000000000</v>
      </c>
      <c r="U360" s="46"/>
      <c r="V360" s="91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</row>
    <row r="361">
      <c r="A361" s="74">
        <v>359.0</v>
      </c>
      <c r="B361" s="78" t="str">
        <f t="shared" si="3"/>
        <v>23,621,977,316,832,100,000,000,000.00</v>
      </c>
      <c r="C361" s="78">
        <v>1.04</v>
      </c>
      <c r="D361" s="83" t="str">
        <f>ROUNDDOWN((D360+T360))</f>
        <v>6059712609458020000000000000000000000000000000000000000000000000000</v>
      </c>
      <c r="E361" s="46"/>
      <c r="F361" s="91"/>
      <c r="G361" s="76">
        <v>1.02</v>
      </c>
      <c r="H361" s="79" t="str">
        <f>ROUNDDOWN((H360+L360)*0.65)</f>
        <v>5409281350026750000000000000000000000000000000000000000000000000000</v>
      </c>
      <c r="I361" s="92"/>
      <c r="J361" s="91"/>
      <c r="K361" s="78">
        <v>1.03</v>
      </c>
      <c r="L361" s="77" t="str">
        <f>ROUNDDOWN((L360+D360)*0.65)</f>
        <v>5111748668678540000000000000000000000000000000000000000000000000000</v>
      </c>
      <c r="M361" s="92"/>
      <c r="N361" s="91"/>
      <c r="O361" s="78">
        <v>1.04</v>
      </c>
      <c r="P361" s="77" t="str">
        <f>ROUNDDOWN((P360+H360)*0.7)</f>
        <v>5327327497997950000000000000000000000000000000000000000000000000000</v>
      </c>
      <c r="Q361" s="46"/>
      <c r="R361" s="91"/>
      <c r="S361" s="78">
        <v>1.05</v>
      </c>
      <c r="T361" s="77" t="str">
        <f>ROUNDDOWN((T360+P360)*0.75)</f>
        <v>5759957396201210000000000000000000000000000000000000000000000000000</v>
      </c>
      <c r="U361" s="46"/>
      <c r="V361" s="91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</row>
    <row r="362">
      <c r="A362" s="74">
        <v>360.0</v>
      </c>
      <c r="B362" s="78" t="str">
        <f t="shared" si="3"/>
        <v>26,845,066,815,010,000,000,000,000.00</v>
      </c>
      <c r="C362" s="78">
        <v>1.02</v>
      </c>
      <c r="D362" s="83" t="str">
        <f>ROUNDDOWN((D361+T360)*0.72)</f>
        <v>6734288072057670000000000000000000000000000000000000000000000000000</v>
      </c>
      <c r="E362" s="46"/>
      <c r="F362" s="91"/>
      <c r="G362" s="76">
        <v>1.03</v>
      </c>
      <c r="H362" s="79" t="str">
        <f>ROUNDDOWN((H361+T361)*0.75)</f>
        <v>8376929059670970000000000000000000000000000000000000000000000000000</v>
      </c>
      <c r="I362" s="92"/>
      <c r="J362" s="91"/>
      <c r="K362" s="73">
        <v>1.05</v>
      </c>
      <c r="L362" s="83" t="str">
        <f>ROUNDDOWN((L361+H361)*1.2)</f>
        <v>12625236022446300000000000000000000000000000000000000000000000000000</v>
      </c>
      <c r="M362" s="92"/>
      <c r="N362" s="91"/>
      <c r="O362" s="78">
        <v>1.01</v>
      </c>
      <c r="P362" s="83" t="str">
        <f>ROUNDDOWN((P361+D361)*1.11)</f>
        <v>12639614519276100000000000000000000000000000000000000000000000000000</v>
      </c>
      <c r="Q362" s="46"/>
      <c r="R362" s="91"/>
      <c r="S362" s="78">
        <v>1.02</v>
      </c>
      <c r="T362" s="83" t="str">
        <f>ROUNDDOWN((T361+L361)*0.75)</f>
        <v>8153779548659810000000000000000000000000000000000000000000000000000</v>
      </c>
      <c r="U362" s="46"/>
      <c r="V362" s="91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</row>
    <row r="363">
      <c r="A363" s="74">
        <v>361.0</v>
      </c>
      <c r="B363" s="78" t="str">
        <f t="shared" si="3"/>
        <v>32,021,009,920,577,100,000,000,000.00</v>
      </c>
      <c r="C363" s="78">
        <v>1.05</v>
      </c>
      <c r="D363" s="83" t="str">
        <f>ROUNDDOWN((D362+L362)*0.775)</f>
        <v>15003631173240600000000000000000000000000000000000000000000000000000</v>
      </c>
      <c r="E363" s="46"/>
      <c r="F363" s="91"/>
      <c r="G363" s="76">
        <v>1.05</v>
      </c>
      <c r="H363" s="79" t="str">
        <f>ROUNDDOWN((H362+P362)*0.656)</f>
        <v>13786852587789300000000000000000000000000000000000000000000000000000</v>
      </c>
      <c r="I363" s="92"/>
      <c r="J363" s="91"/>
      <c r="K363" s="73">
        <v>1.01</v>
      </c>
      <c r="L363" s="83" t="str">
        <f>ROUNDDOWN((L362+T362)*0.65)</f>
        <v>13506360121219000000000000000000000000000000000000000000000000000000</v>
      </c>
      <c r="M363" s="92"/>
      <c r="N363" s="91"/>
      <c r="O363" s="78">
        <v>1.03</v>
      </c>
      <c r="P363" s="83" t="str">
        <f>ROUNDDOWN((P362+D362)*0.665)</f>
        <v>12883645223237000000000000000000000000000000000000000000000000000000</v>
      </c>
      <c r="Q363" s="46"/>
      <c r="R363" s="91"/>
      <c r="S363" s="78">
        <v>1.04</v>
      </c>
      <c r="T363" s="83" t="str">
        <f>ROUNDDOWN((T362+H362)*0.75)</f>
        <v>12398031456248100000000000000000000000000000000000000000000000000000</v>
      </c>
      <c r="U363" s="46"/>
      <c r="V363" s="91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</row>
    <row r="364">
      <c r="A364" s="74">
        <v>362.0</v>
      </c>
      <c r="B364" s="78" t="str">
        <f t="shared" si="3"/>
        <v>36,396,896,978,382,100,000,000,000.00</v>
      </c>
      <c r="C364" s="78">
        <v>1.03</v>
      </c>
      <c r="D364" s="90" t="str">
        <f>ROUNDDOWN((D363+T363)*0.55)</f>
        <v>15070914446218800000000000000000000000000000000000000000000000000000</v>
      </c>
      <c r="E364" s="46"/>
      <c r="F364" s="91"/>
      <c r="G364" s="76">
        <v>1.01</v>
      </c>
      <c r="H364" s="79" t="str">
        <f>ROUNDDOWN((H363+L363)*0.65)</f>
        <v>17740588260855400000000000000000000000000000000000000000000000000000</v>
      </c>
      <c r="I364" s="92"/>
      <c r="J364" s="91"/>
      <c r="K364" s="73">
        <v>1.04</v>
      </c>
      <c r="L364" s="77" t="str">
        <f>ROUNDDOWN((L363+D363)*0.65)</f>
        <v>18531494341398700000000000000000000000000000000000000000000000000000</v>
      </c>
      <c r="M364" s="92"/>
      <c r="N364" s="91"/>
      <c r="O364" s="78">
        <v>1.02</v>
      </c>
      <c r="P364" s="77" t="str">
        <f>ROUNDDOWN((P363+H363)*0.7)</f>
        <v>18669348467718400000000000000000000000000000000000000000000000000000</v>
      </c>
      <c r="Q364" s="46"/>
      <c r="R364" s="91"/>
      <c r="S364" s="78">
        <v>1.03</v>
      </c>
      <c r="T364" s="77" t="str">
        <f>ROUNDDOWN((T363+P363)*0.75)</f>
        <v>18961257509613800000000000000000000000000000000000000000000000000000</v>
      </c>
      <c r="U364" s="46"/>
      <c r="V364" s="91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</row>
    <row r="365">
      <c r="A365" s="74">
        <v>363.0</v>
      </c>
      <c r="B365" s="78" t="str">
        <f t="shared" si="3"/>
        <v>41,355,180,156,982,200,000,000,000.00</v>
      </c>
      <c r="C365" s="78">
        <v>1.01</v>
      </c>
      <c r="D365" s="83" t="str">
        <f>ROUNDDOWN((D364+P364)*0.7)</f>
        <v>23618184039756000000000000000000000000000000000000000000000000000000</v>
      </c>
      <c r="E365" s="46"/>
      <c r="F365" s="91"/>
      <c r="G365" s="76">
        <v>1.04</v>
      </c>
      <c r="H365" s="79" t="str">
        <f>ROUNDDOWN((H364+T364)*0.75)</f>
        <v>27526384327851900000000000000000000000000000000000000000000000000000</v>
      </c>
      <c r="I365" s="92"/>
      <c r="J365" s="91"/>
      <c r="K365" s="73">
        <v>1.02</v>
      </c>
      <c r="L365" s="83" t="str">
        <f>ROUNDDOWN((L364+H364)*1.2)</f>
        <v>43526499122704900000000000000000000000000000000000000000000000000000</v>
      </c>
      <c r="M365" s="92"/>
      <c r="N365" s="91"/>
      <c r="O365" s="78">
        <v>1.05</v>
      </c>
      <c r="P365" s="83" t="str">
        <f>ROUNDDOWN((P364+D364)*1.11)</f>
        <v>37451691834470300000000000000000000000000000000000000000000000000000</v>
      </c>
      <c r="Q365" s="46"/>
      <c r="R365" s="91"/>
      <c r="S365" s="78">
        <v>1.01</v>
      </c>
      <c r="T365" s="83" t="str">
        <f>ROUNDDOWN((T364+L364)*0.75)</f>
        <v>28119563888259400000000000000000000000000000000000000000000000000000</v>
      </c>
      <c r="U365" s="46"/>
      <c r="V365" s="91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</row>
    <row r="366">
      <c r="A366" s="74">
        <v>364.0</v>
      </c>
      <c r="B366" s="78" t="str">
        <f t="shared" si="3"/>
        <v>49,342,743,301,316,100,000,000,000.00</v>
      </c>
      <c r="C366" s="78">
        <v>1.04</v>
      </c>
      <c r="D366" s="83" t="str">
        <f>ROUNDDOWN((D365+T365))</f>
        <v>51737747928015400000000000000000000000000000000000000000000000000000</v>
      </c>
      <c r="E366" s="46"/>
      <c r="F366" s="91"/>
      <c r="G366" s="76">
        <v>1.02</v>
      </c>
      <c r="H366" s="79" t="str">
        <f>ROUNDDOWN((H365+L365)*0.65)</f>
        <v>46184374242861900000000000000000000000000000000000000000000000000000</v>
      </c>
      <c r="I366" s="92"/>
      <c r="J366" s="91"/>
      <c r="K366" s="78">
        <v>1.03</v>
      </c>
      <c r="L366" s="77" t="str">
        <f>ROUNDDOWN((L365+D365)*0.65)</f>
        <v>43644044055599600000000000000000000000000000000000000000000000000000</v>
      </c>
      <c r="M366" s="92"/>
      <c r="N366" s="91"/>
      <c r="O366" s="78">
        <v>1.04</v>
      </c>
      <c r="P366" s="77" t="str">
        <f>ROUNDDOWN((P365+H365)*0.7)</f>
        <v>45484653313625500000000000000000000000000000000000000000000000000000</v>
      </c>
      <c r="Q366" s="46"/>
      <c r="R366" s="91"/>
      <c r="S366" s="78">
        <v>1.05</v>
      </c>
      <c r="T366" s="77" t="str">
        <f>ROUNDDOWN((T365+P365)*0.75)</f>
        <v>49178441792047300000000000000000000000000000000000000000000000000000</v>
      </c>
      <c r="U366" s="46"/>
      <c r="V366" s="91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</row>
    <row r="367">
      <c r="A367" s="74">
        <v>365.0</v>
      </c>
      <c r="B367" s="78" t="str">
        <f t="shared" si="3"/>
        <v>56,075,290,522,603,800,000,000,000.00</v>
      </c>
      <c r="C367" s="78">
        <v>1.02</v>
      </c>
      <c r="D367" s="83" t="str">
        <f>ROUNDDOWN((D366+T365)*0.72)</f>
        <v>57497264507717900000000000000000000000000000000000000000000000000000</v>
      </c>
      <c r="E367" s="46"/>
      <c r="F367" s="91"/>
      <c r="G367" s="76">
        <v>1.03</v>
      </c>
      <c r="H367" s="79" t="str">
        <f>ROUNDDOWN((H366+T366)*0.75)</f>
        <v>71522112026181900000000000000000000000000000000000000000000000000000</v>
      </c>
      <c r="I367" s="92"/>
      <c r="J367" s="91"/>
      <c r="K367" s="73">
        <v>1.05</v>
      </c>
      <c r="L367" s="83" t="str">
        <f>ROUNDDOWN((L366+H366)*1.2)</f>
        <v>107794101958154000000000000000000000000000000000000000000000000000000</v>
      </c>
      <c r="M367" s="92"/>
      <c r="N367" s="91"/>
      <c r="O367" s="78">
        <v>1.01</v>
      </c>
      <c r="P367" s="83" t="str">
        <f>ROUNDDOWN((P366+D366)*1.11)</f>
        <v>107916865378221000000000000000000000000000000000000000000000000000000</v>
      </c>
      <c r="Q367" s="46"/>
      <c r="R367" s="91"/>
      <c r="S367" s="78">
        <v>1.02</v>
      </c>
      <c r="T367" s="83" t="str">
        <f>ROUNDDOWN((T366+L366)*0.75)</f>
        <v>69616864385735200000000000000000000000000000000000000000000000000000</v>
      </c>
      <c r="U367" s="46"/>
      <c r="V367" s="91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</row>
    <row r="368">
      <c r="A368" s="74">
        <v>366.0</v>
      </c>
      <c r="B368" s="78" t="str">
        <f t="shared" si="3"/>
        <v>66,887,054,016,180,200,000,000,000.00</v>
      </c>
      <c r="C368" s="78">
        <v>1.05</v>
      </c>
      <c r="D368" s="83" t="str">
        <f>ROUNDDOWN((D367+L367)*0.775)</f>
        <v>128100809011051000000000000000000000000000000000000000000000000000000</v>
      </c>
      <c r="E368" s="46"/>
      <c r="F368" s="91"/>
      <c r="G368" s="76">
        <v>1.05</v>
      </c>
      <c r="H368" s="79" t="str">
        <f>ROUNDDOWN((H367+P367)*0.656)</f>
        <v>117711969177288000000000000000000000000000000000000000000000000000000</v>
      </c>
      <c r="I368" s="92"/>
      <c r="J368" s="91"/>
      <c r="K368" s="73">
        <v>1.01</v>
      </c>
      <c r="L368" s="83" t="str">
        <f>ROUNDDOWN((L367+T367)*0.65)</f>
        <v>115317128123528000000000000000000000000000000000000000000000000000000</v>
      </c>
      <c r="M368" s="92"/>
      <c r="N368" s="91"/>
      <c r="O368" s="78">
        <v>1.03</v>
      </c>
      <c r="P368" s="83" t="str">
        <f>ROUNDDOWN((P367+D367)*0.665)</f>
        <v>110000396374149000000000000000000000000000000000000000000000000000000</v>
      </c>
      <c r="Q368" s="46"/>
      <c r="R368" s="91"/>
      <c r="S368" s="78">
        <v>1.04</v>
      </c>
      <c r="T368" s="83" t="str">
        <f>ROUNDDOWN((T367+H367)*0.75)</f>
        <v>105854232308938000000000000000000000000000000000000000000000000000000</v>
      </c>
      <c r="U368" s="46"/>
      <c r="V368" s="91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</row>
    <row r="369">
      <c r="A369" s="74">
        <v>367.0</v>
      </c>
      <c r="B369" s="78" t="str">
        <f t="shared" si="3"/>
        <v>76,027,621,247,822,100,000,000,000.00</v>
      </c>
      <c r="C369" s="78">
        <v>1.03</v>
      </c>
      <c r="D369" s="90" t="str">
        <f>ROUNDDOWN((D368+T368)*0.55)</f>
        <v>128675272725994000000000000000000000000000000000000000000000000000000</v>
      </c>
      <c r="E369" s="46"/>
      <c r="F369" s="91"/>
      <c r="G369" s="76">
        <v>1.01</v>
      </c>
      <c r="H369" s="79" t="str">
        <f>ROUNDDOWN((H368+L368)*0.65)</f>
        <v>151468913245530000000000000000000000000000000000000000000000000000000</v>
      </c>
      <c r="I369" s="92"/>
      <c r="J369" s="91"/>
      <c r="K369" s="73">
        <v>1.04</v>
      </c>
      <c r="L369" s="77" t="str">
        <f>ROUNDDOWN((L368+D368)*0.65)</f>
        <v>158221659137476000000000000000000000000000000000000000000000000000000</v>
      </c>
      <c r="M369" s="92"/>
      <c r="N369" s="91"/>
      <c r="O369" s="78">
        <v>1.02</v>
      </c>
      <c r="P369" s="77" t="str">
        <f>ROUNDDOWN((P368+H368)*0.7)</f>
        <v>159398655886006000000000000000000000000000000000000000000000000000000</v>
      </c>
      <c r="Q369" s="46"/>
      <c r="R369" s="91"/>
      <c r="S369" s="78">
        <v>1.03</v>
      </c>
      <c r="T369" s="77" t="str">
        <f>ROUNDDOWN((T368+P368)*0.75)</f>
        <v>161890971512315000000000000000000000000000000000000000000000000000000</v>
      </c>
      <c r="U369" s="46"/>
      <c r="V369" s="91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</row>
    <row r="370">
      <c r="A370" s="74">
        <v>368.0</v>
      </c>
      <c r="B370" s="78" t="str">
        <f t="shared" si="3"/>
        <v>86,384,726,024,252,700,000,000,000.00</v>
      </c>
      <c r="C370" s="78">
        <v>1.01</v>
      </c>
      <c r="D370" s="83" t="str">
        <f>ROUNDDOWN((D369+P369)*0.7)</f>
        <v>201651750028400000000000000000000000000000000000000000000000000000000</v>
      </c>
      <c r="E370" s="46"/>
      <c r="F370" s="91"/>
      <c r="G370" s="76">
        <v>1.04</v>
      </c>
      <c r="H370" s="79" t="str">
        <f>ROUNDDOWN((H369+T369)*0.75)</f>
        <v>235019913568384000000000000000000000000000000000000000000000000000000</v>
      </c>
      <c r="I370" s="92"/>
      <c r="J370" s="91"/>
      <c r="K370" s="73">
        <v>1.02</v>
      </c>
      <c r="L370" s="83" t="str">
        <f>ROUNDDOWN((L369+H369)*1.2)</f>
        <v>371628686859607000000000000000000000000000000000000000000000000000000</v>
      </c>
      <c r="M370" s="92"/>
      <c r="N370" s="91"/>
      <c r="O370" s="78">
        <v>1.05</v>
      </c>
      <c r="P370" s="83" t="str">
        <f>ROUNDDOWN((P369+D369)*1.11)</f>
        <v>319762060759320000000000000000000000000000000000000000000000000000000</v>
      </c>
      <c r="Q370" s="46"/>
      <c r="R370" s="91"/>
      <c r="S370" s="78">
        <v>1.01</v>
      </c>
      <c r="T370" s="83" t="str">
        <f>ROUNDDOWN((T369+L369)*0.75)</f>
        <v>240084472987343000000000000000000000000000000000000000000000000000000</v>
      </c>
      <c r="U370" s="46"/>
      <c r="V370" s="91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</row>
    <row r="371">
      <c r="A371" s="74">
        <v>369.0</v>
      </c>
      <c r="B371" s="78" t="str">
        <f t="shared" si="3"/>
        <v>103,069,539,177,175,000,000,000,000.00</v>
      </c>
      <c r="C371" s="78">
        <v>1.04</v>
      </c>
      <c r="D371" s="83" t="str">
        <f>ROUNDDOWN((D370+T370))</f>
        <v>441736223015743000000000000000000000000000000000000000000000000000000</v>
      </c>
      <c r="E371" s="46"/>
      <c r="F371" s="91"/>
      <c r="G371" s="76">
        <v>1.02</v>
      </c>
      <c r="H371" s="79" t="str">
        <f>ROUNDDOWN((H370+L370)*0.65)</f>
        <v>394321590278194000000000000000000000000000000000000000000000000000000</v>
      </c>
      <c r="I371" s="92"/>
      <c r="J371" s="91"/>
      <c r="K371" s="78">
        <v>1.03</v>
      </c>
      <c r="L371" s="77" t="str">
        <f>ROUNDDOWN((L370+D370)*0.65)</f>
        <v>372632283977205000000000000000000000000000000000000000000000000000000</v>
      </c>
      <c r="M371" s="92"/>
      <c r="N371" s="91"/>
      <c r="O371" s="78">
        <v>1.04</v>
      </c>
      <c r="P371" s="77" t="str">
        <f>ROUNDDOWN((P370+H370)*0.7)</f>
        <v>388347382029393000000000000000000000000000000000000000000000000000000</v>
      </c>
      <c r="Q371" s="46"/>
      <c r="R371" s="91"/>
      <c r="S371" s="78">
        <v>1.05</v>
      </c>
      <c r="T371" s="77" t="str">
        <f>ROUNDDOWN((T370+P370)*0.75)</f>
        <v>419884900309997000000000000000000000000000000000000000000000000000000</v>
      </c>
      <c r="U371" s="46"/>
      <c r="V371" s="91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</row>
    <row r="372">
      <c r="A372" s="74">
        <v>370.0</v>
      </c>
      <c r="B372" s="78" t="str">
        <f t="shared" si="3"/>
        <v>117,132,813,595,243,000,000,000,000.00</v>
      </c>
      <c r="C372" s="78">
        <v>1.02</v>
      </c>
      <c r="D372" s="83" t="str">
        <f>ROUNDDOWN((D371+T370)*0.72)</f>
        <v>490910901122222000000000000000000000000000000000000000000000000000000</v>
      </c>
      <c r="E372" s="46"/>
      <c r="F372" s="91"/>
      <c r="G372" s="76">
        <v>1.03</v>
      </c>
      <c r="H372" s="79" t="str">
        <f>ROUNDDOWN((H371+T371)*0.75)</f>
        <v>610654867941143000000000000000000000000000000000000000000000000000000</v>
      </c>
      <c r="I372" s="92"/>
      <c r="J372" s="91"/>
      <c r="K372" s="73">
        <v>1.05</v>
      </c>
      <c r="L372" s="83" t="str">
        <f>ROUNDDOWN((L371+H371)*1.2)</f>
        <v>920344649106479000000000000000000000000000000000000000000000000000000</v>
      </c>
      <c r="M372" s="92"/>
      <c r="N372" s="91"/>
      <c r="O372" s="78">
        <v>1.01</v>
      </c>
      <c r="P372" s="83" t="str">
        <f>ROUNDDOWN((P371+D371)*1.11)</f>
        <v>921392801600101000000000000000000000000000000000000000000000000000000</v>
      </c>
      <c r="Q372" s="46"/>
      <c r="R372" s="91"/>
      <c r="S372" s="78">
        <v>1.02</v>
      </c>
      <c r="T372" s="83" t="str">
        <f>ROUNDDOWN((T371+L371)*0.75)</f>
        <v>594387888215402000000000000000000000000000000000000000000000000000000</v>
      </c>
      <c r="U372" s="46"/>
      <c r="V372" s="91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</row>
    <row r="373">
      <c r="A373" s="74">
        <v>371.0</v>
      </c>
      <c r="B373" s="78" t="str">
        <f t="shared" si="3"/>
        <v>139,716,954,776,259,000,000,000,000.00</v>
      </c>
      <c r="C373" s="78">
        <v>1.05</v>
      </c>
      <c r="D373" s="83" t="str">
        <f>ROUNDDOWN((D372+L372)*0.775)</f>
        <v>1093723051427240000000000000000000000000000000000000000000000000000000</v>
      </c>
      <c r="E373" s="46"/>
      <c r="F373" s="91"/>
      <c r="G373" s="76">
        <v>1.05</v>
      </c>
      <c r="H373" s="79" t="str">
        <f>ROUNDDOWN((H372+P372)*0.656)</f>
        <v>1005023271219060000000000000000000000000000000000000000000000000000000</v>
      </c>
      <c r="I373" s="92"/>
      <c r="J373" s="91"/>
      <c r="K373" s="73">
        <v>1.01</v>
      </c>
      <c r="L373" s="83" t="str">
        <f>ROUNDDOWN((L372+T372)*0.65)</f>
        <v>984576149259223000000000000000000000000000000000000000000000000000000</v>
      </c>
      <c r="M373" s="92"/>
      <c r="N373" s="91"/>
      <c r="O373" s="78">
        <v>1.03</v>
      </c>
      <c r="P373" s="83" t="str">
        <f>ROUNDDOWN((P372+D372)*0.665)</f>
        <v>939181962310345000000000000000000000000000000000000000000000000000000</v>
      </c>
      <c r="Q373" s="46"/>
      <c r="R373" s="91"/>
      <c r="S373" s="78">
        <v>1.04</v>
      </c>
      <c r="T373" s="83" t="str">
        <f>ROUNDDOWN((T372+H372)*0.75)</f>
        <v>903782067117409000000000000000000000000000000000000000000000000000000</v>
      </c>
      <c r="U373" s="46"/>
      <c r="V373" s="91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</row>
    <row r="374">
      <c r="A374" s="74">
        <v>372.0</v>
      </c>
      <c r="B374" s="78" t="str">
        <f t="shared" si="3"/>
        <v>158,810,219,344,672,000,000,000,000.00</v>
      </c>
      <c r="C374" s="78">
        <v>1.03</v>
      </c>
      <c r="D374" s="90" t="str">
        <f>ROUNDDOWN((D373+T373)*0.55)</f>
        <v>1098627815199560000000000000000000000000000000000000000000000000000000</v>
      </c>
      <c r="E374" s="46"/>
      <c r="F374" s="91"/>
      <c r="G374" s="76">
        <v>1.01</v>
      </c>
      <c r="H374" s="79" t="str">
        <f>ROUNDDOWN((H373+L373)*0.65)</f>
        <v>1293239623310880000000000000000000000000000000000000000000000000000000</v>
      </c>
      <c r="I374" s="92"/>
      <c r="J374" s="91"/>
      <c r="K374" s="73">
        <v>1.04</v>
      </c>
      <c r="L374" s="77" t="str">
        <f>ROUNDDOWN((L373+D373)*0.65)</f>
        <v>1350894480446200000000000000000000000000000000000000000000000000000000</v>
      </c>
      <c r="M374" s="92"/>
      <c r="N374" s="91"/>
      <c r="O374" s="78">
        <v>1.02</v>
      </c>
      <c r="P374" s="77" t="str">
        <f>ROUNDDOWN((P373+H373)*0.7)</f>
        <v>1360943663470580000000000000000000000000000000000000000000000000000000</v>
      </c>
      <c r="Q374" s="46"/>
      <c r="R374" s="91"/>
      <c r="S374" s="78">
        <v>1.03</v>
      </c>
      <c r="T374" s="77" t="str">
        <f>ROUNDDOWN((T373+P373)*0.75)</f>
        <v>1382223022070820000000000000000000000000000000000000000000000000000000</v>
      </c>
      <c r="U374" s="46"/>
      <c r="V374" s="91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</row>
    <row r="375">
      <c r="A375" s="74">
        <v>373.0</v>
      </c>
      <c r="B375" s="78" t="str">
        <f t="shared" si="3"/>
        <v>180,444,647,126,638,000,000,000,000.00</v>
      </c>
      <c r="C375" s="78">
        <v>1.01</v>
      </c>
      <c r="D375" s="83" t="str">
        <f>ROUNDDOWN((D374+P374)*0.7)</f>
        <v>1721700035069100000000000000000000000000000000000000000000000000000000</v>
      </c>
      <c r="E375" s="46"/>
      <c r="F375" s="91"/>
      <c r="G375" s="76">
        <v>1.04</v>
      </c>
      <c r="H375" s="79" t="str">
        <f>ROUNDDOWN((H374+T374)*0.75)</f>
        <v>2006596984036280000000000000000000000000000000000000000000000000000000</v>
      </c>
      <c r="I375" s="92"/>
      <c r="J375" s="91"/>
      <c r="K375" s="73">
        <v>1.02</v>
      </c>
      <c r="L375" s="83" t="str">
        <f>ROUNDDOWN((L374+H374)*1.2)</f>
        <v>3172960924508500000000000000000000000000000000000000000000000000000000</v>
      </c>
      <c r="M375" s="92"/>
      <c r="N375" s="91"/>
      <c r="O375" s="78">
        <v>1.05</v>
      </c>
      <c r="P375" s="83" t="str">
        <f>ROUNDDOWN((P374+D374)*1.11)</f>
        <v>2730124341323860000000000000000000000000000000000000000000000000000000</v>
      </c>
      <c r="Q375" s="46"/>
      <c r="R375" s="91"/>
      <c r="S375" s="78">
        <v>1.01</v>
      </c>
      <c r="T375" s="83" t="str">
        <f>ROUNDDOWN((T374+L374)*0.75)</f>
        <v>2049838126887770000000000000000000000000000000000000000000000000000000</v>
      </c>
      <c r="U375" s="46"/>
      <c r="V375" s="91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</row>
    <row r="376">
      <c r="A376" s="74">
        <v>374.0</v>
      </c>
      <c r="B376" s="78" t="str">
        <f t="shared" si="3"/>
        <v>215,296,702,117,329,000,000,000,000.00</v>
      </c>
      <c r="C376" s="78">
        <v>1.04</v>
      </c>
      <c r="D376" s="83" t="str">
        <f>ROUNDDOWN((D375+T375))</f>
        <v>3771538161956870000000000000000000000000000000000000000000000000000000</v>
      </c>
      <c r="E376" s="46"/>
      <c r="F376" s="91"/>
      <c r="G376" s="76">
        <v>1.02</v>
      </c>
      <c r="H376" s="79" t="str">
        <f>ROUNDDOWN((H375+L375)*0.65)</f>
        <v>3366712640554110000000000000000000000000000000000000000000000000000000</v>
      </c>
      <c r="I376" s="92"/>
      <c r="J376" s="91"/>
      <c r="K376" s="78">
        <v>1.03</v>
      </c>
      <c r="L376" s="77" t="str">
        <f>ROUNDDOWN((L375+D375)*0.65)</f>
        <v>3181529623725440000000000000000000000000000000000000000000000000000000</v>
      </c>
      <c r="M376" s="92"/>
      <c r="N376" s="91"/>
      <c r="O376" s="78">
        <v>1.04</v>
      </c>
      <c r="P376" s="77" t="str">
        <f>ROUNDDOWN((P375+H375)*0.7)</f>
        <v>3315704927752100000000000000000000000000000000000000000000000000000000</v>
      </c>
      <c r="Q376" s="46"/>
      <c r="R376" s="91"/>
      <c r="S376" s="78">
        <v>1.05</v>
      </c>
      <c r="T376" s="77" t="str">
        <f>ROUNDDOWN((T375+P375)*0.75)</f>
        <v>3584971851158720000000000000000000000000000000000000000000000000000000</v>
      </c>
      <c r="U376" s="46"/>
      <c r="V376" s="91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</row>
    <row r="377">
      <c r="A377" s="74">
        <v>375.0</v>
      </c>
      <c r="B377" s="78" t="str">
        <f t="shared" si="3"/>
        <v>244,672,758,587,091,000,000,000,000.00</v>
      </c>
      <c r="C377" s="78">
        <v>1.02</v>
      </c>
      <c r="D377" s="83" t="str">
        <f>ROUNDDOWN((D376+T375)*0.72)</f>
        <v>4191390927968140000000000000000000000000000000000000000000000000000000</v>
      </c>
      <c r="E377" s="46"/>
      <c r="F377" s="91"/>
      <c r="G377" s="76">
        <v>1.03</v>
      </c>
      <c r="H377" s="79" t="str">
        <f>ROUNDDOWN((H376+T376)*0.75)</f>
        <v>5213763368784620000000000000000000000000000000000000000000000000000000</v>
      </c>
      <c r="I377" s="92"/>
      <c r="J377" s="91"/>
      <c r="K377" s="73">
        <v>1.05</v>
      </c>
      <c r="L377" s="83" t="str">
        <f>ROUNDDOWN((L376+H376)*1.2)</f>
        <v>7857890717135460000000000000000000000000000000000000000000000000000000</v>
      </c>
      <c r="M377" s="92"/>
      <c r="N377" s="91"/>
      <c r="O377" s="78">
        <v>1.01</v>
      </c>
      <c r="P377" s="83" t="str">
        <f>ROUNDDOWN((P376+D376)*1.11)</f>
        <v>7866839829576960000000000000000000000000000000000000000000000000000000</v>
      </c>
      <c r="Q377" s="46"/>
      <c r="R377" s="91"/>
      <c r="S377" s="78">
        <v>1.02</v>
      </c>
      <c r="T377" s="83" t="str">
        <f>ROUNDDOWN((T376+L376)*0.75)</f>
        <v>5074876106163120000000000000000000000000000000000000000000000000000000</v>
      </c>
      <c r="U377" s="46"/>
      <c r="V377" s="91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</row>
    <row r="378">
      <c r="A378" s="74">
        <v>376.0</v>
      </c>
      <c r="B378" s="78" t="str">
        <f t="shared" si="3"/>
        <v>291,847,618,931,296,000,000,000,000.00</v>
      </c>
      <c r="C378" s="78">
        <v>1.05</v>
      </c>
      <c r="D378" s="83" t="str">
        <f>ROUNDDOWN((D377+L377)*0.775)</f>
        <v>9338193274955290000000000000000000000000000000000000000000000000000000</v>
      </c>
      <c r="E378" s="46"/>
      <c r="F378" s="91"/>
      <c r="G378" s="76">
        <v>1.05</v>
      </c>
      <c r="H378" s="79" t="str">
        <f>ROUNDDOWN((H377+P377)*0.656)</f>
        <v>8580875698125200000000000000000000000000000000000000000000000000000000</v>
      </c>
      <c r="I378" s="92"/>
      <c r="J378" s="91"/>
      <c r="K378" s="73">
        <v>1.01</v>
      </c>
      <c r="L378" s="83" t="str">
        <f>ROUNDDOWN((L377+T377)*0.65)</f>
        <v>8406298435144080000000000000000000000000000000000000000000000000000000</v>
      </c>
      <c r="M378" s="92"/>
      <c r="N378" s="91"/>
      <c r="O378" s="78">
        <v>1.03</v>
      </c>
      <c r="P378" s="83" t="str">
        <f>ROUNDDOWN((P377+D377)*0.665)</f>
        <v>8018723453767490000000000000000000000000000000000000000000000000000000</v>
      </c>
      <c r="Q378" s="46"/>
      <c r="R378" s="91"/>
      <c r="S378" s="78">
        <v>1.04</v>
      </c>
      <c r="T378" s="83" t="str">
        <f>ROUNDDOWN((T377+H377)*0.75)</f>
        <v>7716479606210810000000000000000000000000000000000000000000000000000000</v>
      </c>
      <c r="U378" s="46"/>
      <c r="V378" s="91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</row>
    <row r="379">
      <c r="A379" s="74">
        <v>377.0</v>
      </c>
      <c r="B379" s="78" t="str">
        <f t="shared" si="3"/>
        <v>331,730,565,212,512,000,000,000,000.00</v>
      </c>
      <c r="C379" s="78">
        <v>1.03</v>
      </c>
      <c r="D379" s="90" t="str">
        <f>ROUNDDOWN((D378+T378)*0.55)</f>
        <v>9380070084641360000000000000000000000000000000000000000000000000000000</v>
      </c>
      <c r="E379" s="46"/>
      <c r="F379" s="91"/>
      <c r="G379" s="76">
        <v>1.01</v>
      </c>
      <c r="H379" s="79" t="str">
        <f>ROUNDDOWN((H378+L378)*0.65)</f>
        <v>11041663186625000000000000000000000000000000000000000000000000000000000</v>
      </c>
      <c r="I379" s="92"/>
      <c r="J379" s="91"/>
      <c r="K379" s="73">
        <v>1.04</v>
      </c>
      <c r="L379" s="77" t="str">
        <f>ROUNDDOWN((L378+D378)*0.65)</f>
        <v>11533919611564600000000000000000000000000000000000000000000000000000000</v>
      </c>
      <c r="M379" s="92"/>
      <c r="N379" s="91"/>
      <c r="O379" s="78">
        <v>1.02</v>
      </c>
      <c r="P379" s="77" t="str">
        <f>ROUNDDOWN((P378+H378)*0.7)</f>
        <v>11619719406324900000000000000000000000000000000000000000000000000000000</v>
      </c>
      <c r="Q379" s="46"/>
      <c r="R379" s="91"/>
      <c r="S379" s="78">
        <v>1.03</v>
      </c>
      <c r="T379" s="77" t="str">
        <f>ROUNDDOWN((T378+P378)*0.75)</f>
        <v>11801402294983700000000000000000000000000000000000000000000000000000000</v>
      </c>
      <c r="U379" s="46"/>
      <c r="V379" s="91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</row>
    <row r="380">
      <c r="A380" s="74">
        <v>378.0</v>
      </c>
      <c r="B380" s="78" t="str">
        <f t="shared" si="3"/>
        <v>376,921,617,688,706,000,000,000,000.00</v>
      </c>
      <c r="C380" s="78">
        <v>1.01</v>
      </c>
      <c r="D380" s="83" t="str">
        <f>ROUNDDOWN((D379+P379)*0.7)</f>
        <v>14699852643676400000000000000000000000000000000000000000000000000000000</v>
      </c>
      <c r="E380" s="46"/>
      <c r="F380" s="91"/>
      <c r="G380" s="76">
        <v>1.04</v>
      </c>
      <c r="H380" s="79" t="str">
        <f>ROUNDDOWN((H379+T379)*0.75)</f>
        <v>17132299111206500000000000000000000000000000000000000000000000000000000</v>
      </c>
      <c r="I380" s="92"/>
      <c r="J380" s="91"/>
      <c r="K380" s="73">
        <v>1.02</v>
      </c>
      <c r="L380" s="83" t="str">
        <f>ROUNDDOWN((L379+H379)*1.2)</f>
        <v>27090699357827500000000000000000000000000000000000000000000000000000000</v>
      </c>
      <c r="M380" s="92"/>
      <c r="N380" s="91"/>
      <c r="O380" s="78">
        <v>1.05</v>
      </c>
      <c r="P380" s="83" t="str">
        <f>ROUNDDOWN((P379+D379)*1.11)</f>
        <v>23309766334972600000000000000000000000000000000000000000000000000000000</v>
      </c>
      <c r="Q380" s="46"/>
      <c r="R380" s="91"/>
      <c r="S380" s="78">
        <v>1.01</v>
      </c>
      <c r="T380" s="83" t="str">
        <f>ROUNDDOWN((T379+L379)*0.75)</f>
        <v>17501491429911200000000000000000000000000000000000000000000000000000000</v>
      </c>
      <c r="U380" s="46"/>
      <c r="V380" s="91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</row>
    <row r="381">
      <c r="A381" s="74">
        <v>379.0</v>
      </c>
      <c r="B381" s="78" t="str">
        <f t="shared" si="3"/>
        <v>449,722,297,321,211,000,000,000,000.00</v>
      </c>
      <c r="C381" s="78">
        <v>1.04</v>
      </c>
      <c r="D381" s="83" t="str">
        <f>ROUNDDOWN((D380+T380))</f>
        <v>32201344073587600000000000000000000000000000000000000000000000000000000</v>
      </c>
      <c r="E381" s="46"/>
      <c r="F381" s="91"/>
      <c r="G381" s="76">
        <v>1.02</v>
      </c>
      <c r="H381" s="79" t="str">
        <f>ROUNDDOWN((H380+L380)*0.65)</f>
        <v>28744949004872100000000000000000000000000000000000000000000000000000000</v>
      </c>
      <c r="I381" s="92"/>
      <c r="J381" s="91"/>
      <c r="K381" s="78">
        <v>1.03</v>
      </c>
      <c r="L381" s="77" t="str">
        <f>ROUNDDOWN((L380+D380)*0.65)</f>
        <v>27163858800977500000000000000000000000000000000000000000000000000000000</v>
      </c>
      <c r="M381" s="92"/>
      <c r="N381" s="91"/>
      <c r="O381" s="78">
        <v>1.04</v>
      </c>
      <c r="P381" s="77" t="str">
        <f>ROUNDDOWN((P380+H380)*0.7)</f>
        <v>28309445812325400000000000000000000000000000000000000000000000000000000</v>
      </c>
      <c r="Q381" s="46"/>
      <c r="R381" s="91"/>
      <c r="S381" s="78">
        <v>1.05</v>
      </c>
      <c r="T381" s="77" t="str">
        <f>ROUNDDOWN((T380+P380)*0.75)</f>
        <v>30608443323662800000000000000000000000000000000000000000000000000000000</v>
      </c>
      <c r="U381" s="46"/>
      <c r="V381" s="91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</row>
    <row r="382">
      <c r="A382" s="74">
        <v>380.0</v>
      </c>
      <c r="B382" s="78" t="str">
        <f t="shared" si="3"/>
        <v>511,084,443,010,835,000,000,000,000.00</v>
      </c>
      <c r="C382" s="78">
        <v>1.02</v>
      </c>
      <c r="D382" s="83" t="str">
        <f>ROUNDDOWN((D381+T380)*0.72)</f>
        <v>35786041562519100000000000000000000000000000000000000000000000000000000</v>
      </c>
      <c r="E382" s="46"/>
      <c r="F382" s="91"/>
      <c r="G382" s="76">
        <v>1.03</v>
      </c>
      <c r="H382" s="79" t="str">
        <f>ROUNDDOWN((H381+T381)*0.75)</f>
        <v>44515044246401200000000000000000000000000000000000000000000000000000000</v>
      </c>
      <c r="I382" s="92"/>
      <c r="J382" s="91"/>
      <c r="K382" s="73">
        <v>1.05</v>
      </c>
      <c r="L382" s="83" t="str">
        <f>ROUNDDOWN((L381+H381)*1.2)</f>
        <v>67090569367019500000000000000000000000000000000000000000000000000000000</v>
      </c>
      <c r="M382" s="92"/>
      <c r="N382" s="91"/>
      <c r="O382" s="78">
        <v>1.01</v>
      </c>
      <c r="P382" s="83" t="str">
        <f>ROUNDDOWN((P381+D381)*1.11)</f>
        <v>67166976773363400000000000000000000000000000000000000000000000000000000</v>
      </c>
      <c r="Q382" s="46"/>
      <c r="R382" s="91"/>
      <c r="S382" s="78">
        <v>1.02</v>
      </c>
      <c r="T382" s="83" t="str">
        <f>ROUNDDOWN((T381+L381)*0.75)</f>
        <v>43329226593480200000000000000000000000000000000000000000000000000000000</v>
      </c>
      <c r="U382" s="46"/>
      <c r="V382" s="91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</row>
    <row r="383">
      <c r="A383" s="74">
        <v>381.0</v>
      </c>
      <c r="B383" s="78" t="str">
        <f t="shared" si="3"/>
        <v>609,625,602,077,179,000,000,000,000.00</v>
      </c>
      <c r="C383" s="78">
        <v>1.05</v>
      </c>
      <c r="D383" s="83" t="str">
        <f>ROUNDDOWN((D382+L382)*0.775)</f>
        <v>79729373470392400000000000000000000000000000000000000000000000000000000</v>
      </c>
      <c r="E383" s="46"/>
      <c r="F383" s="91"/>
      <c r="G383" s="76">
        <v>1.05</v>
      </c>
      <c r="H383" s="79" t="str">
        <f>ROUNDDOWN((H382+P382)*0.656)</f>
        <v>73263405788965600000000000000000000000000000000000000000000000000000000</v>
      </c>
      <c r="I383" s="92"/>
      <c r="J383" s="91"/>
      <c r="K383" s="73">
        <v>1.01</v>
      </c>
      <c r="L383" s="83" t="str">
        <f>ROUNDDOWN((L382+T382)*0.65)</f>
        <v>71772867374324800000000000000000000000000000000000000000000000000000000</v>
      </c>
      <c r="M383" s="92"/>
      <c r="N383" s="91"/>
      <c r="O383" s="78">
        <v>1.03</v>
      </c>
      <c r="P383" s="83" t="str">
        <f>ROUNDDOWN((P382+D382)*0.665)</f>
        <v>68463757193361900000000000000000000000000000000000000000000000000000000</v>
      </c>
      <c r="Q383" s="46"/>
      <c r="R383" s="91"/>
      <c r="S383" s="78">
        <v>1.04</v>
      </c>
      <c r="T383" s="83" t="str">
        <f>ROUNDDOWN((T382+H382)*0.75)</f>
        <v>65883203129911100000000000000000000000000000000000000000000000000000000</v>
      </c>
      <c r="U383" s="46"/>
      <c r="V383" s="91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</row>
    <row r="384">
      <c r="A384" s="74">
        <v>382.0</v>
      </c>
      <c r="B384" s="78" t="str">
        <f t="shared" si="3"/>
        <v>692,935,053,866,888,000,000,000,000.00</v>
      </c>
      <c r="C384" s="78">
        <v>1.03</v>
      </c>
      <c r="D384" s="90" t="str">
        <f>ROUNDDOWN((D383+T383)*0.55)</f>
        <v>80086917130166900000000000000000000000000000000000000000000000000000000</v>
      </c>
      <c r="E384" s="46"/>
      <c r="F384" s="91"/>
      <c r="G384" s="76">
        <v>1.01</v>
      </c>
      <c r="H384" s="79" t="str">
        <f>ROUNDDOWN((H383+L383)*0.65)</f>
        <v>94273577556138800000000000000000000000000000000000000000000000000000000</v>
      </c>
      <c r="I384" s="92"/>
      <c r="J384" s="91"/>
      <c r="K384" s="73">
        <v>1.04</v>
      </c>
      <c r="L384" s="77" t="str">
        <f>ROUNDDOWN((L383+D383)*0.65)</f>
        <v>98476456549066200000000000000000000000000000000000000000000000000000000</v>
      </c>
      <c r="M384" s="92"/>
      <c r="N384" s="91"/>
      <c r="O384" s="78">
        <v>1.02</v>
      </c>
      <c r="P384" s="77" t="str">
        <f>ROUNDDOWN((P383+H383)*0.7)</f>
        <v>99209014087629200000000000000000000000000000000000000000000000000000000</v>
      </c>
      <c r="Q384" s="46"/>
      <c r="R384" s="91"/>
      <c r="S384" s="78">
        <v>1.03</v>
      </c>
      <c r="T384" s="77" t="str">
        <f>ROUNDDOWN((T383+P383)*0.75)</f>
        <v>100760220242455000000000000000000000000000000000000000000000000000000000</v>
      </c>
      <c r="U384" s="46"/>
      <c r="V384" s="91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</row>
    <row r="385">
      <c r="A385" s="74">
        <v>383.0</v>
      </c>
      <c r="B385" s="78" t="str">
        <f t="shared" si="3"/>
        <v>802,923,077,249,178,000,000,000,000.00</v>
      </c>
      <c r="C385" s="78">
        <v>1.01</v>
      </c>
      <c r="D385" s="83" t="str">
        <f>ROUNDDOWN((D384+P384)*0.7)</f>
        <v>125507151852457000000000000000000000000000000000000000000000000000000000</v>
      </c>
      <c r="E385" s="46"/>
      <c r="F385" s="91"/>
      <c r="G385" s="76">
        <v>1.02</v>
      </c>
      <c r="H385" s="79" t="str">
        <f>ROUNDDOWN((H384+T384)*0.75)</f>
        <v>146275348348945000000000000000000000000000000000000000000000000000000000</v>
      </c>
      <c r="I385" s="92"/>
      <c r="J385" s="91"/>
      <c r="K385" s="78">
        <v>1.03</v>
      </c>
      <c r="L385" s="83" t="str">
        <f>ROUNDDOWN((L384+H384)*1.2)</f>
        <v>231300040926246000000000000000000000000000000000000000000000000000000000</v>
      </c>
      <c r="M385" s="92"/>
      <c r="N385" s="91"/>
      <c r="O385" s="78">
        <v>1.04</v>
      </c>
      <c r="P385" s="83" t="str">
        <f>ROUNDDOWN((P384+D384)*1.11)</f>
        <v>199018483651754000000000000000000000000000000000000000000000000000000000</v>
      </c>
      <c r="Q385" s="46"/>
      <c r="R385" s="91"/>
      <c r="S385" s="78">
        <v>1.05</v>
      </c>
      <c r="T385" s="83" t="str">
        <f>ROUNDDOWN((T384+L384)*0.75)</f>
        <v>149427507593641000000000000000000000000000000000000000000000000000000000</v>
      </c>
      <c r="U385" s="46"/>
      <c r="V385" s="91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</row>
    <row r="386">
      <c r="A386" s="74">
        <v>384.0</v>
      </c>
      <c r="B386" s="78" t="str">
        <f t="shared" si="3"/>
        <v>930,369,252,329,862,000,000,000,000.00</v>
      </c>
      <c r="C386" s="78">
        <v>1.04</v>
      </c>
      <c r="D386" s="83" t="str">
        <f>ROUNDDOWN((D385+T385))</f>
        <v>274934659446098000000000000000000000000000000000000000000000000000000000</v>
      </c>
      <c r="E386" s="46"/>
      <c r="F386" s="91"/>
      <c r="G386" s="76">
        <v>1.03</v>
      </c>
      <c r="H386" s="79" t="str">
        <f>ROUNDDOWN((H385+L385)*0.65)</f>
        <v>245424003028874000000000000000000000000000000000000000000000000000000000</v>
      </c>
      <c r="I386" s="92"/>
      <c r="J386" s="91"/>
      <c r="K386" s="73">
        <v>1.05</v>
      </c>
      <c r="L386" s="77" t="str">
        <f>ROUNDDOWN((L385+D385)*0.65)</f>
        <v>231924675306157000000000000000000000000000000000000000000000000000000000</v>
      </c>
      <c r="M386" s="92"/>
      <c r="N386" s="91"/>
      <c r="O386" s="78">
        <v>1.01</v>
      </c>
      <c r="P386" s="77" t="str">
        <f>ROUNDDOWN((P385+H385)*0.7)</f>
        <v>241705682400489000000000000000000000000000000000000000000000000000000000</v>
      </c>
      <c r="Q386" s="46"/>
      <c r="R386" s="91"/>
      <c r="S386" s="78">
        <v>1.02</v>
      </c>
      <c r="T386" s="77" t="str">
        <f>ROUNDDOWN((T385+P385)*0.75)</f>
        <v>261334493434046000000000000000000000000000000000000000000000000000000000</v>
      </c>
      <c r="U386" s="46"/>
      <c r="V386" s="91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</row>
    <row r="387">
      <c r="A387" s="74">
        <v>385.0</v>
      </c>
      <c r="B387" s="78" t="str">
        <f t="shared" si="3"/>
        <v>1,078,044,672,282,100,000,000,000,000.00</v>
      </c>
      <c r="C387" s="78">
        <v>1.02</v>
      </c>
      <c r="D387" s="83" t="str">
        <f>ROUNDDOWN((D386+T385)*0.72)</f>
        <v>305540760268612000000000000000000000000000000000000000000000000000000000</v>
      </c>
      <c r="E387" s="46"/>
      <c r="F387" s="91"/>
      <c r="G387" s="76">
        <v>1.05</v>
      </c>
      <c r="H387" s="79" t="str">
        <f>ROUNDDOWN((H386+T386)*0.75)</f>
        <v>380068872347190000000000000000000000000000000000000000000000000000000000</v>
      </c>
      <c r="I387" s="92"/>
      <c r="J387" s="91"/>
      <c r="K387" s="73">
        <v>1.01</v>
      </c>
      <c r="L387" s="83" t="str">
        <f>ROUNDDOWN((L386+H386)*1.2)</f>
        <v>572818414002037000000000000000000000000000000000000000000000000000000000</v>
      </c>
      <c r="M387" s="92"/>
      <c r="N387" s="91"/>
      <c r="O387" s="78">
        <v>1.03</v>
      </c>
      <c r="P387" s="83" t="str">
        <f>ROUNDDOWN((P386+D386)*1.11)</f>
        <v>573470779449712000000000000000000000000000000000000000000000000000000000</v>
      </c>
      <c r="Q387" s="46"/>
      <c r="R387" s="91"/>
      <c r="S387" s="78">
        <v>1.04</v>
      </c>
      <c r="T387" s="83" t="str">
        <f>ROUNDDOWN((T386+L386)*0.75)</f>
        <v>369944376555152000000000000000000000000000000000000000000000000000000000</v>
      </c>
      <c r="U387" s="46"/>
      <c r="V387" s="91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</row>
    <row r="388">
      <c r="A388" s="74">
        <v>386.0</v>
      </c>
      <c r="B388" s="78" t="str">
        <f t="shared" si="3"/>
        <v>1,249,160,279,669,020,000,000,000,000.00</v>
      </c>
      <c r="C388" s="78">
        <v>1.05</v>
      </c>
      <c r="D388" s="83" t="str">
        <f>ROUNDDOWN((D387+L387)*0.775)</f>
        <v>680728360059753000000000000000000000000000000000000000000000000000000000</v>
      </c>
      <c r="E388" s="46"/>
      <c r="F388" s="91"/>
      <c r="G388" s="76">
        <v>1.01</v>
      </c>
      <c r="H388" s="79" t="str">
        <f>ROUNDDOWN((H387+P387)*0.656)</f>
        <v>625522011578768000000000000000000000000000000000000000000000000000000000</v>
      </c>
      <c r="I388" s="92"/>
      <c r="J388" s="91"/>
      <c r="K388" s="73">
        <v>1.04</v>
      </c>
      <c r="L388" s="83" t="str">
        <f>ROUNDDOWN((L387+T387)*0.65)</f>
        <v>612795813862173000000000000000000000000000000000000000000000000000000000</v>
      </c>
      <c r="M388" s="92"/>
      <c r="N388" s="91"/>
      <c r="O388" s="78">
        <v>1.02</v>
      </c>
      <c r="P388" s="83" t="str">
        <f>ROUNDDOWN((P387+D387)*0.665)</f>
        <v>584542673912686000000000000000000000000000000000000000000000000000000000</v>
      </c>
      <c r="Q388" s="46"/>
      <c r="R388" s="91"/>
      <c r="S388" s="78">
        <v>1.03</v>
      </c>
      <c r="T388" s="83" t="str">
        <f>ROUNDDOWN((T387+H387)*0.75)</f>
        <v>562509936676757000000000000000000000000000000000000000000000000000000000</v>
      </c>
      <c r="U388" s="46"/>
      <c r="V388" s="91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</row>
    <row r="389">
      <c r="A389" s="74">
        <v>387.0</v>
      </c>
      <c r="B389" s="78" t="str">
        <f t="shared" si="3"/>
        <v>1,447,436,682,748,570,000,000,000,000.00</v>
      </c>
      <c r="C389" s="78">
        <v>1.03</v>
      </c>
      <c r="D389" s="90" t="str">
        <f>ROUNDDOWN((D388+T388)*0.55)</f>
        <v>683781063205081000000000000000000000000000000000000000000000000000000000</v>
      </c>
      <c r="E389" s="46"/>
      <c r="F389" s="91"/>
      <c r="G389" s="76">
        <v>1.04</v>
      </c>
      <c r="H389" s="79" t="str">
        <f>ROUNDDOWN((H388+L388)*0.65)</f>
        <v>804906586536612000000000000000000000000000000000000000000000000000000000</v>
      </c>
      <c r="I389" s="92"/>
      <c r="J389" s="91"/>
      <c r="K389" s="73">
        <v>1.02</v>
      </c>
      <c r="L389" s="77" t="str">
        <f>ROUNDDOWN((L388+D388)*0.65)</f>
        <v>840790713049252000000000000000000000000000000000000000000000000000000000</v>
      </c>
      <c r="M389" s="92"/>
      <c r="N389" s="91"/>
      <c r="O389" s="78">
        <v>1.05</v>
      </c>
      <c r="P389" s="77" t="str">
        <f>ROUNDDOWN((P388+H388)*0.7)</f>
        <v>847045279844018000000000000000000000000000000000000000000000000000000000</v>
      </c>
      <c r="Q389" s="46"/>
      <c r="R389" s="91"/>
      <c r="S389" s="78">
        <v>1.01</v>
      </c>
      <c r="T389" s="77" t="str">
        <f>ROUNDDOWN((T388+P388)*0.75)</f>
        <v>860289457942082000000000000000000000000000000000000000000000000000000000</v>
      </c>
      <c r="U389" s="46"/>
      <c r="V389" s="91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</row>
    <row r="390">
      <c r="A390" s="74">
        <v>388.0</v>
      </c>
      <c r="B390" s="78" t="str">
        <f t="shared" si="3"/>
        <v>1,677,185,053,563,590,000,000,000,000.00</v>
      </c>
      <c r="C390" s="78">
        <v>1.01</v>
      </c>
      <c r="D390" s="83" t="str">
        <f>ROUNDDOWN((D389+P389)*0.7)</f>
        <v>1071578440134370000000000000000000000000000000000000000000000000000000000</v>
      </c>
      <c r="E390" s="46"/>
      <c r="F390" s="91"/>
      <c r="G390" s="76">
        <v>1.02</v>
      </c>
      <c r="H390" s="79" t="str">
        <f>ROUNDDOWN((H389+T389)*0.75)</f>
        <v>1248897033359020000000000000000000000000000000000000000000000000000000000</v>
      </c>
      <c r="I390" s="92"/>
      <c r="J390" s="91"/>
      <c r="K390" s="78">
        <v>1.03</v>
      </c>
      <c r="L390" s="83" t="str">
        <f>ROUNDDOWN((L389+H389)*1.2)</f>
        <v>1974836759503040000000000000000000000000000000000000000000000000000000000</v>
      </c>
      <c r="M390" s="92"/>
      <c r="N390" s="91"/>
      <c r="O390" s="78">
        <v>1.04</v>
      </c>
      <c r="P390" s="83" t="str">
        <f>ROUNDDOWN((P389+D389)*1.11)</f>
        <v>1699217240784500000000000000000000000000000000000000000000000000000000000</v>
      </c>
      <c r="Q390" s="46"/>
      <c r="R390" s="91"/>
      <c r="S390" s="78">
        <v>1.05</v>
      </c>
      <c r="T390" s="83" t="str">
        <f>ROUNDDOWN((T389+L389)*0.75)</f>
        <v>1275810128243500000000000000000000000000000000000000000000000000000000000</v>
      </c>
      <c r="U390" s="46"/>
      <c r="V390" s="91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</row>
    <row r="391">
      <c r="A391" s="74">
        <v>389.0</v>
      </c>
      <c r="B391" s="78" t="str">
        <f t="shared" si="3"/>
        <v>1,943,400,866,803,740,000,000,000,000.00</v>
      </c>
      <c r="C391" s="78">
        <v>1.04</v>
      </c>
      <c r="D391" s="83" t="str">
        <f>ROUNDDOWN((D390+T390))</f>
        <v>2347388568377870000000000000000000000000000000000000000000000000000000000</v>
      </c>
      <c r="E391" s="46"/>
      <c r="F391" s="91"/>
      <c r="G391" s="76">
        <v>1.03</v>
      </c>
      <c r="H391" s="79" t="str">
        <f>ROUNDDOWN((H390+L390)*0.65)</f>
        <v>2095426965360340000000000000000000000000000000000000000000000000000000000</v>
      </c>
      <c r="I391" s="92"/>
      <c r="J391" s="91"/>
      <c r="K391" s="73">
        <v>1.05</v>
      </c>
      <c r="L391" s="77" t="str">
        <f>ROUNDDOWN((L390+D390)*0.65)</f>
        <v>1980169879764320000000000000000000000000000000000000000000000000000000000</v>
      </c>
      <c r="M391" s="92"/>
      <c r="N391" s="91"/>
      <c r="O391" s="78">
        <v>1.01</v>
      </c>
      <c r="P391" s="77" t="str">
        <f>ROUNDDOWN((P390+H390)*0.7)</f>
        <v>2063679991900460000000000000000000000000000000000000000000000000000000000</v>
      </c>
      <c r="Q391" s="46"/>
      <c r="R391" s="91"/>
      <c r="S391" s="78">
        <v>1.02</v>
      </c>
      <c r="T391" s="77" t="str">
        <f>ROUNDDOWN((T390+P390)*0.75)</f>
        <v>2231270526771000000000000000000000000000000000000000000000000000000000000</v>
      </c>
      <c r="U391" s="46"/>
      <c r="V391" s="91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</row>
    <row r="392">
      <c r="A392" s="74">
        <v>390.0</v>
      </c>
      <c r="B392" s="78" t="str">
        <f t="shared" si="3"/>
        <v>2,251,872,517,626,350,000,000,000,000.00</v>
      </c>
      <c r="C392" s="78">
        <v>1.02</v>
      </c>
      <c r="D392" s="83" t="str">
        <f>ROUNDDOWN((D391+T390)*0.72)</f>
        <v>2608703061567390000000000000000000000000000000000000000000000000000000000</v>
      </c>
      <c r="E392" s="46"/>
      <c r="F392" s="91"/>
      <c r="G392" s="76">
        <v>1.05</v>
      </c>
      <c r="H392" s="79" t="str">
        <f>ROUNDDOWN((H391+T391)*0.75)</f>
        <v>3245023119098510000000000000000000000000000000000000000000000000000000000</v>
      </c>
      <c r="I392" s="92"/>
      <c r="J392" s="91"/>
      <c r="K392" s="73">
        <v>1.01</v>
      </c>
      <c r="L392" s="83" t="str">
        <f>ROUNDDOWN((L391+H391)*1.2)</f>
        <v>4890716214149590000000000000000000000000000000000000000000000000000000000</v>
      </c>
      <c r="M392" s="92"/>
      <c r="N392" s="91"/>
      <c r="O392" s="78">
        <v>1.03</v>
      </c>
      <c r="P392" s="83" t="str">
        <f>ROUNDDOWN((P391+D391)*1.11)</f>
        <v>4896286101908950000000000000000000000000000000000000000000000000000000000</v>
      </c>
      <c r="Q392" s="46"/>
      <c r="R392" s="91"/>
      <c r="S392" s="78">
        <v>1.04</v>
      </c>
      <c r="T392" s="83" t="str">
        <f>ROUNDDOWN((T391+L391)*0.75)</f>
        <v>3158580304901490000000000000000000000000000000000000000000000000000000000</v>
      </c>
      <c r="U392" s="46"/>
      <c r="V392" s="91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</row>
    <row r="393">
      <c r="A393" s="74">
        <v>391.0</v>
      </c>
      <c r="B393" s="78" t="str">
        <f t="shared" si="3"/>
        <v>2,609,307,180,139,760,000,000,000,000.00</v>
      </c>
      <c r="C393" s="78">
        <v>1.05</v>
      </c>
      <c r="D393" s="83" t="str">
        <f>ROUNDDOWN((D392+L392)*0.775)</f>
        <v>5812049938680660000000000000000000000000000000000000000000000000000000000</v>
      </c>
      <c r="E393" s="46"/>
      <c r="F393" s="91"/>
      <c r="G393" s="76">
        <v>1.01</v>
      </c>
      <c r="H393" s="79" t="str">
        <f>ROUNDDOWN((H392+P392)*0.656)</f>
        <v>5340698848980890000000000000000000000000000000000000000000000000000000000</v>
      </c>
      <c r="I393" s="92"/>
      <c r="J393" s="91"/>
      <c r="K393" s="73">
        <v>1.04</v>
      </c>
      <c r="L393" s="83" t="str">
        <f>ROUNDDOWN((L392+T392)*0.65)</f>
        <v>5232042737383200000000000000000000000000000000000000000000000000000000000</v>
      </c>
      <c r="M393" s="92"/>
      <c r="N393" s="91"/>
      <c r="O393" s="78">
        <v>1.02</v>
      </c>
      <c r="P393" s="83" t="str">
        <f>ROUNDDOWN((P392+D392)*0.665)</f>
        <v>4990817793711770000000000000000000000000000000000000000000000000000000000</v>
      </c>
      <c r="Q393" s="46"/>
      <c r="R393" s="91"/>
      <c r="S393" s="78">
        <v>1.03</v>
      </c>
      <c r="T393" s="83" t="str">
        <f>ROUNDDOWN((T392+H392)*0.75)</f>
        <v>4802702568000000000000000000000000000000000000000000000000000000000000000</v>
      </c>
      <c r="U393" s="46"/>
      <c r="V393" s="91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</row>
    <row r="394">
      <c r="A394" s="74">
        <v>392.0</v>
      </c>
      <c r="B394" s="78" t="str">
        <f t="shared" si="3"/>
        <v>3,023,476,643,120,800,000,000,000,000.00</v>
      </c>
      <c r="C394" s="78">
        <v>1.03</v>
      </c>
      <c r="D394" s="90" t="str">
        <f>ROUNDDOWN((D393+T393)*0.55)</f>
        <v>5838113878674360000000000000000000000000000000000000000000000000000000000</v>
      </c>
      <c r="E394" s="46"/>
      <c r="F394" s="91"/>
      <c r="G394" s="76">
        <v>1.04</v>
      </c>
      <c r="H394" s="79" t="str">
        <f>ROUNDDOWN((H393+L393)*0.65)</f>
        <v>6872282031136660000000000000000000000000000000000000000000000000000000000</v>
      </c>
      <c r="I394" s="92"/>
      <c r="J394" s="91"/>
      <c r="K394" s="73">
        <v>1.02</v>
      </c>
      <c r="L394" s="77" t="str">
        <f>ROUNDDOWN((L393+D393)*0.65)</f>
        <v>7178660239441510000000000000000000000000000000000000000000000000000000000</v>
      </c>
      <c r="M394" s="92"/>
      <c r="N394" s="91"/>
      <c r="O394" s="78">
        <v>1.05</v>
      </c>
      <c r="P394" s="77" t="str">
        <f>ROUNDDOWN((P393+H393)*0.7)</f>
        <v>7232061649884860000000000000000000000000000000000000000000000000000000000</v>
      </c>
      <c r="Q394" s="46"/>
      <c r="R394" s="91"/>
      <c r="S394" s="78">
        <v>1.01</v>
      </c>
      <c r="T394" s="77" t="str">
        <f>ROUNDDOWN((T393+P393)*0.75)</f>
        <v>7345140271283830000000000000000000000000000000000000000000000000000000000</v>
      </c>
      <c r="U394" s="46"/>
      <c r="V394" s="91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</row>
    <row r="395">
      <c r="A395" s="74">
        <v>393.0</v>
      </c>
      <c r="B395" s="78" t="str">
        <f t="shared" si="3"/>
        <v>3,503,386,293,907,870,000,000,000,000.00</v>
      </c>
      <c r="C395" s="78">
        <v>1.01</v>
      </c>
      <c r="D395" s="83" t="str">
        <f>ROUNDDOWN((D394+P394)*0.7)</f>
        <v>9149122869991450000000000000000000000000000000000000000000000000000000000</v>
      </c>
      <c r="E395" s="46"/>
      <c r="F395" s="91"/>
      <c r="G395" s="76">
        <v>1.02</v>
      </c>
      <c r="H395" s="79" t="str">
        <f>ROUNDDOWN((H394+T394)*0.75)</f>
        <v>10663066726815400000000000000000000000000000000000000000000000000000000000</v>
      </c>
      <c r="I395" s="92"/>
      <c r="J395" s="91"/>
      <c r="K395" s="78">
        <v>1.03</v>
      </c>
      <c r="L395" s="83" t="str">
        <f>ROUNDDOWN((L394+H394)*1.2)</f>
        <v>16861130724693800000000000000000000000000000000000000000000000000000000000</v>
      </c>
      <c r="M395" s="92"/>
      <c r="N395" s="91"/>
      <c r="O395" s="78">
        <v>1.04</v>
      </c>
      <c r="P395" s="83" t="str">
        <f>ROUNDDOWN((P394+D394)*1.11)</f>
        <v>14507894836700700000000000000000000000000000000000000000000000000000000000</v>
      </c>
      <c r="Q395" s="46"/>
      <c r="R395" s="91"/>
      <c r="S395" s="78">
        <v>1.05</v>
      </c>
      <c r="T395" s="83" t="str">
        <f>ROUNDDOWN((T394+L394)*0.75)</f>
        <v>10892850383044000000000000000000000000000000000000000000000000000000000000</v>
      </c>
      <c r="U395" s="46"/>
      <c r="V395" s="91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</row>
    <row r="396">
      <c r="A396" s="74">
        <v>394.0</v>
      </c>
      <c r="B396" s="78" t="str">
        <f t="shared" si="3"/>
        <v>4,059,470,924,727,480,000,000,000,000.00</v>
      </c>
      <c r="C396" s="78">
        <v>1.04</v>
      </c>
      <c r="D396" s="83" t="str">
        <f>ROUNDDOWN((D395+T395))</f>
        <v>20041973253035500000000000000000000000000000000000000000000000000000000000</v>
      </c>
      <c r="E396" s="46"/>
      <c r="F396" s="91"/>
      <c r="G396" s="76">
        <v>1.03</v>
      </c>
      <c r="H396" s="79" t="str">
        <f>ROUNDDOWN((H395+L395)*0.65)</f>
        <v>17890728343481000000000000000000000000000000000000000000000000000000000000</v>
      </c>
      <c r="I396" s="92"/>
      <c r="J396" s="91"/>
      <c r="K396" s="73">
        <v>1.05</v>
      </c>
      <c r="L396" s="77" t="str">
        <f>ROUNDDOWN((L395+D395)*0.65)</f>
        <v>16906664836545400000000000000000000000000000000000000000000000000000000000</v>
      </c>
      <c r="M396" s="92"/>
      <c r="N396" s="91"/>
      <c r="O396" s="78">
        <v>1.01</v>
      </c>
      <c r="P396" s="77" t="str">
        <f>ROUNDDOWN((P395+H395)*0.7)</f>
        <v>17619673094461300000000000000000000000000000000000000000000000000000000000</v>
      </c>
      <c r="Q396" s="46"/>
      <c r="R396" s="91"/>
      <c r="S396" s="78">
        <v>1.02</v>
      </c>
      <c r="T396" s="77" t="str">
        <f>ROUNDDOWN((T395+P395)*0.75)</f>
        <v>19050558914808500000000000000000000000000000000000000000000000000000000000</v>
      </c>
      <c r="U396" s="46"/>
      <c r="V396" s="91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</row>
    <row r="397">
      <c r="A397" s="74">
        <v>395.0</v>
      </c>
      <c r="B397" s="78" t="str">
        <f t="shared" si="3"/>
        <v>4,703,821,618,918,840,000,000,000,000.00</v>
      </c>
      <c r="C397" s="78">
        <v>1.02</v>
      </c>
      <c r="D397" s="83" t="str">
        <f>ROUNDDOWN((D396+T395)*0.72)</f>
        <v>22273073017977200000000000000000000000000000000000000000000000000000000000</v>
      </c>
      <c r="E397" s="46"/>
      <c r="F397" s="91"/>
      <c r="G397" s="76">
        <v>1.05</v>
      </c>
      <c r="H397" s="79" t="str">
        <f>ROUNDDOWN((H396+T396)*0.75)</f>
        <v>27705965443717100000000000000000000000000000000000000000000000000000000000</v>
      </c>
      <c r="I397" s="92"/>
      <c r="J397" s="91"/>
      <c r="K397" s="73">
        <v>1.01</v>
      </c>
      <c r="L397" s="83" t="str">
        <f>ROUNDDOWN((L396+H396)*1.2)</f>
        <v>41756871816031700000000000000000000000000000000000000000000000000000000000</v>
      </c>
      <c r="M397" s="92"/>
      <c r="N397" s="91"/>
      <c r="O397" s="78">
        <v>1.03</v>
      </c>
      <c r="P397" s="83" t="str">
        <f>ROUNDDOWN((P396+D396)*1.11)</f>
        <v>41804427445721500000000000000000000000000000000000000000000000000000000000</v>
      </c>
      <c r="Q397" s="46"/>
      <c r="R397" s="91"/>
      <c r="S397" s="78">
        <v>1.04</v>
      </c>
      <c r="T397" s="83" t="str">
        <f>ROUNDDOWN((T396+L396)*0.75)</f>
        <v>26967917813515400000000000000000000000000000000000000000000000000000000000</v>
      </c>
      <c r="U397" s="46"/>
      <c r="V397" s="91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</row>
    <row r="398">
      <c r="A398" s="74">
        <v>396.0</v>
      </c>
      <c r="B398" s="78" t="str">
        <f t="shared" si="3"/>
        <v>5,450,448,650,298,830,000,000,000,000.00</v>
      </c>
      <c r="C398" s="78">
        <v>1.05</v>
      </c>
      <c r="D398" s="83" t="str">
        <f>ROUNDDOWN((D397+L397)*0.775)</f>
        <v>49623207246356900000000000000000000000000000000000000000000000000000000000</v>
      </c>
      <c r="E398" s="46"/>
      <c r="F398" s="91"/>
      <c r="G398" s="76">
        <v>1.01</v>
      </c>
      <c r="H398" s="79" t="str">
        <f>ROUNDDOWN((H397+P397)*0.656)</f>
        <v>45598817735471700000000000000000000000000000000000000000000000000000000000</v>
      </c>
      <c r="I398" s="92"/>
      <c r="J398" s="91"/>
      <c r="K398" s="73">
        <v>1.04</v>
      </c>
      <c r="L398" s="83" t="str">
        <f>ROUNDDOWN((L397+T397)*0.65)</f>
        <v>44671113259205600000000000000000000000000000000000000000000000000000000000</v>
      </c>
      <c r="M398" s="92"/>
      <c r="N398" s="91"/>
      <c r="O398" s="78">
        <v>1.02</v>
      </c>
      <c r="P398" s="83" t="str">
        <f>ROUNDDOWN((P397+D397)*0.665)</f>
        <v>42611537808359600000000000000000000000000000000000000000000000000000000000</v>
      </c>
      <c r="Q398" s="46"/>
      <c r="R398" s="91"/>
      <c r="S398" s="78">
        <v>1.03</v>
      </c>
      <c r="T398" s="83" t="str">
        <f>ROUNDDOWN((T397+H397)*0.75)</f>
        <v>41005412442924400000000000000000000000000000000000000000000000000000000000</v>
      </c>
      <c r="U398" s="46"/>
      <c r="V398" s="91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</row>
    <row r="399">
      <c r="A399" s="74">
        <v>397.0</v>
      </c>
      <c r="B399" s="78" t="str">
        <f t="shared" si="3"/>
        <v>6,315,586,111,952,190,000,000,000,000.00</v>
      </c>
      <c r="C399" s="78">
        <v>1.03</v>
      </c>
      <c r="D399" s="90" t="str">
        <f>ROUNDDOWN((D398+T398)*0.55)</f>
        <v>49845740829104700000000000000000000000000000000000000000000000000000000000</v>
      </c>
      <c r="E399" s="46"/>
      <c r="F399" s="91"/>
      <c r="G399" s="76">
        <v>1.04</v>
      </c>
      <c r="H399" s="79" t="str">
        <f>ROUNDDOWN((H398+L398)*0.65)</f>
        <v>58675455146540300000000000000000000000000000000000000000000000000000000000</v>
      </c>
      <c r="I399" s="92"/>
      <c r="J399" s="91"/>
      <c r="K399" s="73">
        <v>1.02</v>
      </c>
      <c r="L399" s="77" t="str">
        <f>ROUNDDOWN((L398+D398)*0.65)</f>
        <v>61291308328615600000000000000000000000000000000000000000000000000000000000</v>
      </c>
      <c r="M399" s="92"/>
      <c r="N399" s="91"/>
      <c r="O399" s="78">
        <v>1.05</v>
      </c>
      <c r="P399" s="77" t="str">
        <f>ROUNDDOWN((P398+H398)*0.7)</f>
        <v>61747248880681900000000000000000000000000000000000000000000000000000000000</v>
      </c>
      <c r="Q399" s="46"/>
      <c r="R399" s="91"/>
      <c r="S399" s="78">
        <v>1.01</v>
      </c>
      <c r="T399" s="77" t="str">
        <f>ROUNDDOWN((T398+P398)*0.75)</f>
        <v>62712712688463000000000000000000000000000000000000000000000000000000000000</v>
      </c>
      <c r="U399" s="46"/>
      <c r="V399" s="91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</row>
    <row r="400">
      <c r="A400" s="74">
        <v>398.0</v>
      </c>
      <c r="B400" s="78" t="str">
        <f t="shared" si="3"/>
        <v>7,318,044,898,064,780,000,000,000,000.00</v>
      </c>
      <c r="C400" s="78">
        <v>1.01</v>
      </c>
      <c r="D400" s="83" t="str">
        <f>ROUNDDOWN((D399+P399)*0.7)</f>
        <v>78115092796850600000000000000000000000000000000000000000000000000000000000</v>
      </c>
      <c r="E400" s="46"/>
      <c r="F400" s="91"/>
      <c r="G400" s="76">
        <v>1.02</v>
      </c>
      <c r="H400" s="79" t="str">
        <f>ROUNDDOWN((H399+T399)*0.75)</f>
        <v>91041125876252500000000000000000000000000000000000000000000000000000000000</v>
      </c>
      <c r="I400" s="92"/>
      <c r="J400" s="91"/>
      <c r="K400" s="78">
        <v>1.03</v>
      </c>
      <c r="L400" s="83" t="str">
        <f>ROUNDDOWN((L399+H399)*1.2)</f>
        <v>143960116170187000000000000000000000000000000000000000000000000000000000000</v>
      </c>
      <c r="M400" s="92"/>
      <c r="N400" s="91"/>
      <c r="O400" s="78">
        <v>1.04</v>
      </c>
      <c r="P400" s="83" t="str">
        <f>ROUNDDOWN((P399+D399)*1.11)</f>
        <v>123868218577863000000000000000000000000000000000000000000000000000000000000</v>
      </c>
      <c r="Q400" s="46"/>
      <c r="R400" s="91"/>
      <c r="S400" s="78">
        <v>1.05</v>
      </c>
      <c r="T400" s="83" t="str">
        <f>ROUNDDOWN((T399+L399)*0.75)</f>
        <v>93003015762809000000000000000000000000000000000000000000000000000000000000</v>
      </c>
      <c r="U400" s="46"/>
      <c r="V400" s="91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</row>
    <row r="401">
      <c r="A401" s="74">
        <v>399.0</v>
      </c>
      <c r="B401" s="78" t="str">
        <f t="shared" si="3"/>
        <v>8,479,621,713,769,680,000,000,000,000.00</v>
      </c>
      <c r="C401" s="78">
        <v>1.04</v>
      </c>
      <c r="D401" s="83" t="str">
        <f>ROUNDDOWN((D400+T400))</f>
        <v>171118108559660000000000000000000000000000000000000000000000000000000000000</v>
      </c>
      <c r="E401" s="46"/>
      <c r="F401" s="91"/>
      <c r="G401" s="76">
        <v>1.03</v>
      </c>
      <c r="H401" s="79" t="str">
        <f>ROUNDDOWN((H400+L400)*0.65)</f>
        <v>152750807330186000000000000000000000000000000000000000000000000000000000000</v>
      </c>
      <c r="I401" s="92"/>
      <c r="J401" s="91"/>
      <c r="K401" s="73">
        <v>1.05</v>
      </c>
      <c r="L401" s="77" t="str">
        <f>ROUNDDOWN((L400+D400)*0.65)</f>
        <v>144348885828574000000000000000000000000000000000000000000000000000000000000</v>
      </c>
      <c r="M401" s="92"/>
      <c r="N401" s="91"/>
      <c r="O401" s="78">
        <v>1.01</v>
      </c>
      <c r="P401" s="77" t="str">
        <f>ROUNDDOWN((P400+H400)*0.7)</f>
        <v>150436541117881000000000000000000000000000000000000000000000000000000000000</v>
      </c>
      <c r="Q401" s="46"/>
      <c r="R401" s="91"/>
      <c r="S401" s="78">
        <v>1.02</v>
      </c>
      <c r="T401" s="77" t="str">
        <f>ROUNDDOWN((T400+P400)*0.75)</f>
        <v>162653425755504000000000000000000000000000000000000000000000000000000000000</v>
      </c>
      <c r="U401" s="46"/>
      <c r="V401" s="91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</row>
    <row r="402">
      <c r="A402" s="74">
        <v>400.0</v>
      </c>
      <c r="B402" s="78" t="str">
        <f t="shared" si="3"/>
        <v>9,825,573,006,206,730,000,000,000,000.00</v>
      </c>
      <c r="C402" s="78">
        <v>1.02</v>
      </c>
      <c r="D402" s="83" t="str">
        <f>ROUNDDOWN((D401+T400)*0.72)</f>
        <v>190167209512178000000000000000000000000000000000000000000000000000000000000</v>
      </c>
      <c r="E402" s="46"/>
      <c r="F402" s="91"/>
      <c r="G402" s="76">
        <v>1.05</v>
      </c>
      <c r="H402" s="79" t="str">
        <f>ROUNDDOWN((H401+T401)*0.75)</f>
        <v>236553174814268000000000000000000000000000000000000000000000000000000000000</v>
      </c>
      <c r="I402" s="92"/>
      <c r="J402" s="91"/>
      <c r="K402" s="73">
        <v>1.01</v>
      </c>
      <c r="L402" s="83" t="str">
        <f>ROUNDDOWN((L401+H401)*1.2)</f>
        <v>356519631790512000000000000000000000000000000000000000000000000000000000000</v>
      </c>
      <c r="M402" s="92"/>
      <c r="N402" s="91"/>
      <c r="O402" s="78">
        <v>1.03</v>
      </c>
      <c r="P402" s="83" t="str">
        <f>ROUNDDOWN((P401+D401)*1.11)</f>
        <v>356925661142071000000000000000000000000000000000000000000000000000000000000</v>
      </c>
      <c r="Q402" s="46"/>
      <c r="R402" s="91"/>
      <c r="S402" s="78">
        <v>1.04</v>
      </c>
      <c r="T402" s="83" t="str">
        <f>ROUNDDOWN((T401+L401)*0.75)</f>
        <v>230251733688059000000000000000000000000000000000000000000000000000000000000</v>
      </c>
      <c r="U402" s="46"/>
      <c r="V402" s="91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</row>
    <row r="403">
      <c r="A403" s="74">
        <v>401.0</v>
      </c>
      <c r="B403" s="78" t="str">
        <f t="shared" si="3"/>
        <v>11,385,164,121,593,800,000,000,000,000.00</v>
      </c>
      <c r="C403" s="78">
        <v>1.05</v>
      </c>
      <c r="D403" s="83" t="str">
        <f>ROUNDDOWN((D402+L402)*0.775)</f>
        <v>423682302009585000000000000000000000000000000000000000000000000000000000000</v>
      </c>
      <c r="E403" s="46"/>
      <c r="F403" s="91"/>
      <c r="G403" s="76">
        <v>1.01</v>
      </c>
      <c r="H403" s="79" t="str">
        <f>ROUNDDOWN((H402+P402)*0.656)</f>
        <v>389322116387358000000000000000000000000000000000000000000000000000000000000</v>
      </c>
      <c r="I403" s="92"/>
      <c r="J403" s="91"/>
      <c r="K403" s="73">
        <v>1.04</v>
      </c>
      <c r="L403" s="83" t="str">
        <f>ROUNDDOWN((L402+T402)*0.65)</f>
        <v>381401387561071000000000000000000000000000000000000000000000000000000000000</v>
      </c>
      <c r="M403" s="92"/>
      <c r="N403" s="91"/>
      <c r="O403" s="78">
        <v>1.02</v>
      </c>
      <c r="P403" s="83" t="str">
        <f>ROUNDDOWN((P402+D402)*0.665)</f>
        <v>363816758985076000000000000000000000000000000000000000000000000000000000000</v>
      </c>
      <c r="Q403" s="46"/>
      <c r="R403" s="91"/>
      <c r="S403" s="78">
        <v>1.03</v>
      </c>
      <c r="T403" s="83" t="str">
        <f>ROUNDDOWN((T402+H402)*0.75)</f>
        <v>350103681376745000000000000000000000000000000000000000000000000000000000000</v>
      </c>
      <c r="U403" s="46"/>
      <c r="V403" s="91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</row>
    <row r="404">
      <c r="A404" s="74">
        <v>402.0</v>
      </c>
      <c r="B404" s="78" t="str">
        <f t="shared" si="3"/>
        <v>13,192,305,628,765,400,000,000,000,000.00</v>
      </c>
      <c r="C404" s="78">
        <v>1.03</v>
      </c>
      <c r="D404" s="90" t="str">
        <f>ROUNDDOWN((D403+T403)*0.55)</f>
        <v>425582290862482000000000000000000000000000000000000000000000000000000000000</v>
      </c>
      <c r="E404" s="46"/>
      <c r="F404" s="91"/>
      <c r="G404" s="76">
        <v>1.04</v>
      </c>
      <c r="H404" s="79" t="str">
        <f>ROUNDDOWN((H403+L403)*0.65)</f>
        <v>500970277566479000000000000000000000000000000000000000000000000000000000000</v>
      </c>
      <c r="I404" s="92"/>
      <c r="J404" s="91"/>
      <c r="K404" s="73">
        <v>1.02</v>
      </c>
      <c r="L404" s="77" t="str">
        <f>ROUNDDOWN((L403+D403)*0.65)</f>
        <v>523304398220926000000000000000000000000000000000000000000000000000000000000</v>
      </c>
      <c r="M404" s="92"/>
      <c r="N404" s="91"/>
      <c r="O404" s="78">
        <v>1.05</v>
      </c>
      <c r="P404" s="77" t="str">
        <f>ROUNDDOWN((P403+H403)*0.7)</f>
        <v>527197212760704000000000000000000000000000000000000000000000000000000000000</v>
      </c>
      <c r="Q404" s="46"/>
      <c r="R404" s="91"/>
      <c r="S404" s="78">
        <v>1.01</v>
      </c>
      <c r="T404" s="77" t="str">
        <f>ROUNDDOWN((T403+P403)*0.75)</f>
        <v>535440330271366000000000000000000000000000000000000000000000000000000000000</v>
      </c>
      <c r="U404" s="46"/>
      <c r="V404" s="91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</row>
    <row r="405">
      <c r="A405" s="74">
        <v>403.0</v>
      </c>
      <c r="B405" s="78" t="str">
        <f t="shared" si="3"/>
        <v>15,286,290,644,916,300,000,000,000,000.00</v>
      </c>
      <c r="C405" s="78">
        <v>1.01</v>
      </c>
      <c r="D405" s="83" t="str">
        <f>ROUNDDOWN((D404+P404)*0.7)</f>
        <v>666945652536230000000000000000000000000000000000000000000000000000000000000</v>
      </c>
      <c r="E405" s="46"/>
      <c r="F405" s="91"/>
      <c r="G405" s="76">
        <v>1.02</v>
      </c>
      <c r="H405" s="79" t="str">
        <f>ROUNDDOWN((H404+T404)*0.75)</f>
        <v>777307955878384000000000000000000000000000000000000000000000000000000000000</v>
      </c>
      <c r="I405" s="92"/>
      <c r="J405" s="91"/>
      <c r="K405" s="78">
        <v>1.03</v>
      </c>
      <c r="L405" s="83" t="str">
        <f>ROUNDDOWN((L404+H404)*1.2)</f>
        <v>1229129610944890000000000000000000000000000000000000000000000000000000000000</v>
      </c>
      <c r="M405" s="92"/>
      <c r="N405" s="91"/>
      <c r="O405" s="78">
        <v>1.04</v>
      </c>
      <c r="P405" s="83" t="str">
        <f>ROUNDDOWN((P404+D404)*1.11)</f>
        <v>1057585249021740000000000000000000000000000000000000000000000000000000000000</v>
      </c>
      <c r="Q405" s="46"/>
      <c r="R405" s="91"/>
      <c r="S405" s="78">
        <v>1.05</v>
      </c>
      <c r="T405" s="83" t="str">
        <f>ROUNDDOWN((T404+L404)*0.75)</f>
        <v>794058546369219000000000000000000000000000000000000000000000000000000000000</v>
      </c>
      <c r="U405" s="46"/>
      <c r="V405" s="91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</row>
    <row r="406">
      <c r="A406" s="74">
        <v>404.0</v>
      </c>
      <c r="B406" s="78" t="str">
        <f t="shared" si="3"/>
        <v>17,712,649,195,402,500,000,000,000,000.00</v>
      </c>
      <c r="C406" s="78">
        <v>1.04</v>
      </c>
      <c r="D406" s="83" t="str">
        <f>ROUNDDOWN((D405+T405))</f>
        <v>1461004198905450000000000000000000000000000000000000000000000000000000000000</v>
      </c>
      <c r="E406" s="46"/>
      <c r="F406" s="91"/>
      <c r="G406" s="76">
        <v>1.03</v>
      </c>
      <c r="H406" s="79" t="str">
        <f>ROUNDDOWN((H405+L405)*0.65)</f>
        <v>1304184418435130000000000000000000000000000000000000000000000000000000000000</v>
      </c>
      <c r="I406" s="92"/>
      <c r="J406" s="91"/>
      <c r="K406" s="73">
        <v>1.05</v>
      </c>
      <c r="L406" s="77" t="str">
        <f>ROUNDDOWN((L405+D405)*0.65)</f>
        <v>1232448921262730000000000000000000000000000000000000000000000000000000000000</v>
      </c>
      <c r="M406" s="92"/>
      <c r="N406" s="91"/>
      <c r="O406" s="78">
        <v>1.01</v>
      </c>
      <c r="P406" s="77" t="str">
        <f>ROUNDDOWN((P405+H405)*0.7)</f>
        <v>1284425243430090000000000000000000000000000000000000000000000000000000000000</v>
      </c>
      <c r="Q406" s="46"/>
      <c r="R406" s="91"/>
      <c r="S406" s="78">
        <v>1.02</v>
      </c>
      <c r="T406" s="77" t="str">
        <f>ROUNDDOWN((T405+P405)*0.75)</f>
        <v>1388732846543220000000000000000000000000000000000000000000000000000000000000</v>
      </c>
      <c r="U406" s="46"/>
      <c r="V406" s="91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</row>
    <row r="407">
      <c r="A407" s="74">
        <v>405.0</v>
      </c>
      <c r="B407" s="78" t="str">
        <f t="shared" si="3"/>
        <v>20,524,138,184,153,400,000,000,000,000.00</v>
      </c>
      <c r="C407" s="78">
        <v>1.02</v>
      </c>
      <c r="D407" s="83" t="str">
        <f>ROUNDDOWN((D406+T405)*0.72)</f>
        <v>1623645176597760000000000000000000000000000000000000000000000000000000000000</v>
      </c>
      <c r="E407" s="46"/>
      <c r="F407" s="91"/>
      <c r="G407" s="76">
        <v>1.05</v>
      </c>
      <c r="H407" s="79" t="str">
        <f>ROUNDDOWN((H406+T406)*0.75)</f>
        <v>2019687948733760000000000000000000000000000000000000000000000000000000000000</v>
      </c>
      <c r="I407" s="92"/>
      <c r="J407" s="91"/>
      <c r="K407" s="73">
        <v>1.01</v>
      </c>
      <c r="L407" s="83" t="str">
        <f>ROUNDDOWN((L406+H406)*1.2)</f>
        <v>3043960007637430000000000000000000000000000000000000000000000000000000000000</v>
      </c>
      <c r="M407" s="92"/>
      <c r="N407" s="91"/>
      <c r="O407" s="78">
        <v>1.03</v>
      </c>
      <c r="P407" s="83" t="str">
        <f>ROUNDDOWN((P406+D406)*1.11)</f>
        <v>3047426680992450000000000000000000000000000000000000000000000000000000000000</v>
      </c>
      <c r="Q407" s="46"/>
      <c r="R407" s="91"/>
      <c r="S407" s="78">
        <v>1.04</v>
      </c>
      <c r="T407" s="83" t="str">
        <f>ROUNDDOWN((T406+L406)*0.75)</f>
        <v>1965886325854460000000000000000000000000000000000000000000000000000000000000</v>
      </c>
      <c r="U407" s="46"/>
      <c r="V407" s="91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</row>
    <row r="408">
      <c r="A408" s="74">
        <v>406.0</v>
      </c>
      <c r="B408" s="78" t="str">
        <f t="shared" si="3"/>
        <v>23,781,888,499,861,400,000,000,000,000.00</v>
      </c>
      <c r="C408" s="78">
        <v>1.05</v>
      </c>
      <c r="D408" s="83" t="str">
        <f>ROUNDDOWN((D407+L407)*0.775)</f>
        <v>3617394017782270000000000000000000000000000000000000000000000000000000000000</v>
      </c>
      <c r="E408" s="46"/>
      <c r="F408" s="91"/>
      <c r="G408" s="76">
        <v>1.01</v>
      </c>
      <c r="H408" s="79" t="str">
        <f>ROUNDDOWN((H407+P407)*0.656)</f>
        <v>3324027197100390000000000000000000000000000000000000000000000000000000000000</v>
      </c>
      <c r="I408" s="92"/>
      <c r="J408" s="91"/>
      <c r="K408" s="73">
        <v>1.04</v>
      </c>
      <c r="L408" s="83" t="str">
        <f>ROUNDDOWN((L407+T407)*0.65)</f>
        <v>3256400116769730000000000000000000000000000000000000000000000000000000000000</v>
      </c>
      <c r="M408" s="92"/>
      <c r="N408" s="91"/>
      <c r="O408" s="78">
        <v>1.02</v>
      </c>
      <c r="P408" s="83" t="str">
        <f>ROUNDDOWN((P407+D407)*0.665)</f>
        <v>3106262785297490000000000000000000000000000000000000000000000000000000000000</v>
      </c>
      <c r="Q408" s="46"/>
      <c r="R408" s="91"/>
      <c r="S408" s="78">
        <v>1.03</v>
      </c>
      <c r="T408" s="83" t="str">
        <f>ROUNDDOWN((T407+H407)*0.75)</f>
        <v>2989180705941170000000000000000000000000000000000000000000000000000000000000</v>
      </c>
      <c r="U408" s="46"/>
      <c r="V408" s="91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</row>
    <row r="409">
      <c r="A409" s="74">
        <v>407.0</v>
      </c>
      <c r="B409" s="78" t="str">
        <f t="shared" si="3"/>
        <v>27,556,734,199,759,100,000,000,000,000.00</v>
      </c>
      <c r="C409" s="78">
        <v>1.03</v>
      </c>
      <c r="D409" s="90" t="str">
        <f>ROUNDDOWN((D408+T408)*0.55)</f>
        <v>3633616098047890000000000000000000000000000000000000000000000000000000000000</v>
      </c>
      <c r="E409" s="46"/>
      <c r="F409" s="91"/>
      <c r="G409" s="76">
        <v>1.04</v>
      </c>
      <c r="H409" s="79" t="str">
        <f>ROUNDDOWN((H408+L408)*0.65)</f>
        <v>4277277754015580000000000000000000000000000000000000000000000000000000000000</v>
      </c>
      <c r="I409" s="92"/>
      <c r="J409" s="91"/>
      <c r="K409" s="73">
        <v>1.02</v>
      </c>
      <c r="L409" s="77" t="str">
        <f>ROUNDDOWN((L408+D408)*0.65)</f>
        <v>4467966187458800000000000000000000000000000000000000000000000000000000000000</v>
      </c>
      <c r="M409" s="92"/>
      <c r="N409" s="91"/>
      <c r="O409" s="78">
        <v>1.05</v>
      </c>
      <c r="P409" s="77" t="str">
        <f>ROUNDDOWN((P408+H408)*0.7)</f>
        <v>4501202987678520000000000000000000000000000000000000000000000000000000000000</v>
      </c>
      <c r="Q409" s="46"/>
      <c r="R409" s="91"/>
      <c r="S409" s="78">
        <v>1.01</v>
      </c>
      <c r="T409" s="77" t="str">
        <f>ROUNDDOWN((T408+P408)*0.75)</f>
        <v>4571582618429000000000000000000000000000000000000000000000000000000000000000</v>
      </c>
      <c r="U409" s="46"/>
      <c r="V409" s="91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</row>
    <row r="410">
      <c r="A410" s="74">
        <v>408.0</v>
      </c>
      <c r="B410" s="78" t="str">
        <f t="shared" si="3"/>
        <v>31,930,752,671,748,400,000,000,000,000.00</v>
      </c>
      <c r="C410" s="78">
        <v>1.01</v>
      </c>
      <c r="D410" s="83" t="str">
        <f>ROUNDDOWN((D409+P409)*0.7)</f>
        <v>5694373360008490000000000000000000000000000000000000000000000000000000000000</v>
      </c>
      <c r="E410" s="46"/>
      <c r="F410" s="91"/>
      <c r="G410" s="76">
        <v>1.02</v>
      </c>
      <c r="H410" s="79" t="str">
        <f>ROUNDDOWN((H409+T409)*0.75)</f>
        <v>6636645279333440000000000000000000000000000000000000000000000000000000000000</v>
      </c>
      <c r="I410" s="92"/>
      <c r="J410" s="91"/>
      <c r="K410" s="78">
        <v>1.03</v>
      </c>
      <c r="L410" s="83" t="str">
        <f>ROUNDDOWN((L409+H409)*1.2)</f>
        <v>10494292729769300000000000000000000000000000000000000000000000000000000000000</v>
      </c>
      <c r="M410" s="92"/>
      <c r="N410" s="91"/>
      <c r="O410" s="78">
        <v>1.04</v>
      </c>
      <c r="P410" s="83" t="str">
        <f>ROUNDDOWN((P409+D409)*1.11)</f>
        <v>9029649185156320000000000000000000000000000000000000000000000000000000000000</v>
      </c>
      <c r="Q410" s="46"/>
      <c r="R410" s="91"/>
      <c r="S410" s="78">
        <v>1.05</v>
      </c>
      <c r="T410" s="83" t="str">
        <f>ROUNDDOWN((T409+L409)*0.75)</f>
        <v>6779661604415850000000000000000000000000000000000000000000000000000000000000</v>
      </c>
      <c r="U410" s="46"/>
      <c r="V410" s="91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</row>
    <row r="411">
      <c r="A411" s="74">
        <v>409.0</v>
      </c>
      <c r="B411" s="78" t="str">
        <f t="shared" si="3"/>
        <v>36,999,049,263,003,000,000,000,000,000.00</v>
      </c>
      <c r="C411" s="78">
        <v>1.04</v>
      </c>
      <c r="D411" s="83" t="str">
        <f>ROUNDDOWN((D410+T410))</f>
        <v>12474034964424300000000000000000000000000000000000000000000000000000000000000</v>
      </c>
      <c r="E411" s="46"/>
      <c r="F411" s="91"/>
      <c r="G411" s="76">
        <v>1.03</v>
      </c>
      <c r="H411" s="79" t="str">
        <f>ROUNDDOWN((H410+L410)*0.65)</f>
        <v>11135109705916800000000000000000000000000000000000000000000000000000000000000</v>
      </c>
      <c r="I411" s="92"/>
      <c r="J411" s="91"/>
      <c r="K411" s="73">
        <v>1.05</v>
      </c>
      <c r="L411" s="77" t="str">
        <f>ROUNDDOWN((L410+D410)*0.65)</f>
        <v>10522632958355600000000000000000000000000000000000000000000000000000000000000</v>
      </c>
      <c r="M411" s="92"/>
      <c r="N411" s="91"/>
      <c r="O411" s="78">
        <v>1.01</v>
      </c>
      <c r="P411" s="77" t="str">
        <f>ROUNDDOWN((P410+H410)*0.7)</f>
        <v>10966406125142800000000000000000000000000000000000000000000000000000000000000</v>
      </c>
      <c r="Q411" s="46"/>
      <c r="R411" s="91"/>
      <c r="S411" s="78">
        <v>1.02</v>
      </c>
      <c r="T411" s="77" t="str">
        <f>ROUNDDOWN((T410+P410)*0.75)</f>
        <v>11856983092179100000000000000000000000000000000000000000000000000000000000000</v>
      </c>
      <c r="U411" s="46"/>
      <c r="V411" s="91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</row>
    <row r="412">
      <c r="A412" s="74">
        <v>410.0</v>
      </c>
      <c r="B412" s="78" t="str">
        <f t="shared" si="3"/>
        <v>42,871,825,178,656,700,000,000,000,000.00</v>
      </c>
      <c r="C412" s="78">
        <v>1.02</v>
      </c>
      <c r="D412" s="83" t="str">
        <f>ROUNDDOWN((D411+T410)*0.72)</f>
        <v>13862661529564900000000000000000000000000000000000000000000000000000000000000</v>
      </c>
      <c r="E412" s="46"/>
      <c r="F412" s="91"/>
      <c r="G412" s="76">
        <v>1.05</v>
      </c>
      <c r="H412" s="79" t="str">
        <f>ROUNDDOWN((H411+T411)*0.75)</f>
        <v>17244069598571900000000000000000000000000000000000000000000000000000000000000</v>
      </c>
      <c r="I412" s="92"/>
      <c r="J412" s="91"/>
      <c r="K412" s="73">
        <v>1.01</v>
      </c>
      <c r="L412" s="83" t="str">
        <f>ROUNDDOWN((L411+H411)*1.2)</f>
        <v>25989291197126900000000000000000000000000000000000000000000000000000000000000</v>
      </c>
      <c r="M412" s="92"/>
      <c r="N412" s="91"/>
      <c r="O412" s="78">
        <v>1.03</v>
      </c>
      <c r="P412" s="83" t="str">
        <f>ROUNDDOWN((P411+D411)*1.11)</f>
        <v>26018889609419500000000000000000000000000000000000000000000000000000000000000</v>
      </c>
      <c r="Q412" s="46"/>
      <c r="R412" s="91"/>
      <c r="S412" s="78">
        <v>1.04</v>
      </c>
      <c r="T412" s="83" t="str">
        <f>ROUNDDOWN((T411+L411)*0.75)</f>
        <v>16784712037901000000000000000000000000000000000000000000000000000000000000000</v>
      </c>
      <c r="U412" s="46"/>
      <c r="V412" s="91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</row>
    <row r="413">
      <c r="A413" s="74">
        <v>411.0</v>
      </c>
      <c r="B413" s="78" t="str">
        <f t="shared" si="3"/>
        <v>49,676,773,613,401,900,000,000,000,000.00</v>
      </c>
      <c r="C413" s="78">
        <v>1.05</v>
      </c>
      <c r="D413" s="83" t="str">
        <f>ROUNDDOWN((D412+L412)*0.775)</f>
        <v>30885263363186100000000000000000000000000000000000000000000000000000000000000</v>
      </c>
      <c r="E413" s="46"/>
      <c r="F413" s="91"/>
      <c r="G413" s="76">
        <v>1.01</v>
      </c>
      <c r="H413" s="79" t="str">
        <f>ROUNDDOWN((H412+P412)*0.656)</f>
        <v>28380501240442400000000000000000000000000000000000000000000000000000000000000</v>
      </c>
      <c r="I413" s="92"/>
      <c r="J413" s="91"/>
      <c r="K413" s="73">
        <v>1.04</v>
      </c>
      <c r="L413" s="83" t="str">
        <f>ROUNDDOWN((L412+T412)*0.65)</f>
        <v>27803102102768100000000000000000000000000000000000000000000000000000000000000</v>
      </c>
      <c r="M413" s="92"/>
      <c r="N413" s="91"/>
      <c r="O413" s="78">
        <v>1.02</v>
      </c>
      <c r="P413" s="83" t="str">
        <f>ROUNDDOWN((P412+D412)*0.665)</f>
        <v>26521231507424600000000000000000000000000000000000000000000000000000000000000</v>
      </c>
      <c r="Q413" s="46"/>
      <c r="R413" s="91"/>
      <c r="S413" s="78">
        <v>1.03</v>
      </c>
      <c r="T413" s="83" t="str">
        <f>ROUNDDOWN((T412+H412)*0.75)</f>
        <v>25521586227354700000000000000000000000000000000000000000000000000000000000000</v>
      </c>
      <c r="U413" s="46"/>
      <c r="V413" s="91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</row>
    <row r="414">
      <c r="A414" s="74">
        <v>412.0</v>
      </c>
      <c r="B414" s="78" t="str">
        <f t="shared" si="3"/>
        <v>57,561,856,215,670,100,000,000,000,000.00</v>
      </c>
      <c r="C414" s="78">
        <v>1.03</v>
      </c>
      <c r="D414" s="90" t="str">
        <f>ROUNDDOWN((D413+T413)*0.55)</f>
        <v>31023767274797400000000000000000000000000000000000000000000000000000000000000</v>
      </c>
      <c r="E414" s="46"/>
      <c r="F414" s="91"/>
      <c r="G414" s="76">
        <v>1.04</v>
      </c>
      <c r="H414" s="79" t="str">
        <f>ROUNDDOWN((H413+L413)*0.65)</f>
        <v>36519342173086800000000000000000000000000000000000000000000000000000000000000</v>
      </c>
      <c r="I414" s="92"/>
      <c r="J414" s="91"/>
      <c r="K414" s="73">
        <v>1.02</v>
      </c>
      <c r="L414" s="77" t="str">
        <f>ROUNDDOWN((L413+D413)*0.65)</f>
        <v>38147437552870200000000000000000000000000000000000000000000000000000000000000</v>
      </c>
      <c r="M414" s="92"/>
      <c r="N414" s="91"/>
      <c r="O414" s="78">
        <v>1.05</v>
      </c>
      <c r="P414" s="77" t="str">
        <f>ROUNDDOWN((P413+H413)*0.7)</f>
        <v>38431212923506900000000000000000000000000000000000000000000000000000000000000</v>
      </c>
      <c r="Q414" s="46"/>
      <c r="R414" s="91"/>
      <c r="S414" s="78">
        <v>1.01</v>
      </c>
      <c r="T414" s="77" t="str">
        <f>ROUNDDOWN((T413+P413)*0.75)</f>
        <v>39032113301084500000000000000000000000000000000000000000000000000000000000000</v>
      </c>
      <c r="U414" s="46"/>
      <c r="V414" s="91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</row>
    <row r="415">
      <c r="A415" s="74">
        <v>413.0</v>
      </c>
      <c r="B415" s="78" t="str">
        <f t="shared" si="3"/>
        <v>66,698,520,253,730,600,000,000,000,000.00</v>
      </c>
      <c r="C415" s="78">
        <v>1.01</v>
      </c>
      <c r="D415" s="83" t="str">
        <f>ROUNDDOWN((D414+P414)*0.7)</f>
        <v>48618486138813000000000000000000000000000000000000000000000000000000000000000</v>
      </c>
      <c r="E415" s="46"/>
      <c r="F415" s="91"/>
      <c r="G415" s="76">
        <v>1.02</v>
      </c>
      <c r="H415" s="79" t="str">
        <f>ROUNDDOWN((H414+T414)*0.75)</f>
        <v>56663591605628500000000000000000000000000000000000000000000000000000000000000</v>
      </c>
      <c r="I415" s="92"/>
      <c r="J415" s="91"/>
      <c r="K415" s="78">
        <v>1.03</v>
      </c>
      <c r="L415" s="83" t="str">
        <f>ROUNDDOWN((L414+H414)*1.2)</f>
        <v>89600135671148400000000000000000000000000000000000000000000000000000000000000</v>
      </c>
      <c r="M415" s="92"/>
      <c r="N415" s="91"/>
      <c r="O415" s="78">
        <v>1.04</v>
      </c>
      <c r="P415" s="83" t="str">
        <f>ROUNDDOWN((P414+D414)*1.11)</f>
        <v>77095028020117800000000000000000000000000000000000000000000000000000000000000</v>
      </c>
      <c r="Q415" s="46"/>
      <c r="R415" s="91"/>
      <c r="S415" s="78">
        <v>1.05</v>
      </c>
      <c r="T415" s="83" t="str">
        <f>ROUNDDOWN((T414+L414)*0.75)</f>
        <v>57884663140466000000000000000000000000000000000000000000000000000000000000000</v>
      </c>
      <c r="U415" s="46"/>
      <c r="V415" s="91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</row>
    <row r="416">
      <c r="A416" s="74">
        <v>414.0</v>
      </c>
      <c r="B416" s="78" t="str">
        <f t="shared" si="3"/>
        <v>77,285,426,435,331,800,000,000,000,000.00</v>
      </c>
      <c r="C416" s="78">
        <v>1.04</v>
      </c>
      <c r="D416" s="83" t="str">
        <f>ROUNDDOWN((D415+T415))</f>
        <v>106503149279279000000000000000000000000000000000000000000000000000000000000000</v>
      </c>
      <c r="E416" s="46"/>
      <c r="F416" s="91"/>
      <c r="G416" s="76">
        <v>1.03</v>
      </c>
      <c r="H416" s="79" t="str">
        <f>ROUNDDOWN((H415+L415)*0.65)</f>
        <v>95071422729905000000000000000000000000000000000000000000000000000000000000000</v>
      </c>
      <c r="I416" s="92"/>
      <c r="J416" s="91"/>
      <c r="K416" s="73">
        <v>1.05</v>
      </c>
      <c r="L416" s="77" t="str">
        <f>ROUNDDOWN((L415+D415)*0.65)</f>
        <v>89842104176474900000000000000000000000000000000000000000000000000000000000000</v>
      </c>
      <c r="M416" s="92"/>
      <c r="N416" s="91"/>
      <c r="O416" s="78">
        <v>1.01</v>
      </c>
      <c r="P416" s="77" t="str">
        <f>ROUNDDOWN((P415+H415)*0.7)</f>
        <v>93631033738022400000000000000000000000000000000000000000000000000000000000000</v>
      </c>
      <c r="Q416" s="46"/>
      <c r="R416" s="91"/>
      <c r="S416" s="78">
        <v>1.02</v>
      </c>
      <c r="T416" s="77" t="str">
        <f>ROUNDDOWN((T415+P415)*0.75)</f>
        <v>101234768370438000000000000000000000000000000000000000000000000000000000000000</v>
      </c>
      <c r="U416" s="46"/>
      <c r="V416" s="91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</row>
    <row r="417">
      <c r="A417" s="74">
        <v>415.0</v>
      </c>
      <c r="B417" s="78" t="str">
        <f t="shared" si="3"/>
        <v>89,552,768,435,773,400,000,000,000,000.00</v>
      </c>
      <c r="C417" s="78">
        <v>1.02</v>
      </c>
      <c r="D417" s="83" t="str">
        <f>ROUNDDOWN((D416+T415)*0.72)</f>
        <v>118359224942216000000000000000000000000000000000000000000000000000000000000000</v>
      </c>
      <c r="E417" s="46"/>
      <c r="F417" s="91"/>
      <c r="G417" s="76">
        <v>1.05</v>
      </c>
      <c r="H417" s="79" t="str">
        <f>ROUNDDOWN((H416+T416)*0.75)</f>
        <v>147229643325257000000000000000000000000000000000000000000000000000000000000000</v>
      </c>
      <c r="I417" s="92"/>
      <c r="J417" s="91"/>
      <c r="K417" s="73">
        <v>1.01</v>
      </c>
      <c r="L417" s="83" t="str">
        <f>ROUNDDOWN((L416+H416)*1.2)</f>
        <v>221896232287656000000000000000000000000000000000000000000000000000000000000000</v>
      </c>
      <c r="M417" s="92"/>
      <c r="N417" s="91"/>
      <c r="O417" s="78">
        <v>1.03</v>
      </c>
      <c r="P417" s="83" t="str">
        <f>ROUNDDOWN((P416+D416)*1.11)</f>
        <v>222148943149205000000000000000000000000000000000000000000000000000000000000000</v>
      </c>
      <c r="Q417" s="46"/>
      <c r="R417" s="91"/>
      <c r="S417" s="78">
        <v>1.04</v>
      </c>
      <c r="T417" s="83" t="str">
        <f>ROUNDDOWN((T416+L416)*0.75)</f>
        <v>143307654410185000000000000000000000000000000000000000000000000000000000000000</v>
      </c>
      <c r="U417" s="46"/>
      <c r="V417" s="91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</row>
    <row r="418">
      <c r="A418" s="74">
        <v>416.0</v>
      </c>
      <c r="B418" s="78" t="str">
        <f t="shared" si="3"/>
        <v>103,767,278,054,960,000,000,000,000,000.00</v>
      </c>
      <c r="C418" s="78">
        <v>1.05</v>
      </c>
      <c r="D418" s="83" t="str">
        <f>ROUNDDOWN((D417+L417)*0.775)</f>
        <v>263697979353151000000000000000000000000000000000000000000000000000000000000000</v>
      </c>
      <c r="E418" s="46"/>
      <c r="F418" s="91"/>
      <c r="G418" s="76">
        <v>1.01</v>
      </c>
      <c r="H418" s="79" t="str">
        <f>ROUNDDOWN((H417+P417)*0.656)</f>
        <v>242312352727247000000000000000000000000000000000000000000000000000000000000000</v>
      </c>
      <c r="I418" s="92"/>
      <c r="J418" s="91"/>
      <c r="K418" s="73">
        <v>1.04</v>
      </c>
      <c r="L418" s="83" t="str">
        <f>ROUNDDOWN((L417+T417)*0.65)</f>
        <v>237382526353597000000000000000000000000000000000000000000000000000000000000000</v>
      </c>
      <c r="M418" s="92"/>
      <c r="N418" s="91"/>
      <c r="O418" s="78">
        <v>1.02</v>
      </c>
      <c r="P418" s="83" t="str">
        <f>ROUNDDOWN((P417+D417)*0.665)</f>
        <v>226437931780795000000000000000000000000000000000000000000000000000000000000000</v>
      </c>
      <c r="Q418" s="46"/>
      <c r="R418" s="91"/>
      <c r="S418" s="78">
        <v>1.03</v>
      </c>
      <c r="T418" s="83" t="str">
        <f>ROUNDDOWN((T417+H417)*0.75)</f>
        <v>217902973301581000000000000000000000000000000000000000000000000000000000000000</v>
      </c>
      <c r="U418" s="46"/>
      <c r="V418" s="91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</row>
    <row r="419">
      <c r="A419" s="74">
        <v>417.0</v>
      </c>
      <c r="B419" s="78" t="str">
        <f t="shared" si="3"/>
        <v>120,238,024,831,783,000,000,000,000,000.00</v>
      </c>
      <c r="C419" s="78">
        <v>1.03</v>
      </c>
      <c r="D419" s="90" t="str">
        <f>ROUNDDOWN((D418+T418)*0.55)</f>
        <v>264880523960103000000000000000000000000000000000000000000000000000000000000000</v>
      </c>
      <c r="E419" s="46"/>
      <c r="F419" s="91"/>
      <c r="G419" s="76">
        <v>1.04</v>
      </c>
      <c r="H419" s="79" t="str">
        <f>ROUNDDOWN((H418+L418)*0.65)</f>
        <v>311801671402549000000000000000000000000000000000000000000000000000000000000000</v>
      </c>
      <c r="I419" s="92"/>
      <c r="J419" s="91"/>
      <c r="K419" s="73">
        <v>1.02</v>
      </c>
      <c r="L419" s="77" t="str">
        <f>ROUNDDOWN((L418+D418)*0.65)</f>
        <v>325702328709386000000000000000000000000000000000000000000000000000000000000000</v>
      </c>
      <c r="M419" s="92"/>
      <c r="N419" s="91"/>
      <c r="O419" s="78">
        <v>1.05</v>
      </c>
      <c r="P419" s="77" t="str">
        <f>ROUNDDOWN((P418+H418)*0.7)</f>
        <v>328125199155629000000000000000000000000000000000000000000000000000000000000000</v>
      </c>
      <c r="Q419" s="46"/>
      <c r="R419" s="91"/>
      <c r="S419" s="78">
        <v>1.01</v>
      </c>
      <c r="T419" s="77" t="str">
        <f>ROUNDDOWN((T418+P418)*0.75)</f>
        <v>333255678811782000000000000000000000000000000000000000000000000000000000000000</v>
      </c>
      <c r="U419" s="46"/>
      <c r="V419" s="91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</row>
    <row r="420">
      <c r="A420" s="74">
        <v>418.0</v>
      </c>
      <c r="B420" s="78" t="str">
        <f t="shared" si="3"/>
        <v>139,323,136,218,252,000,000,000,000,000.00</v>
      </c>
      <c r="C420" s="78">
        <v>1.01</v>
      </c>
      <c r="D420" s="83" t="str">
        <f>ROUNDDOWN((D419+P419)*0.7)</f>
        <v>415104006181012000000000000000000000000000000000000000000000000000000000000000</v>
      </c>
      <c r="E420" s="46"/>
      <c r="F420" s="91"/>
      <c r="G420" s="76">
        <v>1.02</v>
      </c>
      <c r="H420" s="79" t="str">
        <f>ROUNDDOWN((H419+T419)*0.75)</f>
        <v>483793012660748000000000000000000000000000000000000000000000000000000000000000</v>
      </c>
      <c r="I420" s="92"/>
      <c r="J420" s="91"/>
      <c r="K420" s="78">
        <v>1.03</v>
      </c>
      <c r="L420" s="83" t="str">
        <f>ROUNDDOWN((L419+H419)*1.2)</f>
        <v>765004800134322000000000000000000000000000000000000000000000000000000000000000</v>
      </c>
      <c r="M420" s="92"/>
      <c r="N420" s="91"/>
      <c r="O420" s="78">
        <v>1.04</v>
      </c>
      <c r="P420" s="83" t="str">
        <f>ROUNDDOWN((P419+D419)*1.11)</f>
        <v>658236352658463000000000000000000000000000000000000000000000000000000000000000</v>
      </c>
      <c r="Q420" s="46"/>
      <c r="R420" s="91"/>
      <c r="S420" s="78">
        <v>1.05</v>
      </c>
      <c r="T420" s="83" t="str">
        <f>ROUNDDOWN((T419+L419)*0.75)</f>
        <v>494218505640876000000000000000000000000000000000000000000000000000000000000000</v>
      </c>
      <c r="U420" s="46"/>
      <c r="V420" s="91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</row>
    <row r="421">
      <c r="A421" s="74">
        <v>419.0</v>
      </c>
      <c r="B421" s="78" t="str">
        <f t="shared" si="3"/>
        <v>161,437,584,431,765,000,000,000,000,000.00</v>
      </c>
      <c r="C421" s="78">
        <v>1.04</v>
      </c>
      <c r="D421" s="83" t="str">
        <f>ROUNDDOWN((D420+T420))</f>
        <v>909322511821888000000000000000000000000000000000000000000000000000000000000000</v>
      </c>
      <c r="E421" s="46"/>
      <c r="F421" s="91"/>
      <c r="G421" s="76">
        <v>1.03</v>
      </c>
      <c r="H421" s="79" t="str">
        <f>ROUNDDOWN((H420+L420)*0.65)</f>
        <v>811718578316796000000000000000000000000000000000000000000000000000000000000000</v>
      </c>
      <c r="I421" s="92"/>
      <c r="J421" s="91"/>
      <c r="K421" s="73">
        <v>1.05</v>
      </c>
      <c r="L421" s="77" t="str">
        <f>ROUNDDOWN((L420+D420)*0.65)</f>
        <v>767070724104967000000000000000000000000000000000000000000000000000000000000000</v>
      </c>
      <c r="M421" s="92"/>
      <c r="N421" s="91"/>
      <c r="O421" s="78">
        <v>1.01</v>
      </c>
      <c r="P421" s="77" t="str">
        <f>ROUNDDOWN((P420+H420)*0.7)</f>
        <v>799420555723448000000000000000000000000000000000000000000000000000000000000000</v>
      </c>
      <c r="Q421" s="46"/>
      <c r="R421" s="91"/>
      <c r="S421" s="78">
        <v>1.02</v>
      </c>
      <c r="T421" s="77" t="str">
        <f>ROUNDDOWN((T420+P420)*0.75)</f>
        <v>864341143724504000000000000000000000000000000000000000000000000000000000000000</v>
      </c>
      <c r="U421" s="46"/>
      <c r="V421" s="91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</row>
    <row r="422">
      <c r="A422" s="74">
        <v>420.0</v>
      </c>
      <c r="B422" s="78" t="str">
        <f t="shared" si="3"/>
        <v>187,062,209,296,929,000,000,000,000,000.00</v>
      </c>
      <c r="C422" s="78">
        <v>1.02</v>
      </c>
      <c r="D422" s="83" t="str">
        <f>ROUNDDOWN((D421+T420)*0.72)</f>
        <v>1010549532573190000000000000000000000000000000000000000000000000000000000000000</v>
      </c>
      <c r="E422" s="46"/>
      <c r="F422" s="91"/>
      <c r="G422" s="76">
        <v>1.05</v>
      </c>
      <c r="H422" s="79" t="str">
        <f>ROUNDDOWN((H421+T421)*0.75)</f>
        <v>1257044791530980000000000000000000000000000000000000000000000000000000000000000</v>
      </c>
      <c r="I422" s="92"/>
      <c r="J422" s="91"/>
      <c r="K422" s="73">
        <v>1.01</v>
      </c>
      <c r="L422" s="83" t="str">
        <f>ROUNDDOWN((L421+H421)*1.2)</f>
        <v>1894547162906120000000000000000000000000000000000000000000000000000000000000000</v>
      </c>
      <c r="M422" s="92"/>
      <c r="N422" s="91"/>
      <c r="O422" s="78">
        <v>1.03</v>
      </c>
      <c r="P422" s="83" t="str">
        <f>ROUNDDOWN((P421+D421)*1.11)</f>
        <v>1896704804975320000000000000000000000000000000000000000000000000000000000000000</v>
      </c>
      <c r="Q422" s="46"/>
      <c r="R422" s="91"/>
      <c r="S422" s="78">
        <v>1.04</v>
      </c>
      <c r="T422" s="83" t="str">
        <f>ROUNDDOWN((T421+L421)*0.75)</f>
        <v>1223558900872100000000000000000000000000000000000000000000000000000000000000000</v>
      </c>
      <c r="U422" s="46"/>
      <c r="V422" s="91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</row>
    <row r="423">
      <c r="A423" s="74">
        <v>421.0</v>
      </c>
      <c r="B423" s="78" t="str">
        <f t="shared" si="3"/>
        <v>216,754,173,262,785,000,000,000,000,000.00</v>
      </c>
      <c r="C423" s="78">
        <v>1.05</v>
      </c>
      <c r="D423" s="83" t="str">
        <f>ROUNDDOWN((D422+L422)*0.775)</f>
        <v>2251449938996470000000000000000000000000000000000000000000000000000000000000000</v>
      </c>
      <c r="E423" s="46"/>
      <c r="F423" s="91"/>
      <c r="G423" s="76">
        <v>1.01</v>
      </c>
      <c r="H423" s="79" t="str">
        <f>ROUNDDOWN((H422+P422)*0.656)</f>
        <v>2068859735308130000000000000000000000000000000000000000000000000000000000000000</v>
      </c>
      <c r="I423" s="92"/>
      <c r="J423" s="91"/>
      <c r="K423" s="73">
        <v>1.04</v>
      </c>
      <c r="L423" s="83" t="str">
        <f>ROUNDDOWN((L422+T422)*0.65)</f>
        <v>2026768941455840000000000000000000000000000000000000000000000000000000000000000</v>
      </c>
      <c r="M423" s="92"/>
      <c r="N423" s="91"/>
      <c r="O423" s="78">
        <v>1.02</v>
      </c>
      <c r="P423" s="83" t="str">
        <f>ROUNDDOWN((P422+D422)*0.665)</f>
        <v>1933324134469760000000000000000000000000000000000000000000000000000000000000000</v>
      </c>
      <c r="Q423" s="46"/>
      <c r="R423" s="91"/>
      <c r="S423" s="78">
        <v>1.03</v>
      </c>
      <c r="T423" s="83" t="str">
        <f>ROUNDDOWN((T422+H422)*0.75)</f>
        <v>1860452769302310000000000000000000000000000000000000000000000000000000000000000</v>
      </c>
      <c r="U423" s="46"/>
      <c r="V423" s="91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</row>
    <row r="424">
      <c r="A424" s="74">
        <v>422.0</v>
      </c>
      <c r="B424" s="78" t="str">
        <f t="shared" si="3"/>
        <v>246,282,200,660,795,000,000,000,000,000.00</v>
      </c>
      <c r="C424" s="78">
        <v>1.01</v>
      </c>
      <c r="D424" s="90" t="str">
        <f>ROUNDDOWN((D423+T423)*0.55)</f>
        <v>2261546489564330000000000000000000000000000000000000000000000000000000000000000</v>
      </c>
      <c r="E424" s="46"/>
      <c r="F424" s="91"/>
      <c r="G424" s="76">
        <v>1.04</v>
      </c>
      <c r="H424" s="79" t="str">
        <f>ROUNDDOWN((H423+L423)*0.65)</f>
        <v>2662158639896580000000000000000000000000000000000000000000000000000000000000000</v>
      </c>
      <c r="I424" s="92"/>
      <c r="J424" s="91"/>
      <c r="K424" s="73">
        <v>1.02</v>
      </c>
      <c r="L424" s="77" t="str">
        <f>ROUNDDOWN((L423+D423)*0.65)</f>
        <v>2780842272294000000000000000000000000000000000000000000000000000000000000000000</v>
      </c>
      <c r="M424" s="92"/>
      <c r="N424" s="91"/>
      <c r="O424" s="78">
        <v>1.05</v>
      </c>
      <c r="P424" s="77" t="str">
        <f>ROUNDDOWN((P423+H423)*0.7)</f>
        <v>2801528708844520000000000000000000000000000000000000000000000000000000000000000</v>
      </c>
      <c r="Q424" s="46"/>
      <c r="R424" s="91"/>
      <c r="S424" s="78">
        <v>1.01</v>
      </c>
      <c r="T424" s="77" t="str">
        <f>ROUNDDOWN((T423+P423)*0.75)</f>
        <v>2845332677829050000000000000000000000000000000000000000000000000000000000000000</v>
      </c>
      <c r="U424" s="46"/>
      <c r="V424" s="91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</row>
    <row r="425">
      <c r="A425" s="74">
        <v>423.0</v>
      </c>
      <c r="B425" s="78" t="str">
        <f t="shared" si="3"/>
        <v>293,850,476,790,562,000,000,000,000,000.00</v>
      </c>
      <c r="C425" s="78">
        <v>1.04</v>
      </c>
      <c r="D425" s="83" t="str">
        <f>ROUNDDOWN((D424+P424)*0.7)</f>
        <v>3544152638886200000000000000000000000000000000000000000000000000000000000000000</v>
      </c>
      <c r="E425" s="46"/>
      <c r="F425" s="91"/>
      <c r="G425" s="76">
        <v>1.02</v>
      </c>
      <c r="H425" s="79" t="str">
        <f>ROUNDDOWN((H424+T424)*0.75)</f>
        <v>4130618488294220000000000000000000000000000000000000000000000000000000000000000</v>
      </c>
      <c r="I425" s="92"/>
      <c r="J425" s="91"/>
      <c r="K425" s="78">
        <v>1.03</v>
      </c>
      <c r="L425" s="83" t="str">
        <f>ROUNDDOWN((L424+H424)*1.2)</f>
        <v>6531601094628700000000000000000000000000000000000000000000000000000000000000000</v>
      </c>
      <c r="M425" s="92"/>
      <c r="N425" s="91"/>
      <c r="O425" s="78">
        <v>1.04</v>
      </c>
      <c r="P425" s="83" t="str">
        <f>ROUNDDOWN((P424+D424)*1.11)</f>
        <v>5620013470233820000000000000000000000000000000000000000000000000000000000000000</v>
      </c>
      <c r="Q425" s="46"/>
      <c r="R425" s="91"/>
      <c r="S425" s="78">
        <v>1.05</v>
      </c>
      <c r="T425" s="83" t="str">
        <f>ROUNDDOWN((T424+L424)*0.75)</f>
        <v>4219631212592290000000000000000000000000000000000000000000000000000000000000000</v>
      </c>
      <c r="U425" s="46"/>
      <c r="V425" s="91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</row>
    <row r="426">
      <c r="A426" s="74">
        <v>424.0</v>
      </c>
      <c r="B426" s="78" t="str">
        <f t="shared" si="3"/>
        <v>333,944,765,811,125,000,000,000,000,000.00</v>
      </c>
      <c r="C426" s="78">
        <v>1.02</v>
      </c>
      <c r="D426" s="83" t="str">
        <f>ROUNDDOWN((D425+T425))</f>
        <v>7763783851478490000000000000000000000000000000000000000000000000000000000000000</v>
      </c>
      <c r="E426" s="46"/>
      <c r="F426" s="91"/>
      <c r="G426" s="76">
        <v>1.03</v>
      </c>
      <c r="H426" s="79" t="str">
        <f>ROUNDDOWN((H425+L425)*0.65)</f>
        <v>6930442728899900000000000000000000000000000000000000000000000000000000000000000</v>
      </c>
      <c r="I426" s="92"/>
      <c r="J426" s="91"/>
      <c r="K426" s="73">
        <v>1.05</v>
      </c>
      <c r="L426" s="77" t="str">
        <f>ROUNDDOWN((L425+D425)*0.65)</f>
        <v>6549239926784690000000000000000000000000000000000000000000000000000000000000000</v>
      </c>
      <c r="M426" s="92"/>
      <c r="N426" s="91"/>
      <c r="O426" s="78">
        <v>1.01</v>
      </c>
      <c r="P426" s="77" t="str">
        <f>ROUNDDOWN((P425+H425)*0.7)</f>
        <v>6825442370969630000000000000000000000000000000000000000000000000000000000000000</v>
      </c>
      <c r="Q426" s="46"/>
      <c r="R426" s="91"/>
      <c r="S426" s="78">
        <v>1.02</v>
      </c>
      <c r="T426" s="77" t="str">
        <f>ROUNDDOWN((T425+P425)*0.75)</f>
        <v>7379733512119580000000000000000000000000000000000000000000000000000000000000000</v>
      </c>
      <c r="U426" s="46"/>
      <c r="V426" s="91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</row>
    <row r="427">
      <c r="A427" s="74">
        <v>425.0</v>
      </c>
      <c r="B427" s="78" t="str">
        <f t="shared" si="3"/>
        <v>398,331,981,538,741,000,000,000,000,000.00</v>
      </c>
      <c r="C427" s="78">
        <v>1.05</v>
      </c>
      <c r="D427" s="83" t="str">
        <f>ROUNDDOWN((D426+T425)*0.72)</f>
        <v>8628058846130960000000000000000000000000000000000000000000000000000000000000000</v>
      </c>
      <c r="E427" s="46"/>
      <c r="F427" s="91"/>
      <c r="G427" s="76">
        <v>1.05</v>
      </c>
      <c r="H427" s="79" t="str">
        <f>ROUNDDOWN((H426+T426)*0.75)</f>
        <v>10732632180764600000000000000000000000000000000000000000000000000000000000000000</v>
      </c>
      <c r="I427" s="92"/>
      <c r="J427" s="91"/>
      <c r="K427" s="73">
        <v>1.01</v>
      </c>
      <c r="L427" s="83" t="str">
        <f>ROUNDDOWN((L426+H426)*1.2)</f>
        <v>16175619186821500000000000000000000000000000000000000000000000000000000000000000</v>
      </c>
      <c r="M427" s="92"/>
      <c r="N427" s="91"/>
      <c r="O427" s="78">
        <v>1.03</v>
      </c>
      <c r="P427" s="83" t="str">
        <f>ROUNDDOWN((P426+D426)*1.11)</f>
        <v>16194041106917400000000000000000000000000000000000000000000000000000000000000000</v>
      </c>
      <c r="Q427" s="46"/>
      <c r="R427" s="91"/>
      <c r="S427" s="78">
        <v>1.04</v>
      </c>
      <c r="T427" s="83" t="str">
        <f>ROUNDDOWN((T426+L426)*0.75)</f>
        <v>10446730079178200000000000000000000000000000000000000000000000000000000000000000</v>
      </c>
      <c r="U427" s="46"/>
      <c r="V427" s="91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</row>
    <row r="428">
      <c r="A428" s="74">
        <v>426.0</v>
      </c>
      <c r="B428" s="78" t="str">
        <f t="shared" si="3"/>
        <v>452,766,734,441,555,000,000,000,000,000.00</v>
      </c>
      <c r="C428" s="78">
        <v>1.03</v>
      </c>
      <c r="D428" s="83" t="str">
        <f>ROUNDDOWN((D427+L427)*0.775)</f>
        <v>19222850475538200000000000000000000000000000000000000000000000000000000000000000</v>
      </c>
      <c r="E428" s="46"/>
      <c r="F428" s="91"/>
      <c r="G428" s="76">
        <v>1.01</v>
      </c>
      <c r="H428" s="79" t="str">
        <f>ROUNDDOWN((H427+P427)*0.656)</f>
        <v>17663897676719400000000000000000000000000000000000000000000000000000000000000000</v>
      </c>
      <c r="I428" s="92"/>
      <c r="J428" s="91"/>
      <c r="K428" s="73">
        <v>1.04</v>
      </c>
      <c r="L428" s="83" t="str">
        <f>ROUNDDOWN((L427+T427)*0.65)</f>
        <v>17304527022899800000000000000000000000000000000000000000000000000000000000000000</v>
      </c>
      <c r="M428" s="92"/>
      <c r="N428" s="91"/>
      <c r="O428" s="78">
        <v>1.02</v>
      </c>
      <c r="P428" s="83" t="str">
        <f>ROUNDDOWN((P427+D427)*0.665)</f>
        <v>16506696468777200000000000000000000000000000000000000000000000000000000000000000</v>
      </c>
      <c r="Q428" s="46"/>
      <c r="R428" s="91"/>
      <c r="S428" s="78">
        <v>1.03</v>
      </c>
      <c r="T428" s="83" t="str">
        <f>ROUNDDOWN((T427+H427)*0.75)</f>
        <v>15884521694957100000000000000000000000000000000000000000000000000000000000000000</v>
      </c>
      <c r="U428" s="46"/>
      <c r="V428" s="91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</row>
    <row r="429">
      <c r="A429" s="74">
        <v>427.0</v>
      </c>
      <c r="B429" s="78" t="str">
        <f t="shared" si="3"/>
        <v>514,446,324,450,139,000,000,000,000,000.00</v>
      </c>
      <c r="C429" s="78">
        <v>1.01</v>
      </c>
      <c r="D429" s="90" t="str">
        <f>ROUNDDOWN((D428+T428)*0.55)</f>
        <v>19309054693772400000000000000000000000000000000000000000000000000000000000000000</v>
      </c>
      <c r="E429" s="46"/>
      <c r="F429" s="91"/>
      <c r="G429" s="76">
        <v>1.04</v>
      </c>
      <c r="H429" s="79" t="str">
        <f>ROUNDDOWN((H428+L428)*0.65)</f>
        <v>22729476054752500000000000000000000000000000000000000000000000000000000000000000</v>
      </c>
      <c r="I429" s="92"/>
      <c r="J429" s="91"/>
      <c r="K429" s="73">
        <v>1.02</v>
      </c>
      <c r="L429" s="77" t="str">
        <f>ROUNDDOWN((L428+D428)*0.65)</f>
        <v>23742795373984700000000000000000000000000000000000000000000000000000000000000000</v>
      </c>
      <c r="M429" s="92"/>
      <c r="N429" s="91"/>
      <c r="O429" s="78">
        <v>1.05</v>
      </c>
      <c r="P429" s="77" t="str">
        <f>ROUNDDOWN((P428+H428)*0.7)</f>
        <v>23919415901847600000000000000000000000000000000000000000000000000000000000000000</v>
      </c>
      <c r="Q429" s="46"/>
      <c r="R429" s="91"/>
      <c r="S429" s="78">
        <v>1.01</v>
      </c>
      <c r="T429" s="77" t="str">
        <f>ROUNDDOWN((T428+P428)*0.75)</f>
        <v>24293413622800700000000000000000000000000000000000000000000000000000000000000000</v>
      </c>
      <c r="U429" s="46"/>
      <c r="V429" s="91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</row>
    <row r="430">
      <c r="A430" s="74">
        <v>428.0</v>
      </c>
      <c r="B430" s="78" t="str">
        <f t="shared" si="3"/>
        <v>613,809,269,680,162,000,000,000,000,000.00</v>
      </c>
      <c r="C430" s="78">
        <v>1.04</v>
      </c>
      <c r="D430" s="83" t="str">
        <f>ROUNDDOWN((D429+P429)*0.7)</f>
        <v>30259929416934000000000000000000000000000000000000000000000000000000000000000000</v>
      </c>
      <c r="E430" s="46"/>
      <c r="F430" s="91"/>
      <c r="G430" s="76">
        <v>1.02</v>
      </c>
      <c r="H430" s="79" t="str">
        <f>ROUNDDOWN((H429+T429)*0.75)</f>
        <v>35267167258164900000000000000000000000000000000000000000000000000000000000000000</v>
      </c>
      <c r="I430" s="92"/>
      <c r="J430" s="91"/>
      <c r="K430" s="78">
        <v>1.03</v>
      </c>
      <c r="L430" s="83" t="str">
        <f>ROUNDDOWN((L429+H429)*1.2)</f>
        <v>55766725714484600000000000000000000000000000000000000000000000000000000000000000</v>
      </c>
      <c r="M430" s="92"/>
      <c r="N430" s="91"/>
      <c r="O430" s="78">
        <v>1.04</v>
      </c>
      <c r="P430" s="83" t="str">
        <f>ROUNDDOWN((P429+D429)*1.11)</f>
        <v>47983602361138200000000000000000000000000000000000000000000000000000000000000000</v>
      </c>
      <c r="Q430" s="46"/>
      <c r="R430" s="91"/>
      <c r="S430" s="78">
        <v>1.05</v>
      </c>
      <c r="T430" s="83" t="str">
        <f>ROUNDDOWN((T429+L429)*0.75)</f>
        <v>36027156747589100000000000000000000000000000000000000000000000000000000000000000</v>
      </c>
      <c r="U430" s="46"/>
      <c r="V430" s="91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</row>
    <row r="431">
      <c r="A431" s="74">
        <v>429.0</v>
      </c>
      <c r="B431" s="78" t="str">
        <f t="shared" si="3"/>
        <v>697,560,184,536,077,000,000,000,000,000.00</v>
      </c>
      <c r="C431" s="78">
        <v>1.02</v>
      </c>
      <c r="D431" s="83" t="str">
        <f>ROUNDDOWN((D430+T430))</f>
        <v>66287086164523100000000000000000000000000000000000000000000000000000000000000000</v>
      </c>
      <c r="E431" s="46"/>
      <c r="F431" s="91"/>
      <c r="G431" s="76">
        <v>1.03</v>
      </c>
      <c r="H431" s="79" t="str">
        <f>ROUNDDOWN((H430+L430)*0.65)</f>
        <v>59172030432222200000000000000000000000000000000000000000000000000000000000000000</v>
      </c>
      <c r="I431" s="92"/>
      <c r="J431" s="91"/>
      <c r="K431" s="73">
        <v>1.05</v>
      </c>
      <c r="L431" s="77" t="str">
        <f>ROUNDDOWN((L430+D430)*0.65)</f>
        <v>55917325835422100000000000000000000000000000000000000000000000000000000000000000</v>
      </c>
      <c r="M431" s="92"/>
      <c r="N431" s="91"/>
      <c r="O431" s="78">
        <v>1.01</v>
      </c>
      <c r="P431" s="77" t="str">
        <f>ROUNDDOWN((P430+H430)*0.7)</f>
        <v>58275538733512200000000000000000000000000000000000000000000000000000000000000000</v>
      </c>
      <c r="Q431" s="46"/>
      <c r="R431" s="91"/>
      <c r="S431" s="78">
        <v>1.02</v>
      </c>
      <c r="T431" s="77" t="str">
        <f>ROUNDDOWN((T430+P430)*0.75)</f>
        <v>63008069331545500000000000000000000000000000000000000000000000000000000000000000</v>
      </c>
      <c r="U431" s="46"/>
      <c r="V431" s="91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</row>
    <row r="432">
      <c r="A432" s="74">
        <v>430.0</v>
      </c>
      <c r="B432" s="78" t="str">
        <f t="shared" si="3"/>
        <v>832,055,354,644,906,000,000,000,000,000.00</v>
      </c>
      <c r="C432" s="78">
        <v>1.05</v>
      </c>
      <c r="D432" s="83" t="str">
        <f>ROUNDDOWN((D431+T430)*0.72)</f>
        <v>73666254896720800000000000000000000000000000000000000000000000000000000000000000</v>
      </c>
      <c r="E432" s="46"/>
      <c r="F432" s="91"/>
      <c r="G432" s="76">
        <v>1.05</v>
      </c>
      <c r="H432" s="79" t="str">
        <f>ROUNDDOWN((H431+T431)*0.75)</f>
        <v>91635074822825800000000000000000000000000000000000000000000000000000000000000000</v>
      </c>
      <c r="I432" s="92"/>
      <c r="J432" s="91"/>
      <c r="K432" s="73">
        <v>1.01</v>
      </c>
      <c r="L432" s="83" t="str">
        <f>ROUNDDOWN((L431+H431)*1.2)</f>
        <v>138107227521173000000000000000000000000000000000000000000000000000000000000000000</v>
      </c>
      <c r="M432" s="92"/>
      <c r="N432" s="91"/>
      <c r="O432" s="78">
        <v>1.03</v>
      </c>
      <c r="P432" s="83" t="str">
        <f>ROUNDDOWN((P431+D431)*1.11)</f>
        <v>138264513636819000000000000000000000000000000000000000000000000000000000000000000</v>
      </c>
      <c r="Q432" s="46"/>
      <c r="R432" s="91"/>
      <c r="S432" s="78">
        <v>1.04</v>
      </c>
      <c r="T432" s="83" t="str">
        <f>ROUNDDOWN((T431+L431)*0.75)</f>
        <v>89194046375225700000000000000000000000000000000000000000000000000000000000000000</v>
      </c>
      <c r="U432" s="46"/>
      <c r="V432" s="91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</row>
    <row r="433">
      <c r="A433" s="74">
        <v>431.0</v>
      </c>
      <c r="B433" s="78" t="str">
        <f t="shared" si="3"/>
        <v>945,761,332,901,021,000,000,000,000,000.00</v>
      </c>
      <c r="C433" s="78">
        <v>1.03</v>
      </c>
      <c r="D433" s="83" t="str">
        <f>ROUNDDOWN((D432+L432)*0.775)</f>
        <v>164124448873868000000000000000000000000000000000000000000000000000000000000000000</v>
      </c>
      <c r="E433" s="46"/>
      <c r="F433" s="91"/>
      <c r="G433" s="76">
        <v>1.01</v>
      </c>
      <c r="H433" s="79" t="str">
        <f>ROUNDDOWN((H432+P432)*0.656)</f>
        <v>150814130029527000000000000000000000000000000000000000000000000000000000000000000</v>
      </c>
      <c r="I433" s="92"/>
      <c r="J433" s="91"/>
      <c r="K433" s="73">
        <v>1.04</v>
      </c>
      <c r="L433" s="83" t="str">
        <f>ROUNDDOWN((L432+T432)*0.65)</f>
        <v>147745828032659000000000000000000000000000000000000000000000000000000000000000000</v>
      </c>
      <c r="M433" s="92"/>
      <c r="N433" s="91"/>
      <c r="O433" s="78">
        <v>1.02</v>
      </c>
      <c r="P433" s="83" t="str">
        <f>ROUNDDOWN((P432+D432)*0.665)</f>
        <v>140933961074804000000000000000000000000000000000000000000000000000000000000000000</v>
      </c>
      <c r="Q433" s="46"/>
      <c r="R433" s="91"/>
      <c r="S433" s="78">
        <v>1.03</v>
      </c>
      <c r="T433" s="83" t="str">
        <f>ROUNDDOWN((T432+H432)*0.75)</f>
        <v>135621840898539000000000000000000000000000000000000000000000000000000000000000000</v>
      </c>
      <c r="U433" s="46"/>
      <c r="V433" s="91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</row>
    <row r="434">
      <c r="A434" s="74">
        <v>432.0</v>
      </c>
      <c r="B434" s="78" t="str">
        <f t="shared" si="3"/>
        <v>1,074,600,681,779,550,000,000,000,000,000.00</v>
      </c>
      <c r="C434" s="78">
        <v>1.01</v>
      </c>
      <c r="D434" s="90" t="str">
        <f>ROUNDDOWN((D433+T433)*0.55)</f>
        <v>164860459374824000000000000000000000000000000000000000000000000000000000000000000</v>
      </c>
      <c r="E434" s="46"/>
      <c r="F434" s="91"/>
      <c r="G434" s="76">
        <v>1.04</v>
      </c>
      <c r="H434" s="79" t="str">
        <f>ROUNDDOWN((H433+L433)*0.65)</f>
        <v>194063972740421000000000000000000000000000000000000000000000000000000000000000000</v>
      </c>
      <c r="I434" s="92"/>
      <c r="J434" s="91"/>
      <c r="K434" s="73">
        <v>1.02</v>
      </c>
      <c r="L434" s="77" t="str">
        <f>ROUNDDOWN((L433+D433)*0.65)</f>
        <v>202715679989243000000000000000000000000000000000000000000000000000000000000000000</v>
      </c>
      <c r="M434" s="92"/>
      <c r="N434" s="91"/>
      <c r="O434" s="78">
        <v>1.05</v>
      </c>
      <c r="P434" s="77" t="str">
        <f>ROUNDDOWN((P433+H433)*0.7)</f>
        <v>204223663773032000000000000000000000000000000000000000000000000000000000000000000</v>
      </c>
      <c r="Q434" s="46"/>
      <c r="R434" s="91"/>
      <c r="S434" s="78">
        <v>1.01</v>
      </c>
      <c r="T434" s="77" t="str">
        <f>ROUNDDOWN((T433+P433)*0.75)</f>
        <v>207416851480007000000000000000000000000000000000000000000000000000000000000000000</v>
      </c>
      <c r="U434" s="46"/>
      <c r="V434" s="91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</row>
    <row r="435">
      <c r="A435" s="74">
        <v>433.0</v>
      </c>
      <c r="B435" s="78" t="str">
        <f t="shared" si="3"/>
        <v>1,282,154,868,898,940,000,000,000,000,000.00</v>
      </c>
      <c r="C435" s="78">
        <v>1.04</v>
      </c>
      <c r="D435" s="83" t="str">
        <f>ROUNDDOWN((D434+P434)*0.7)</f>
        <v>258358886203499000000000000000000000000000000000000000000000000000000000000000000</v>
      </c>
      <c r="E435" s="46"/>
      <c r="F435" s="91"/>
      <c r="G435" s="76">
        <v>1.02</v>
      </c>
      <c r="H435" s="79" t="str">
        <f>ROUNDDOWN((H434+T434)*0.75)</f>
        <v>301110618165321000000000000000000000000000000000000000000000000000000000000000000</v>
      </c>
      <c r="I435" s="92"/>
      <c r="J435" s="91"/>
      <c r="K435" s="78">
        <v>1.03</v>
      </c>
      <c r="L435" s="83" t="str">
        <f>ROUNDDOWN((L434+H434)*1.2)</f>
        <v>476135583275597000000000000000000000000000000000000000000000000000000000000000000</v>
      </c>
      <c r="M435" s="92"/>
      <c r="N435" s="91"/>
      <c r="O435" s="78">
        <v>1.04</v>
      </c>
      <c r="P435" s="83" t="str">
        <f>ROUNDDOWN((P434+D434)*1.11)</f>
        <v>409683376694120000000000000000000000000000000000000000000000000000000000000000000</v>
      </c>
      <c r="Q435" s="46"/>
      <c r="R435" s="91"/>
      <c r="S435" s="78">
        <v>1.05</v>
      </c>
      <c r="T435" s="83" t="str">
        <f>ROUNDDOWN((T434+L434)*0.75)</f>
        <v>307599398601938000000000000000000000000000000000000000000000000000000000000000000</v>
      </c>
      <c r="U435" s="46"/>
      <c r="V435" s="91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</row>
    <row r="436">
      <c r="A436" s="74">
        <v>434.0</v>
      </c>
      <c r="B436" s="78" t="str">
        <f t="shared" si="3"/>
        <v>1,457,097,882,244,440,000,000,000,000,000.00</v>
      </c>
      <c r="C436" s="78">
        <v>1.02</v>
      </c>
      <c r="D436" s="83" t="str">
        <f>ROUNDDOWN((D435+T435))</f>
        <v>565958284805437000000000000000000000000000000000000000000000000000000000000000000</v>
      </c>
      <c r="E436" s="46"/>
      <c r="F436" s="91"/>
      <c r="G436" s="76">
        <v>1.03</v>
      </c>
      <c r="H436" s="79" t="str">
        <f>ROUNDDOWN((H435+L435)*0.65)</f>
        <v>505210030936597000000000000000000000000000000000000000000000000000000000000000000</v>
      </c>
      <c r="I436" s="92"/>
      <c r="J436" s="91"/>
      <c r="K436" s="73">
        <v>1.05</v>
      </c>
      <c r="L436" s="77" t="str">
        <f>ROUNDDOWN((L435+D435)*0.65)</f>
        <v>477421405161412000000000000000000000000000000000000000000000000000000000000000000</v>
      </c>
      <c r="M436" s="92"/>
      <c r="N436" s="91"/>
      <c r="O436" s="78">
        <v>1.01</v>
      </c>
      <c r="P436" s="77" t="str">
        <f>ROUNDDOWN((P435+H435)*0.7)</f>
        <v>497555796401609000000000000000000000000000000000000000000000000000000000000000000</v>
      </c>
      <c r="Q436" s="46"/>
      <c r="R436" s="91"/>
      <c r="S436" s="78">
        <v>1.02</v>
      </c>
      <c r="T436" s="77" t="str">
        <f>ROUNDDOWN((T435+P435)*0.75)</f>
        <v>537962081472044000000000000000000000000000000000000000000000000000000000000000000</v>
      </c>
      <c r="U436" s="46"/>
      <c r="V436" s="91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</row>
    <row r="437">
      <c r="A437" s="74">
        <v>435.0</v>
      </c>
      <c r="B437" s="78" t="str">
        <f t="shared" si="3"/>
        <v>1,738,037,981,582,270,000,000,000,000,000.00</v>
      </c>
      <c r="C437" s="78">
        <v>1.05</v>
      </c>
      <c r="D437" s="83" t="str">
        <f>ROUNDDOWN((D436+T435)*0.72)</f>
        <v>628961532053310000000000000000000000000000000000000000000000000000000000000000000</v>
      </c>
      <c r="E437" s="46"/>
      <c r="F437" s="91"/>
      <c r="G437" s="76">
        <v>1.05</v>
      </c>
      <c r="H437" s="79" t="str">
        <f>ROUNDDOWN((H436+T436)*0.75)</f>
        <v>782379084306481000000000000000000000000000000000000000000000000000000000000000000</v>
      </c>
      <c r="I437" s="92"/>
      <c r="J437" s="91"/>
      <c r="K437" s="73">
        <v>1.01</v>
      </c>
      <c r="L437" s="83" t="str">
        <f>ROUNDDOWN((L436+H436)*1.2)</f>
        <v>1179157723317610000000000000000000000000000000000000000000000000000000000000000000</v>
      </c>
      <c r="M437" s="92"/>
      <c r="N437" s="91"/>
      <c r="O437" s="78">
        <v>1.03</v>
      </c>
      <c r="P437" s="83" t="str">
        <f>ROUNDDOWN((P436+D436)*1.11)</f>
        <v>1180500630139820000000000000000000000000000000000000000000000000000000000000000000</v>
      </c>
      <c r="Q437" s="46"/>
      <c r="R437" s="91"/>
      <c r="S437" s="78">
        <v>1.04</v>
      </c>
      <c r="T437" s="83" t="str">
        <f>ROUNDDOWN((T436+L436)*0.75)</f>
        <v>761537614975092000000000000000000000000000000000000000000000000000000000000000000</v>
      </c>
      <c r="U437" s="46"/>
      <c r="V437" s="91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</row>
    <row r="438">
      <c r="A438" s="74">
        <v>436.0</v>
      </c>
      <c r="B438" s="78" t="str">
        <f t="shared" si="3"/>
        <v>1,975,552,598,655,360,000,000,000,000,000.00</v>
      </c>
      <c r="C438" s="78">
        <v>1.03</v>
      </c>
      <c r="D438" s="83" t="str">
        <f>ROUNDDOWN((D437+L437)*0.775)</f>
        <v>1401292422912460000000000000000000000000000000000000000000000000000000000000000000</v>
      </c>
      <c r="E438" s="46"/>
      <c r="F438" s="91"/>
      <c r="G438" s="76">
        <v>1.01</v>
      </c>
      <c r="H438" s="79" t="str">
        <f>ROUNDDOWN((H437+P437)*0.656)</f>
        <v>1287649092676770000000000000000000000000000000000000000000000000000000000000000000</v>
      </c>
      <c r="I438" s="92"/>
      <c r="J438" s="91"/>
      <c r="K438" s="73">
        <v>1.04</v>
      </c>
      <c r="L438" s="83" t="str">
        <f>ROUNDDOWN((L437+T437)*0.65)</f>
        <v>1261451969890260000000000000000000000000000000000000000000000000000000000000000000</v>
      </c>
      <c r="M438" s="92"/>
      <c r="N438" s="91"/>
      <c r="O438" s="78">
        <v>1.02</v>
      </c>
      <c r="P438" s="83" t="str">
        <f>ROUNDDOWN((P437+D437)*0.665)</f>
        <v>1203292337858430000000000000000000000000000000000000000000000000000000000000000000</v>
      </c>
      <c r="Q438" s="46"/>
      <c r="R438" s="91"/>
      <c r="S438" s="78">
        <v>1.03</v>
      </c>
      <c r="T438" s="83" t="str">
        <f>ROUNDDOWN((T437+H437)*0.75)</f>
        <v>1157937524461180000000000000000000000000000000000000000000000000000000000000000000</v>
      </c>
      <c r="U438" s="46"/>
      <c r="V438" s="91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</row>
    <row r="439">
      <c r="A439" s="74">
        <v>437.0</v>
      </c>
      <c r="B439" s="78" t="str">
        <f t="shared" si="3"/>
        <v>2,244,678,541,566,660,000,000,000,000,000.00</v>
      </c>
      <c r="C439" s="78">
        <v>1.01</v>
      </c>
      <c r="D439" s="90" t="str">
        <f>ROUNDDOWN((D438+T438)*0.55)</f>
        <v>1407576471055500000000000000000000000000000000000000000000000000000000000000000000</v>
      </c>
      <c r="E439" s="46"/>
      <c r="F439" s="91"/>
      <c r="G439" s="76">
        <v>1.04</v>
      </c>
      <c r="H439" s="79" t="str">
        <f>ROUNDDOWN((H438+L438)*0.65)</f>
        <v>1656915690668570000000000000000000000000000000000000000000000000000000000000000000</v>
      </c>
      <c r="I439" s="92"/>
      <c r="J439" s="91"/>
      <c r="K439" s="73">
        <v>1.02</v>
      </c>
      <c r="L439" s="77" t="str">
        <f>ROUNDDOWN((L438+D438)*0.65)</f>
        <v>1730783855321770000000000000000000000000000000000000000000000000000000000000000000</v>
      </c>
      <c r="M439" s="92"/>
      <c r="N439" s="91"/>
      <c r="O439" s="78">
        <v>1.05</v>
      </c>
      <c r="P439" s="77" t="str">
        <f>ROUNDDOWN((P438+H438)*0.7)</f>
        <v>1743659001374640000000000000000000000000000000000000000000000000000000000000000000</v>
      </c>
      <c r="Q439" s="46"/>
      <c r="R439" s="91"/>
      <c r="S439" s="78">
        <v>1.01</v>
      </c>
      <c r="T439" s="77" t="str">
        <f>ROUNDDOWN((T438+P438)*0.75)</f>
        <v>1770922396739710000000000000000000000000000000000000000000000000000000000000000000</v>
      </c>
      <c r="U439" s="46"/>
      <c r="V439" s="91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</row>
    <row r="440">
      <c r="A440" s="74">
        <v>438.0</v>
      </c>
      <c r="B440" s="78" t="str">
        <f t="shared" si="3"/>
        <v>2,678,227,894,306,400,000,000,000,000,000.00</v>
      </c>
      <c r="C440" s="78">
        <v>1.04</v>
      </c>
      <c r="D440" s="83" t="str">
        <f>ROUNDDOWN((D439+P439)*0.7)</f>
        <v>2205864830701100000000000000000000000000000000000000000000000000000000000000000000</v>
      </c>
      <c r="E440" s="46"/>
      <c r="F440" s="91"/>
      <c r="G440" s="76">
        <v>1.02</v>
      </c>
      <c r="H440" s="79" t="str">
        <f>ROUNDDOWN((H439+T439)*0.75)</f>
        <v>2570878565556210000000000000000000000000000000000000000000000000000000000000000000</v>
      </c>
      <c r="I440" s="92"/>
      <c r="J440" s="91"/>
      <c r="K440" s="78">
        <v>1.03</v>
      </c>
      <c r="L440" s="83" t="str">
        <f>ROUNDDOWN((L439+H439)*1.2)</f>
        <v>4065239455188410000000000000000000000000000000000000000000000000000000000000000000</v>
      </c>
      <c r="M440" s="92"/>
      <c r="N440" s="91"/>
      <c r="O440" s="78">
        <v>1.04</v>
      </c>
      <c r="P440" s="83" t="str">
        <f>ROUNDDOWN((P439+D439)*1.11)</f>
        <v>3497871374397460000000000000000000000000000000000000000000000000000000000000000000</v>
      </c>
      <c r="Q440" s="46"/>
      <c r="R440" s="91"/>
      <c r="S440" s="78">
        <v>1.05</v>
      </c>
      <c r="T440" s="83" t="str">
        <f>ROUNDDOWN((T439+L439)*0.75)</f>
        <v>2626279689046110000000000000000000000000000000000000000000000000000000000000000000</v>
      </c>
      <c r="U440" s="46"/>
      <c r="V440" s="91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</row>
    <row r="441">
      <c r="A441" s="74">
        <v>439.0</v>
      </c>
      <c r="B441" s="78" t="str">
        <f t="shared" si="3"/>
        <v>3,043,657,429,865,010,000,000,000,000,000.00</v>
      </c>
      <c r="C441" s="78">
        <v>1.02</v>
      </c>
      <c r="D441" s="83" t="str">
        <f>ROUNDDOWN((D440+T440))</f>
        <v>4832144519747210000000000000000000000000000000000000000000000000000000000000000000</v>
      </c>
      <c r="E441" s="46"/>
      <c r="F441" s="91"/>
      <c r="G441" s="76">
        <v>1.03</v>
      </c>
      <c r="H441" s="79" t="str">
        <f>ROUNDDOWN((H440+L440)*0.65)</f>
        <v>4313476713484000000000000000000000000000000000000000000000000000000000000000000000</v>
      </c>
      <c r="I441" s="92"/>
      <c r="J441" s="91"/>
      <c r="K441" s="73">
        <v>1.05</v>
      </c>
      <c r="L441" s="77" t="str">
        <f>ROUNDDOWN((L440+D440)*0.65)</f>
        <v>4076217785828180000000000000000000000000000000000000000000000000000000000000000000</v>
      </c>
      <c r="M441" s="92"/>
      <c r="N441" s="91"/>
      <c r="O441" s="78">
        <v>1.01</v>
      </c>
      <c r="P441" s="77" t="str">
        <f>ROUNDDOWN((P440+H440)*0.7)</f>
        <v>4248124957967570000000000000000000000000000000000000000000000000000000000000000000</v>
      </c>
      <c r="Q441" s="46"/>
      <c r="R441" s="91"/>
      <c r="S441" s="78">
        <v>1.02</v>
      </c>
      <c r="T441" s="77" t="str">
        <f>ROUNDDOWN((T440+P440)*0.75)</f>
        <v>4593113297582680000000000000000000000000000000000000000000000000000000000000000000</v>
      </c>
      <c r="U441" s="46"/>
      <c r="V441" s="91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</row>
    <row r="442">
      <c r="A442" s="74">
        <v>440.0</v>
      </c>
      <c r="B442" s="78" t="str">
        <f t="shared" si="3"/>
        <v>3,630,498,870,729,280,000,000,000,000,000.00</v>
      </c>
      <c r="C442" s="78">
        <v>1.05</v>
      </c>
      <c r="D442" s="83" t="str">
        <f>ROUNDDOWN((D441+T440)*0.72)</f>
        <v>5370065430331190000000000000000000000000000000000000000000000000000000000000000000</v>
      </c>
      <c r="E442" s="46"/>
      <c r="F442" s="91"/>
      <c r="G442" s="76">
        <v>1.05</v>
      </c>
      <c r="H442" s="79" t="str">
        <f>ROUNDDOWN((H441+T441)*0.75)</f>
        <v>6679942508300010000000000000000000000000000000000000000000000000000000000000000000</v>
      </c>
      <c r="I442" s="92"/>
      <c r="J442" s="91"/>
      <c r="K442" s="73">
        <v>1.01</v>
      </c>
      <c r="L442" s="83" t="str">
        <f>ROUNDDOWN((L441+H441)*1.2)</f>
        <v>10067633399174600000000000000000000000000000000000000000000000000000000000000000000</v>
      </c>
      <c r="M442" s="92"/>
      <c r="N442" s="91"/>
      <c r="O442" s="78">
        <v>1.03</v>
      </c>
      <c r="P442" s="83" t="str">
        <f>ROUNDDOWN((P441+D441)*1.11)</f>
        <v>10079099120263400000000000000000000000000000000000000000000000000000000000000000000</v>
      </c>
      <c r="Q442" s="46"/>
      <c r="R442" s="91"/>
      <c r="S442" s="78">
        <v>1.04</v>
      </c>
      <c r="T442" s="83" t="str">
        <f>ROUNDDOWN((T441+L441)*0.75)</f>
        <v>6501998312558150000000000000000000000000000000000000000000000000000000000000000000</v>
      </c>
      <c r="U442" s="46"/>
      <c r="V442" s="91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</row>
    <row r="443">
      <c r="A443" s="74">
        <v>441.0</v>
      </c>
      <c r="B443" s="78" t="str">
        <f t="shared" si="3"/>
        <v>4,126,631,037,116,420,000,000,000,000,000.00</v>
      </c>
      <c r="C443" s="78">
        <v>1.03</v>
      </c>
      <c r="D443" s="83" t="str">
        <f>ROUNDDOWN((D442+L442)*0.775)</f>
        <v>11964216592867000000000000000000000000000000000000000000000000000000000000000000000</v>
      </c>
      <c r="E443" s="46"/>
      <c r="F443" s="91"/>
      <c r="G443" s="76">
        <v>1.01</v>
      </c>
      <c r="H443" s="79" t="str">
        <f>ROUNDDOWN((H442+P442)*0.656)</f>
        <v>10993931308337600000000000000000000000000000000000000000000000000000000000000000000</v>
      </c>
      <c r="I443" s="92"/>
      <c r="J443" s="91"/>
      <c r="K443" s="73">
        <v>1.04</v>
      </c>
      <c r="L443" s="83" t="str">
        <f>ROUNDDOWN((L442+T442)*0.65)</f>
        <v>10770260612626300000000000000000000000000000000000000000000000000000000000000000000</v>
      </c>
      <c r="M443" s="92"/>
      <c r="N443" s="91"/>
      <c r="O443" s="78">
        <v>1.02</v>
      </c>
      <c r="P443" s="83" t="str">
        <f>ROUNDDOWN((P442+D442)*0.665)</f>
        <v>10273694426145400000000000000000000000000000000000000000000000000000000000000000000</v>
      </c>
      <c r="Q443" s="46"/>
      <c r="R443" s="91"/>
      <c r="S443" s="78">
        <v>1.03</v>
      </c>
      <c r="T443" s="83" t="str">
        <f>ROUNDDOWN((T442+H442)*0.75)</f>
        <v>9886455615643620000000000000000000000000000000000000000000000000000000000000000000</v>
      </c>
      <c r="U443" s="46"/>
      <c r="V443" s="91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</row>
    <row r="444">
      <c r="A444" s="74">
        <v>442.0</v>
      </c>
      <c r="B444" s="78" t="str">
        <f t="shared" si="3"/>
        <v>4,688,794,489,340,820,000,000,000,000,000.00</v>
      </c>
      <c r="C444" s="78">
        <v>1.01</v>
      </c>
      <c r="D444" s="90" t="str">
        <f>ROUNDDOWN((D443+T443)*0.55)</f>
        <v>12017869714680800000000000000000000000000000000000000000000000000000000000000000000</v>
      </c>
      <c r="E444" s="46"/>
      <c r="F444" s="91"/>
      <c r="G444" s="76">
        <v>1.04</v>
      </c>
      <c r="H444" s="79" t="str">
        <f>ROUNDDOWN((H443+L443)*0.65)</f>
        <v>14146724748626500000000000000000000000000000000000000000000000000000000000000000000</v>
      </c>
      <c r="I444" s="92"/>
      <c r="J444" s="91"/>
      <c r="K444" s="73">
        <v>1.02</v>
      </c>
      <c r="L444" s="77" t="str">
        <f>ROUNDDOWN((L443+D443)*0.65)</f>
        <v>14777410183570600000000000000000000000000000000000000000000000000000000000000000000</v>
      </c>
      <c r="M444" s="92"/>
      <c r="N444" s="91"/>
      <c r="O444" s="78">
        <v>1.05</v>
      </c>
      <c r="P444" s="77" t="str">
        <f>ROUNDDOWN((P443+H443)*0.7)</f>
        <v>14887338014138100000000000000000000000000000000000000000000000000000000000000000000</v>
      </c>
      <c r="Q444" s="46"/>
      <c r="R444" s="91"/>
      <c r="S444" s="78">
        <v>1.01</v>
      </c>
      <c r="T444" s="77" t="str">
        <f>ROUNDDOWN((T443+P443)*0.75)</f>
        <v>15120112531341800000000000000000000000000000000000000000000000000000000000000000000</v>
      </c>
      <c r="U444" s="46"/>
      <c r="V444" s="91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</row>
    <row r="445">
      <c r="A445" s="74">
        <v>443.0</v>
      </c>
      <c r="B445" s="78" t="str">
        <f t="shared" si="3"/>
        <v>5,594,413,614,012,710,000,000,000,000,000.00</v>
      </c>
      <c r="C445" s="78">
        <v>1.04</v>
      </c>
      <c r="D445" s="83" t="str">
        <f>ROUNDDOWN((D444+P444)*0.7)</f>
        <v>18833645410173200000000000000000000000000000000000000000000000000000000000000000000</v>
      </c>
      <c r="E445" s="46"/>
      <c r="F445" s="91"/>
      <c r="G445" s="76">
        <v>1.02</v>
      </c>
      <c r="H445" s="79" t="str">
        <f>ROUNDDOWN((H444+T444)*0.75)</f>
        <v>21950127959976200000000000000000000000000000000000000000000000000000000000000000000</v>
      </c>
      <c r="I445" s="92"/>
      <c r="J445" s="91"/>
      <c r="K445" s="78">
        <v>1.03</v>
      </c>
      <c r="L445" s="83" t="str">
        <f>ROUNDDOWN((L444+H444)*1.2)</f>
        <v>34708961918636500000000000000000000000000000000000000000000000000000000000000000000</v>
      </c>
      <c r="M445" s="92"/>
      <c r="N445" s="91"/>
      <c r="O445" s="78">
        <v>1.04</v>
      </c>
      <c r="P445" s="83" t="str">
        <f>ROUNDDOWN((P444+D444)*1.11)</f>
        <v>29864780578989000000000000000000000000000000000000000000000000000000000000000000000</v>
      </c>
      <c r="Q445" s="46"/>
      <c r="R445" s="91"/>
      <c r="S445" s="78">
        <v>1.05</v>
      </c>
      <c r="T445" s="83" t="str">
        <f>ROUNDDOWN((T444+L444)*0.75)</f>
        <v>22423142036184300000000000000000000000000000000000000000000000000000000000000000000</v>
      </c>
      <c r="U445" s="46"/>
      <c r="V445" s="91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</row>
    <row r="446">
      <c r="A446" s="74">
        <v>444.0</v>
      </c>
      <c r="B446" s="78" t="str">
        <f t="shared" si="3"/>
        <v>6,357,740,727,824,620,000,000,000,000,000.00</v>
      </c>
      <c r="C446" s="78">
        <v>1.02</v>
      </c>
      <c r="D446" s="83" t="str">
        <f>ROUNDDOWN((D445+T445))</f>
        <v>41256787446357500000000000000000000000000000000000000000000000000000000000000000000</v>
      </c>
      <c r="E446" s="46"/>
      <c r="F446" s="91"/>
      <c r="G446" s="76">
        <v>1.03</v>
      </c>
      <c r="H446" s="79" t="str">
        <f>ROUNDDOWN((H445+L445)*0.65)</f>
        <v>36828408421098300000000000000000000000000000000000000000000000000000000000000000000</v>
      </c>
      <c r="I446" s="92"/>
      <c r="J446" s="91"/>
      <c r="K446" s="73">
        <v>1.05</v>
      </c>
      <c r="L446" s="77" t="str">
        <f>ROUNDDOWN((L445+D445)*0.65)</f>
        <v>34802694763726300000000000000000000000000000000000000000000000000000000000000000000</v>
      </c>
      <c r="M446" s="92"/>
      <c r="N446" s="91"/>
      <c r="O446" s="78">
        <v>1.01</v>
      </c>
      <c r="P446" s="77" t="str">
        <f>ROUNDDOWN((P445+H445)*0.7)</f>
        <v>36270435977275600000000000000000000000000000000000000000000000000000000000000000000</v>
      </c>
      <c r="Q446" s="46"/>
      <c r="R446" s="91"/>
      <c r="S446" s="78">
        <v>1.02</v>
      </c>
      <c r="T446" s="77" t="str">
        <f>ROUNDDOWN((T445+P445)*0.75)</f>
        <v>39215941961380000000000000000000000000000000000000000000000000000000000000000000000</v>
      </c>
      <c r="U446" s="46"/>
      <c r="V446" s="91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</row>
    <row r="447">
      <c r="A447" s="74">
        <v>445.0</v>
      </c>
      <c r="B447" s="78" t="str">
        <f t="shared" si="3"/>
        <v>7,583,563,874,920,210,000,000,000,000,000.00</v>
      </c>
      <c r="C447" s="78">
        <v>1.05</v>
      </c>
      <c r="D447" s="83" t="str">
        <f>ROUNDDOWN((D446+T445)*0.72)</f>
        <v>45849549227430100000000000000000000000000000000000000000000000000000000000000000000</v>
      </c>
      <c r="E447" s="46"/>
      <c r="F447" s="91"/>
      <c r="G447" s="76">
        <v>1.05</v>
      </c>
      <c r="H447" s="79" t="str">
        <f>ROUNDDOWN((H446+T446)*0.75)</f>
        <v>57033262786858700000000000000000000000000000000000000000000000000000000000000000000</v>
      </c>
      <c r="I447" s="92"/>
      <c r="J447" s="91"/>
      <c r="K447" s="73">
        <v>1.01</v>
      </c>
      <c r="L447" s="83" t="str">
        <f>ROUNDDOWN((L446+H446)*1.2)</f>
        <v>85957323821789500000000000000000000000000000000000000000000000000000000000000000000</v>
      </c>
      <c r="M447" s="92"/>
      <c r="N447" s="91"/>
      <c r="O447" s="78">
        <v>1.03</v>
      </c>
      <c r="P447" s="83" t="str">
        <f>ROUNDDOWN((P446+D446)*1.11)</f>
        <v>86055218000232800000000000000000000000000000000000000000000000000000000000000000000</v>
      </c>
      <c r="Q447" s="46"/>
      <c r="R447" s="91"/>
      <c r="S447" s="78">
        <v>1.04</v>
      </c>
      <c r="T447" s="83" t="str">
        <f>ROUNDDOWN((T446+L446)*0.75)</f>
        <v>55513977543829700000000000000000000000000000000000000000000000000000000000000000000</v>
      </c>
      <c r="U447" s="46"/>
      <c r="V447" s="91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</row>
    <row r="448">
      <c r="A448" s="74">
        <v>446.0</v>
      </c>
      <c r="B448" s="78" t="str">
        <f t="shared" si="3"/>
        <v>8,619,909,046,250,240,000,000,000,000,000.00</v>
      </c>
      <c r="C448" s="78">
        <v>1.03</v>
      </c>
      <c r="D448" s="83" t="str">
        <f>ROUNDDOWN((D447+L447)*0.775)</f>
        <v>102150326613145000000000000000000000000000000000000000000000000000000000000000000000</v>
      </c>
      <c r="E448" s="46"/>
      <c r="F448" s="91"/>
      <c r="G448" s="76">
        <v>1.01</v>
      </c>
      <c r="H448" s="79" t="str">
        <f>ROUNDDOWN((H447+P447)*0.656)</f>
        <v>93866043396332000000000000000000000000000000000000000000000000000000000000000000000</v>
      </c>
      <c r="I448" s="92"/>
      <c r="J448" s="91"/>
      <c r="K448" s="73">
        <v>1.04</v>
      </c>
      <c r="L448" s="83" t="str">
        <f>ROUNDDOWN((L447+T447)*0.65)</f>
        <v>91956345887652500000000000000000000000000000000000000000000000000000000000000000000</v>
      </c>
      <c r="M448" s="92"/>
      <c r="N448" s="91"/>
      <c r="O448" s="78">
        <v>1.02</v>
      </c>
      <c r="P448" s="83" t="str">
        <f>ROUNDDOWN((P447+D447)*0.665)</f>
        <v>87716670206395800000000000000000000000000000000000000000000000000000000000000000000</v>
      </c>
      <c r="Q448" s="46"/>
      <c r="R448" s="91"/>
      <c r="S448" s="78">
        <v>1.03</v>
      </c>
      <c r="T448" s="83" t="str">
        <f>ROUNDDOWN((T447+H447)*0.75)</f>
        <v>84410430248016300000000000000000000000000000000000000000000000000000000000000000000</v>
      </c>
      <c r="U448" s="46"/>
      <c r="V448" s="91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</row>
    <row r="449">
      <c r="A449" s="74">
        <v>447.0</v>
      </c>
      <c r="B449" s="78" t="str">
        <f t="shared" si="3"/>
        <v>9,794,183,601,866,080,000,000,000,000,000.00</v>
      </c>
      <c r="C449" s="78">
        <v>1.01</v>
      </c>
      <c r="D449" s="90" t="str">
        <f>ROUNDDOWN((D448+T448)*0.55)</f>
        <v>102608416273639000000000000000000000000000000000000000000000000000000000000000000000</v>
      </c>
      <c r="E449" s="46"/>
      <c r="F449" s="91"/>
      <c r="G449" s="76">
        <v>1.04</v>
      </c>
      <c r="H449" s="79" t="str">
        <f>ROUNDDOWN((H448+L448)*0.65)</f>
        <v>120784553034590000000000000000000000000000000000000000000000000000000000000000000000</v>
      </c>
      <c r="I449" s="92"/>
      <c r="J449" s="91"/>
      <c r="K449" s="73">
        <v>1.02</v>
      </c>
      <c r="L449" s="77" t="str">
        <f>ROUNDDOWN((L448+D448)*0.65)</f>
        <v>126169337125518000000000000000000000000000000000000000000000000000000000000000000000</v>
      </c>
      <c r="M449" s="92"/>
      <c r="N449" s="91"/>
      <c r="O449" s="78">
        <v>1.05</v>
      </c>
      <c r="P449" s="77" t="str">
        <f>ROUNDDOWN((P448+H448)*0.7)</f>
        <v>127107899521909000000000000000000000000000000000000000000000000000000000000000000000</v>
      </c>
      <c r="Q449" s="46"/>
      <c r="R449" s="91"/>
      <c r="S449" s="78">
        <v>1.01</v>
      </c>
      <c r="T449" s="77" t="str">
        <f>ROUNDDOWN((T448+P448)*0.75)</f>
        <v>129095325340809000000000000000000000000000000000000000000000000000000000000000000000</v>
      </c>
      <c r="U449" s="46"/>
      <c r="V449" s="91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</row>
    <row r="450">
      <c r="A450" s="74">
        <v>448.0</v>
      </c>
      <c r="B450" s="78" t="str">
        <f t="shared" si="3"/>
        <v>11,685,885,189,675,400,000,000,000,000,000.00</v>
      </c>
      <c r="C450" s="78">
        <v>1.04</v>
      </c>
      <c r="D450" s="83" t="str">
        <f>ROUNDDOWN((D449+P449)*0.7)</f>
        <v>160801421056884000000000000000000000000000000000000000000000000000000000000000000000</v>
      </c>
      <c r="E450" s="46"/>
      <c r="F450" s="91"/>
      <c r="G450" s="76">
        <v>1.02</v>
      </c>
      <c r="H450" s="79" t="str">
        <f>ROUNDDOWN((H449+T449)*0.75)</f>
        <v>187409908781549000000000000000000000000000000000000000000000000000000000000000000000</v>
      </c>
      <c r="I450" s="92"/>
      <c r="J450" s="91"/>
      <c r="K450" s="78">
        <v>1.03</v>
      </c>
      <c r="L450" s="83" t="str">
        <f>ROUNDDOWN((L449+H449)*1.2)</f>
        <v>296344668192130000000000000000000000000000000000000000000000000000000000000000000000</v>
      </c>
      <c r="M450" s="92"/>
      <c r="N450" s="91"/>
      <c r="O450" s="78">
        <v>1.04</v>
      </c>
      <c r="P450" s="83" t="str">
        <f>ROUNDDOWN((P449+D449)*1.11)</f>
        <v>254985110533058000000000000000000000000000000000000000000000000000000000000000000000</v>
      </c>
      <c r="Q450" s="46"/>
      <c r="R450" s="91"/>
      <c r="S450" s="78">
        <v>1.05</v>
      </c>
      <c r="T450" s="83" t="str">
        <f>ROUNDDOWN((T449+L449)*0.75)</f>
        <v>191448496849745000000000000000000000000000000000000000000000000000000000000000000000</v>
      </c>
      <c r="U450" s="46"/>
      <c r="V450" s="91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</row>
    <row r="451">
      <c r="A451" s="74">
        <v>449.0</v>
      </c>
      <c r="B451" s="78" t="str">
        <f t="shared" si="3"/>
        <v>13,280,360,255,271,100,000,000,000,000,000.00</v>
      </c>
      <c r="C451" s="78">
        <v>1.02</v>
      </c>
      <c r="D451" s="83" t="str">
        <f>ROUNDDOWN((D450+T450))</f>
        <v>352249917906629000000000000000000000000000000000000000000000000000000000000000000000</v>
      </c>
      <c r="E451" s="46"/>
      <c r="F451" s="91"/>
      <c r="G451" s="76">
        <v>1.03</v>
      </c>
      <c r="H451" s="79" t="str">
        <f>ROUNDDOWN((H450+L450)*0.65)</f>
        <v>314440475032891000000000000000000000000000000000000000000000000000000000000000000000</v>
      </c>
      <c r="I451" s="92"/>
      <c r="J451" s="91"/>
      <c r="K451" s="73">
        <v>1.05</v>
      </c>
      <c r="L451" s="77" t="str">
        <f>ROUNDDOWN((L450+D450)*0.65)</f>
        <v>297144958011859000000000000000000000000000000000000000000000000000000000000000000000</v>
      </c>
      <c r="M451" s="92"/>
      <c r="N451" s="91"/>
      <c r="O451" s="78">
        <v>1.01</v>
      </c>
      <c r="P451" s="77" t="str">
        <f>ROUNDDOWN((P450+H450)*0.7)</f>
        <v>309676513520225000000000000000000000000000000000000000000000000000000000000000000000</v>
      </c>
      <c r="Q451" s="46"/>
      <c r="R451" s="91"/>
      <c r="S451" s="78">
        <v>1.02</v>
      </c>
      <c r="T451" s="77" t="str">
        <f>ROUNDDOWN((T450+P450)*0.75)</f>
        <v>334825205537102000000000000000000000000000000000000000000000000000000000000000000000</v>
      </c>
      <c r="U451" s="46"/>
      <c r="V451" s="91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</row>
    <row r="452">
      <c r="A452" s="74">
        <v>450.0</v>
      </c>
      <c r="B452" s="78" t="str">
        <f t="shared" si="3"/>
        <v>15,840,919,689,762,200,000,000,000,000,000.00</v>
      </c>
      <c r="C452" s="78">
        <v>1.05</v>
      </c>
      <c r="D452" s="83" t="str">
        <f>ROUNDDOWN((D451+T450)*0.72)</f>
        <v>391462858624589000000000000000000000000000000000000000000000000000000000000000000000</v>
      </c>
      <c r="E452" s="46"/>
      <c r="F452" s="91"/>
      <c r="G452" s="76">
        <v>1.05</v>
      </c>
      <c r="H452" s="79" t="str">
        <f>ROUNDDOWN((H451+T451)*0.75)</f>
        <v>486949260427495000000000000000000000000000000000000000000000000000000000000000000000</v>
      </c>
      <c r="I452" s="92"/>
      <c r="J452" s="91"/>
      <c r="K452" s="73">
        <v>1.01</v>
      </c>
      <c r="L452" s="83" t="str">
        <f>ROUNDDOWN((L451+H451)*1.2)</f>
        <v>733902519653700000000000000000000000000000000000000000000000000000000000000000000000</v>
      </c>
      <c r="M452" s="92"/>
      <c r="N452" s="91"/>
      <c r="O452" s="78">
        <v>1.03</v>
      </c>
      <c r="P452" s="83" t="str">
        <f>ROUNDDOWN((P451+D451)*1.11)</f>
        <v>734738338883808000000000000000000000000000000000000000000000000000000000000000000000</v>
      </c>
      <c r="Q452" s="46"/>
      <c r="R452" s="91"/>
      <c r="S452" s="78">
        <v>1.04</v>
      </c>
      <c r="T452" s="83" t="str">
        <f>ROUNDDOWN((T451+L451)*0.75)</f>
        <v>473977622661721000000000000000000000000000000000000000000000000000000000000000000000</v>
      </c>
      <c r="U452" s="46"/>
      <c r="V452" s="91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</row>
    <row r="453">
      <c r="A453" s="74">
        <v>451.0</v>
      </c>
      <c r="B453" s="78" t="str">
        <f t="shared" si="3"/>
        <v>18,005,688,247,221,500,000,000,000,000,000.00</v>
      </c>
      <c r="C453" s="78">
        <v>1.03</v>
      </c>
      <c r="D453" s="83" t="str">
        <f>ROUNDDOWN((D452+L452)*0.775)</f>
        <v>872158168165674000000000000000000000000000000000000000000000000000000000000000000000</v>
      </c>
      <c r="E453" s="46"/>
      <c r="F453" s="91"/>
      <c r="G453" s="76">
        <v>1.01</v>
      </c>
      <c r="H453" s="79" t="str">
        <f>ROUNDDOWN((H452+P452)*0.656)</f>
        <v>801427065148215000000000000000000000000000000000000000000000000000000000000000000000</v>
      </c>
      <c r="I453" s="92"/>
      <c r="J453" s="91"/>
      <c r="K453" s="73">
        <v>1.04</v>
      </c>
      <c r="L453" s="83" t="str">
        <f>ROUNDDOWN((L452+T452)*0.65)</f>
        <v>785122092505024000000000000000000000000000000000000000000000000000000000000000000000</v>
      </c>
      <c r="M453" s="92"/>
      <c r="N453" s="91"/>
      <c r="O453" s="78">
        <v>1.02</v>
      </c>
      <c r="P453" s="83" t="str">
        <f>ROUNDDOWN((P452+D452)*0.665)</f>
        <v>748923796343084000000000000000000000000000000000000000000000000000000000000000000000</v>
      </c>
      <c r="Q453" s="46"/>
      <c r="R453" s="91"/>
      <c r="S453" s="78">
        <v>1.03</v>
      </c>
      <c r="T453" s="83" t="str">
        <f>ROUNDDOWN((T452+H452)*0.75)</f>
        <v>720695162316912000000000000000000000000000000000000000000000000000000000000000000000</v>
      </c>
      <c r="U453" s="46"/>
      <c r="V453" s="91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</row>
    <row r="454">
      <c r="A454" s="74">
        <v>452.0</v>
      </c>
      <c r="B454" s="78" t="str">
        <f t="shared" si="3"/>
        <v>20,458,570,458,810,700,000,000,000,000,000.00</v>
      </c>
      <c r="C454" s="78">
        <v>1.01</v>
      </c>
      <c r="D454" s="90" t="str">
        <f>ROUNDDOWN((D453+T453)*0.55)</f>
        <v>876069331765422000000000000000000000000000000000000000000000000000000000000000000000</v>
      </c>
      <c r="E454" s="46"/>
      <c r="F454" s="91"/>
      <c r="G454" s="76">
        <v>1.04</v>
      </c>
      <c r="H454" s="79" t="str">
        <f>ROUNDDOWN((H453+L453)*0.65)</f>
        <v>1031256952474610000000000000000000000000000000000000000000000000000000000000000000000</v>
      </c>
      <c r="I454" s="92"/>
      <c r="J454" s="91"/>
      <c r="K454" s="73">
        <v>1.02</v>
      </c>
      <c r="L454" s="77" t="str">
        <f>ROUNDDOWN((L453+D453)*0.65)</f>
        <v>1077232169435950000000000000000000000000000000000000000000000000000000000000000000000</v>
      </c>
      <c r="M454" s="92"/>
      <c r="N454" s="91"/>
      <c r="O454" s="78">
        <v>1.05</v>
      </c>
      <c r="P454" s="77" t="str">
        <f>ROUNDDOWN((P453+H453)*0.7)</f>
        <v>1085245603043910000000000000000000000000000000000000000000000000000000000000000000000</v>
      </c>
      <c r="Q454" s="46"/>
      <c r="R454" s="91"/>
      <c r="S454" s="78">
        <v>1.01</v>
      </c>
      <c r="T454" s="77" t="str">
        <f>ROUNDDOWN((T453+P453)*0.75)</f>
        <v>1102214218995000000000000000000000000000000000000000000000000000000000000000000000000</v>
      </c>
      <c r="U454" s="46"/>
      <c r="V454" s="91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</row>
    <row r="455">
      <c r="A455" s="74">
        <v>453.0</v>
      </c>
      <c r="B455" s="78" t="str">
        <f t="shared" si="3"/>
        <v>24,410,049,397,174,400,000,000,000,000,000.00</v>
      </c>
      <c r="C455" s="78">
        <v>1.04</v>
      </c>
      <c r="D455" s="83" t="str">
        <f>ROUNDDOWN((D454+P454)*0.7)</f>
        <v>1372920454366530000000000000000000000000000000000000000000000000000000000000000000000</v>
      </c>
      <c r="E455" s="46"/>
      <c r="F455" s="91"/>
      <c r="G455" s="76">
        <v>1.02</v>
      </c>
      <c r="H455" s="79" t="str">
        <f>ROUNDDOWN((H454+T454)*0.75)</f>
        <v>1600103378602210000000000000000000000000000000000000000000000000000000000000000000000</v>
      </c>
      <c r="I455" s="92"/>
      <c r="J455" s="91"/>
      <c r="K455" s="78">
        <v>1.03</v>
      </c>
      <c r="L455" s="83" t="str">
        <f>ROUNDDOWN((L454+H454)*1.2)</f>
        <v>2530186946292670000000000000000000000000000000000000000000000000000000000000000000000</v>
      </c>
      <c r="M455" s="92"/>
      <c r="N455" s="91"/>
      <c r="O455" s="78">
        <v>1.04</v>
      </c>
      <c r="P455" s="83" t="str">
        <f>ROUNDDOWN((P454+D454)*1.11)</f>
        <v>2177059577638360000000000000000000000000000000000000000000000000000000000000000000000</v>
      </c>
      <c r="Q455" s="46"/>
      <c r="R455" s="91"/>
      <c r="S455" s="78">
        <v>1.05</v>
      </c>
      <c r="T455" s="83" t="str">
        <f>ROUNDDOWN((T454+L454)*0.75)</f>
        <v>1634584791323210000000000000000000000000000000000000000000000000000000000000000000000</v>
      </c>
      <c r="U455" s="46"/>
      <c r="V455" s="91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</row>
    <row r="456">
      <c r="A456" s="74">
        <v>454.0</v>
      </c>
      <c r="B456" s="78" t="str">
        <f t="shared" si="3"/>
        <v>27,740,667,016,808,500,000,000,000,000,000.00</v>
      </c>
      <c r="C456" s="78">
        <v>1.02</v>
      </c>
      <c r="D456" s="83" t="str">
        <f>ROUNDDOWN((D455+T455))</f>
        <v>3007505245689740000000000000000000000000000000000000000000000000000000000000000000000</v>
      </c>
      <c r="E456" s="46"/>
      <c r="F456" s="91"/>
      <c r="G456" s="76">
        <v>1.03</v>
      </c>
      <c r="H456" s="79" t="str">
        <f>ROUNDDOWN((H455+L455)*0.65)</f>
        <v>2684688711181670000000000000000000000000000000000000000000000000000000000000000000000</v>
      </c>
      <c r="I456" s="92"/>
      <c r="J456" s="91"/>
      <c r="K456" s="73">
        <v>1.05</v>
      </c>
      <c r="L456" s="77" t="str">
        <f>ROUNDDOWN((L455+D455)*0.65)</f>
        <v>2537019810428480000000000000000000000000000000000000000000000000000000000000000000000</v>
      </c>
      <c r="M456" s="92"/>
      <c r="N456" s="91"/>
      <c r="O456" s="78">
        <v>1.01</v>
      </c>
      <c r="P456" s="77" t="str">
        <f>ROUNDDOWN((P455+H455)*0.7)</f>
        <v>2644014069368400000000000000000000000000000000000000000000000000000000000000000000000</v>
      </c>
      <c r="Q456" s="46"/>
      <c r="R456" s="91"/>
      <c r="S456" s="78">
        <v>1.02</v>
      </c>
      <c r="T456" s="77" t="str">
        <f>ROUNDDOWN((T455+P455)*0.75)</f>
        <v>2858733276721180000000000000000000000000000000000000000000000000000000000000000000000</v>
      </c>
      <c r="U456" s="46"/>
      <c r="V456" s="91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</row>
    <row r="457">
      <c r="A457" s="74">
        <v>455.0</v>
      </c>
      <c r="B457" s="78" t="str">
        <f t="shared" si="3"/>
        <v>33,089,288,988,172,000,000,000,000,000,000.00</v>
      </c>
      <c r="C457" s="78">
        <v>1.05</v>
      </c>
      <c r="D457" s="83" t="str">
        <f>ROUNDDOWN((D456+T455)*0.72)</f>
        <v>3342304826649320000000000000000000000000000000000000000000000000000000000000000000000</v>
      </c>
      <c r="E457" s="46"/>
      <c r="F457" s="91"/>
      <c r="G457" s="76">
        <v>1.05</v>
      </c>
      <c r="H457" s="79" t="str">
        <f>ROUNDDOWN((H456+T456)*0.75)</f>
        <v>4157566490927140000000000000000000000000000000000000000000000000000000000000000000000</v>
      </c>
      <c r="I457" s="92"/>
      <c r="J457" s="91"/>
      <c r="K457" s="73">
        <v>1.01</v>
      </c>
      <c r="L457" s="83" t="str">
        <f>ROUNDDOWN((L456+H456)*1.2)</f>
        <v>6266050225932180000000000000000000000000000000000000000000000000000000000000000000000</v>
      </c>
      <c r="M457" s="92"/>
      <c r="N457" s="91"/>
      <c r="O457" s="78">
        <v>1.03</v>
      </c>
      <c r="P457" s="83" t="str">
        <f>ROUNDDOWN((P456+D456)*1.11)</f>
        <v>6273186439714540000000000000000000000000000000000000000000000000000000000000000000000</v>
      </c>
      <c r="Q457" s="46"/>
      <c r="R457" s="91"/>
      <c r="S457" s="78">
        <v>1.04</v>
      </c>
      <c r="T457" s="83" t="str">
        <f>ROUNDDOWN((T456+L456)*0.75)</f>
        <v>4046814815362250000000000000000000000000000000000000000000000000000000000000000000000</v>
      </c>
      <c r="U457" s="46"/>
      <c r="V457" s="91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</row>
    <row r="458">
      <c r="A458" s="74">
        <v>456.0</v>
      </c>
      <c r="B458" s="78" t="str">
        <f t="shared" si="3"/>
        <v>37,611,163,588,456,300,000,000,000,000,000.00</v>
      </c>
      <c r="C458" s="78">
        <v>1.03</v>
      </c>
      <c r="D458" s="83" t="str">
        <f>ROUNDDOWN((D457+L457)*0.775)</f>
        <v>7446475165750660000000000000000000000000000000000000000000000000000000000000000000000</v>
      </c>
      <c r="E458" s="46"/>
      <c r="F458" s="91"/>
      <c r="G458" s="76">
        <v>1.01</v>
      </c>
      <c r="H458" s="79" t="str">
        <f>ROUNDDOWN((H457+P457)*0.656)</f>
        <v>6842573922500940000000000000000000000000000000000000000000000000000000000000000000000</v>
      </c>
      <c r="I458" s="92"/>
      <c r="J458" s="91"/>
      <c r="K458" s="73">
        <v>1.04</v>
      </c>
      <c r="L458" s="83" t="str">
        <f>ROUNDDOWN((L457+T457)*0.65)</f>
        <v>6703362276841380000000000000000000000000000000000000000000000000000000000000000000000</v>
      </c>
      <c r="M458" s="92"/>
      <c r="N458" s="91"/>
      <c r="O458" s="78">
        <v>1.02</v>
      </c>
      <c r="P458" s="83" t="str">
        <f>ROUNDDOWN((P457+D457)*0.665)</f>
        <v>6394301692131970000000000000000000000000000000000000000000000000000000000000000000000</v>
      </c>
      <c r="Q458" s="46"/>
      <c r="R458" s="91"/>
      <c r="S458" s="78">
        <v>1.03</v>
      </c>
      <c r="T458" s="83" t="str">
        <f>ROUNDDOWN((T457+H457)*0.75)</f>
        <v>6153285979717040000000000000000000000000000000000000000000000000000000000000000000000</v>
      </c>
      <c r="U458" s="46"/>
      <c r="V458" s="91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</row>
    <row r="459">
      <c r="A459" s="74">
        <v>457.0</v>
      </c>
      <c r="B459" s="78" t="str">
        <f t="shared" si="3"/>
        <v>42,734,864,102,238,600,000,000,000,000,000.00</v>
      </c>
      <c r="C459" s="78">
        <v>1.01</v>
      </c>
      <c r="D459" s="90" t="str">
        <f>ROUNDDOWN((D458+T458)*0.55)</f>
        <v>7479868630007240000000000000000000000000000000000000000000000000000000000000000000000</v>
      </c>
      <c r="E459" s="46"/>
      <c r="F459" s="91"/>
      <c r="G459" s="76">
        <v>1.04</v>
      </c>
      <c r="H459" s="79" t="str">
        <f>ROUNDDOWN((H458+L458)*0.65)</f>
        <v>8804858529572510000000000000000000000000000000000000000000000000000000000000000000000</v>
      </c>
      <c r="I459" s="92"/>
      <c r="J459" s="91"/>
      <c r="K459" s="73">
        <v>1.02</v>
      </c>
      <c r="L459" s="77" t="str">
        <f>ROUNDDOWN((L458+D458)*0.65)</f>
        <v>9197394337684830000000000000000000000000000000000000000000000000000000000000000000000</v>
      </c>
      <c r="M459" s="92"/>
      <c r="N459" s="91"/>
      <c r="O459" s="78">
        <v>1.05</v>
      </c>
      <c r="P459" s="77" t="str">
        <f>ROUNDDOWN((P458+H458)*0.7)</f>
        <v>9265812930243040000000000000000000000000000000000000000000000000000000000000000000000</v>
      </c>
      <c r="Q459" s="46"/>
      <c r="R459" s="91"/>
      <c r="S459" s="78">
        <v>1.01</v>
      </c>
      <c r="T459" s="77" t="str">
        <f>ROUNDDOWN((T458+P458)*0.75)</f>
        <v>9410690753886760000000000000000000000000000000000000000000000000000000000000000000000</v>
      </c>
      <c r="U459" s="46"/>
      <c r="V459" s="91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</row>
    <row r="460">
      <c r="A460" s="74">
        <v>458.0</v>
      </c>
      <c r="B460" s="78" t="str">
        <f t="shared" si="3"/>
        <v>50,988,906,865,090,100,000,000,000,000,000.00</v>
      </c>
      <c r="C460" s="78">
        <v>1.04</v>
      </c>
      <c r="D460" s="83" t="str">
        <f>ROUNDDOWN((D459+P459)*0.7)</f>
        <v>11721977092175200000000000000000000000000000000000000000000000000000000000000000000000</v>
      </c>
      <c r="E460" s="46"/>
      <c r="F460" s="91"/>
      <c r="G460" s="76">
        <v>1.02</v>
      </c>
      <c r="H460" s="79" t="str">
        <f>ROUNDDOWN((H459+T459)*0.75)</f>
        <v>13661661962594500000000000000000000000000000000000000000000000000000000000000000000000</v>
      </c>
      <c r="I460" s="92"/>
      <c r="J460" s="91"/>
      <c r="K460" s="78">
        <v>1.03</v>
      </c>
      <c r="L460" s="83" t="str">
        <f>ROUNDDOWN((L459+H459)*1.2)</f>
        <v>21602703440708800000000000000000000000000000000000000000000000000000000000000000000000</v>
      </c>
      <c r="M460" s="92"/>
      <c r="N460" s="91"/>
      <c r="O460" s="78">
        <v>1.04</v>
      </c>
      <c r="P460" s="83" t="str">
        <f>ROUNDDOWN((P459+D459)*1.11)</f>
        <v>18587706531877800000000000000000000000000000000000000000000000000000000000000000000000</v>
      </c>
      <c r="Q460" s="46"/>
      <c r="R460" s="91"/>
      <c r="S460" s="78">
        <v>1.05</v>
      </c>
      <c r="T460" s="83" t="str">
        <f>ROUNDDOWN((T459+L459)*0.75)</f>
        <v>13956063818678700000000000000000000000000000000000000000000000000000000000000000000000</v>
      </c>
      <c r="U460" s="46"/>
      <c r="V460" s="91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</row>
    <row r="461">
      <c r="A461" s="74">
        <v>459.0</v>
      </c>
      <c r="B461" s="78" t="str">
        <f t="shared" si="3"/>
        <v>57,946,064,093,555,500,000,000,000,000,000.00</v>
      </c>
      <c r="C461" s="78">
        <v>1.02</v>
      </c>
      <c r="D461" s="83" t="str">
        <f>ROUNDDOWN((D460+T460))</f>
        <v>25678040910853900000000000000000000000000000000000000000000000000000000000000000000000</v>
      </c>
      <c r="E461" s="46"/>
      <c r="F461" s="91"/>
      <c r="G461" s="76">
        <v>1.03</v>
      </c>
      <c r="H461" s="79" t="str">
        <f>ROUNDDOWN((H460+L460)*0.65)</f>
        <v>22921837512147200000000000000000000000000000000000000000000000000000000000000000000000</v>
      </c>
      <c r="I461" s="92"/>
      <c r="J461" s="91"/>
      <c r="K461" s="73">
        <v>1.05</v>
      </c>
      <c r="L461" s="77" t="str">
        <f>ROUNDDOWN((L460+D460)*0.65)</f>
        <v>21661042346374600000000000000000000000000000000000000000000000000000000000000000000000</v>
      </c>
      <c r="M461" s="92"/>
      <c r="N461" s="91"/>
      <c r="O461" s="78">
        <v>1.01</v>
      </c>
      <c r="P461" s="77" t="str">
        <f>ROUNDDOWN((P460+H460)*0.7)</f>
        <v>22574557946130600000000000000000000000000000000000000000000000000000000000000000000000</v>
      </c>
      <c r="Q461" s="46"/>
      <c r="R461" s="91"/>
      <c r="S461" s="78">
        <v>1.02</v>
      </c>
      <c r="T461" s="77" t="str">
        <f>ROUNDDOWN((T460+P460)*0.75)</f>
        <v>24407827762917400000000000000000000000000000000000000000000000000000000000000000000000</v>
      </c>
      <c r="U461" s="46"/>
      <c r="V461" s="91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</row>
    <row r="462">
      <c r="A462" s="74">
        <v>460.0</v>
      </c>
      <c r="B462" s="78" t="str">
        <f t="shared" si="3"/>
        <v>69,118,527,660,384,500,000,000,000,000,000.00</v>
      </c>
      <c r="C462" s="78">
        <v>1.05</v>
      </c>
      <c r="D462" s="83" t="str">
        <f>ROUNDDOWN((D461+T460)*0.72)</f>
        <v>28536555405263500000000000000000000000000000000000000000000000000000000000000000000000</v>
      </c>
      <c r="E462" s="46"/>
      <c r="F462" s="91"/>
      <c r="G462" s="76">
        <v>1.05</v>
      </c>
      <c r="H462" s="79" t="str">
        <f>ROUNDDOWN((H461+T461)*0.75)</f>
        <v>35497248956298500000000000000000000000000000000000000000000000000000000000000000000000</v>
      </c>
      <c r="I462" s="92"/>
      <c r="J462" s="91"/>
      <c r="K462" s="73">
        <v>1.01</v>
      </c>
      <c r="L462" s="83" t="str">
        <f>ROUNDDOWN((L461+H461)*1.2)</f>
        <v>53499455830226200000000000000000000000000000000000000000000000000000000000000000000000</v>
      </c>
      <c r="M462" s="92"/>
      <c r="N462" s="91"/>
      <c r="O462" s="78">
        <v>1.03</v>
      </c>
      <c r="P462" s="83" t="str">
        <f>ROUNDDOWN((P461+D461)*1.11)</f>
        <v>53560384731252800000000000000000000000000000000000000000000000000000000000000000000000</v>
      </c>
      <c r="Q462" s="46"/>
      <c r="R462" s="91"/>
      <c r="S462" s="78">
        <v>1.04</v>
      </c>
      <c r="T462" s="83" t="str">
        <f>ROUNDDOWN((T461+L461)*0.75)</f>
        <v>34551652581969000000000000000000000000000000000000000000000000000000000000000000000000</v>
      </c>
      <c r="U462" s="46"/>
      <c r="V462" s="91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</row>
    <row r="463">
      <c r="A463" s="74">
        <v>461.0</v>
      </c>
      <c r="B463" s="78" t="str">
        <f t="shared" si="3"/>
        <v>78,564,040,821,705,800,000,000,000,000,000.00</v>
      </c>
      <c r="C463" s="78">
        <v>1.03</v>
      </c>
      <c r="D463" s="83" t="str">
        <f>ROUNDDOWN((D462+L462)*0.775)</f>
        <v>63577908707504500000000000000000000000000000000000000000000000000000000000000000000000</v>
      </c>
      <c r="E463" s="46"/>
      <c r="F463" s="91"/>
      <c r="G463" s="76">
        <v>1.01</v>
      </c>
      <c r="H463" s="79" t="str">
        <f>ROUNDDOWN((H462+P462)*0.656)</f>
        <v>58421807699033700000000000000000000000000000000000000000000000000000000000000000000000</v>
      </c>
      <c r="I463" s="92"/>
      <c r="J463" s="91"/>
      <c r="K463" s="73">
        <v>1.04</v>
      </c>
      <c r="L463" s="83" t="str">
        <f>ROUNDDOWN((L462+T462)*0.65)</f>
        <v>57233220467926900000000000000000000000000000000000000000000000000000000000000000000000</v>
      </c>
      <c r="M463" s="92"/>
      <c r="N463" s="91"/>
      <c r="O463" s="78">
        <v>1.02</v>
      </c>
      <c r="P463" s="83" t="str">
        <f>ROUNDDOWN((P462+D462)*0.665)</f>
        <v>54594465190783300000000000000000000000000000000000000000000000000000000000000000000000</v>
      </c>
      <c r="Q463" s="46"/>
      <c r="R463" s="91"/>
      <c r="S463" s="78">
        <v>1.03</v>
      </c>
      <c r="T463" s="83" t="str">
        <f>ROUNDDOWN((T462+H462)*0.75)</f>
        <v>52536676153700600000000000000000000000000000000000000000000000000000000000000000000000</v>
      </c>
      <c r="U463" s="46"/>
      <c r="V463" s="91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</row>
    <row r="464">
      <c r="A464" s="74">
        <v>462.0</v>
      </c>
      <c r="B464" s="78" t="str">
        <f t="shared" si="3"/>
        <v>89,266,677,430,548,700,000,000,000,000,000.00</v>
      </c>
      <c r="C464" s="78">
        <v>1.01</v>
      </c>
      <c r="D464" s="90" t="str">
        <f>ROUNDDOWN((D463+T463)*0.55)</f>
        <v>63863021673662800000000000000000000000000000000000000000000000000000000000000000000000</v>
      </c>
      <c r="E464" s="46"/>
      <c r="F464" s="91"/>
      <c r="G464" s="76">
        <v>1.04</v>
      </c>
      <c r="H464" s="79" t="str">
        <f>ROUNDDOWN((H463+L463)*0.65)</f>
        <v>75175768308524400000000000000000000000000000000000000000000000000000000000000000000000</v>
      </c>
      <c r="I464" s="92"/>
      <c r="J464" s="91"/>
      <c r="K464" s="73">
        <v>1.02</v>
      </c>
      <c r="L464" s="77" t="str">
        <f>ROUNDDOWN((L463+D463)*0.65)</f>
        <v>78527233964030400000000000000000000000000000000000000000000000000000000000000000000000</v>
      </c>
      <c r="M464" s="92"/>
      <c r="N464" s="91"/>
      <c r="O464" s="78">
        <v>1.05</v>
      </c>
      <c r="P464" s="77" t="str">
        <f>ROUNDDOWN((P463+H463)*0.7)</f>
        <v>79111391022871900000000000000000000000000000000000000000000000000000000000000000000000</v>
      </c>
      <c r="Q464" s="46"/>
      <c r="R464" s="91"/>
      <c r="S464" s="78">
        <v>1.01</v>
      </c>
      <c r="T464" s="77" t="str">
        <f>ROUNDDOWN((T463+P463)*0.75)</f>
        <v>80348356008362900000000000000000000000000000000000000000000000000000000000000000000000</v>
      </c>
      <c r="U464" s="46"/>
      <c r="V464" s="91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</row>
    <row r="465">
      <c r="A465" s="74">
        <v>463.0</v>
      </c>
      <c r="B465" s="78" t="str">
        <f t="shared" si="3"/>
        <v>106,508,126,263,676,000,000,000,000,000,000.00</v>
      </c>
      <c r="C465" s="78">
        <v>1.04</v>
      </c>
      <c r="D465" s="83" t="str">
        <f>ROUNDDOWN((D464+P464)*0.7)</f>
        <v>100082088887574000000000000000000000000000000000000000000000000000000000000000000000000</v>
      </c>
      <c r="E465" s="46"/>
      <c r="F465" s="91"/>
      <c r="G465" s="76">
        <v>1.02</v>
      </c>
      <c r="H465" s="79" t="str">
        <f>ROUNDDOWN((H464+T464)*0.75)</f>
        <v>116643093237665000000000000000000000000000000000000000000000000000000000000000000000000</v>
      </c>
      <c r="I465" s="92"/>
      <c r="J465" s="91"/>
      <c r="K465" s="78">
        <v>1.03</v>
      </c>
      <c r="L465" s="83" t="str">
        <f>ROUNDDOWN((L464+H464)*1.2)</f>
        <v>184443602727066000000000000000000000000000000000000000000000000000000000000000000000000</v>
      </c>
      <c r="M465" s="92"/>
      <c r="N465" s="91"/>
      <c r="O465" s="78">
        <v>1.04</v>
      </c>
      <c r="P465" s="83" t="str">
        <f>ROUNDDOWN((P464+D464)*1.11)</f>
        <v>158701598093154000000000000000000000000000000000000000000000000000000000000000000000000</v>
      </c>
      <c r="Q465" s="46"/>
      <c r="R465" s="91"/>
      <c r="S465" s="78">
        <v>1.05</v>
      </c>
      <c r="T465" s="83" t="str">
        <f>ROUNDDOWN((T464+L464)*0.75)</f>
        <v>119156692479295000000000000000000000000000000000000000000000000000000000000000000000000</v>
      </c>
      <c r="U465" s="46"/>
      <c r="V465" s="91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</row>
    <row r="466">
      <c r="A466" s="74">
        <v>464.0</v>
      </c>
      <c r="B466" s="78" t="str">
        <f t="shared" si="3"/>
        <v>121,040,577,066,872,000,000,000,000,000,000.00</v>
      </c>
      <c r="C466" s="78">
        <v>1.02</v>
      </c>
      <c r="D466" s="83" t="str">
        <f>ROUNDDOWN((D465+T465))</f>
        <v>219238781366869000000000000000000000000000000000000000000000000000000000000000000000000</v>
      </c>
      <c r="E466" s="46"/>
      <c r="F466" s="91"/>
      <c r="G466" s="76">
        <v>1.03</v>
      </c>
      <c r="H466" s="79" t="str">
        <f>ROUNDDOWN((H465+L465)*0.65)</f>
        <v>195706352377075000000000000000000000000000000000000000000000000000000000000000000000000</v>
      </c>
      <c r="I466" s="92"/>
      <c r="J466" s="91"/>
      <c r="K466" s="73">
        <v>1.05</v>
      </c>
      <c r="L466" s="77" t="str">
        <f>ROUNDDOWN((L465+D465)*0.65)</f>
        <v>184941699549516000000000000000000000000000000000000000000000000000000000000000000000000</v>
      </c>
      <c r="M466" s="92"/>
      <c r="N466" s="91"/>
      <c r="O466" s="78">
        <v>1.01</v>
      </c>
      <c r="P466" s="77" t="str">
        <f>ROUNDDOWN((P465+H465)*0.7)</f>
        <v>192741283931573000000000000000000000000000000000000000000000000000000000000000000000000</v>
      </c>
      <c r="Q466" s="46"/>
      <c r="R466" s="91"/>
      <c r="S466" s="78">
        <v>1.02</v>
      </c>
      <c r="T466" s="77" t="str">
        <f>ROUNDDOWN((T465+P465)*0.75)</f>
        <v>208393717929337000000000000000000000000000000000000000000000000000000000000000000000000</v>
      </c>
      <c r="U466" s="46"/>
      <c r="V466" s="91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</row>
    <row r="467">
      <c r="A467" s="74">
        <v>465.0</v>
      </c>
      <c r="B467" s="78" t="str">
        <f t="shared" si="3"/>
        <v>144,378,166,229,170,000,000,000,000,000,000.00</v>
      </c>
      <c r="C467" s="78">
        <v>1.05</v>
      </c>
      <c r="D467" s="83" t="str">
        <f>ROUNDDOWN((D466+T465)*0.72)</f>
        <v>243644741169238000000000000000000000000000000000000000000000000000000000000000000000000</v>
      </c>
      <c r="E467" s="46"/>
      <c r="F467" s="91"/>
      <c r="G467" s="76">
        <v>1.05</v>
      </c>
      <c r="H467" s="79" t="str">
        <f>ROUNDDOWN((H466+T466)*0.75)</f>
        <v>303075052729809000000000000000000000000000000000000000000000000000000000000000000000000</v>
      </c>
      <c r="I467" s="92"/>
      <c r="J467" s="91"/>
      <c r="K467" s="73">
        <v>1.01</v>
      </c>
      <c r="L467" s="83" t="str">
        <f>ROUNDDOWN((L466+H466)*1.2)</f>
        <v>456777662311909000000000000000000000000000000000000000000000000000000000000000000000000</v>
      </c>
      <c r="M467" s="92"/>
      <c r="N467" s="91"/>
      <c r="O467" s="78">
        <v>1.03</v>
      </c>
      <c r="P467" s="83" t="str">
        <f>ROUNDDOWN((P466+D466)*1.11)</f>
        <v>457297872481271000000000000000000000000000000000000000000000000000000000000000000000000</v>
      </c>
      <c r="Q467" s="46"/>
      <c r="R467" s="91"/>
      <c r="S467" s="78">
        <v>1.04</v>
      </c>
      <c r="T467" s="83" t="str">
        <f>ROUNDDOWN((T466+L466)*0.75)</f>
        <v>295001563109140000000000000000000000000000000000000000000000000000000000000000000000000</v>
      </c>
      <c r="U467" s="46"/>
      <c r="V467" s="91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</row>
    <row r="468">
      <c r="A468" s="74">
        <v>466.0</v>
      </c>
      <c r="B468" s="78" t="str">
        <f t="shared" si="3"/>
        <v>164,108,416,792,749,000,000,000,000,000,000.00</v>
      </c>
      <c r="C468" s="78">
        <v>1.03</v>
      </c>
      <c r="D468" s="83" t="str">
        <f>ROUNDDOWN((D467+L467)*0.775)</f>
        <v>542827362697889000000000000000000000000000000000000000000000000000000000000000000000000</v>
      </c>
      <c r="E468" s="46"/>
      <c r="F468" s="91"/>
      <c r="G468" s="76">
        <v>1.01</v>
      </c>
      <c r="H468" s="79" t="str">
        <f>ROUNDDOWN((H467+P467)*0.656)</f>
        <v>498804638938469000000000000000000000000000000000000000000000000000000000000000000000000</v>
      </c>
      <c r="I468" s="92"/>
      <c r="J468" s="91"/>
      <c r="K468" s="73">
        <v>1.04</v>
      </c>
      <c r="L468" s="83" t="str">
        <f>ROUNDDOWN((L467+T467)*0.65)</f>
        <v>488656496523682000000000000000000000000000000000000000000000000000000000000000000000000</v>
      </c>
      <c r="M468" s="92"/>
      <c r="N468" s="91"/>
      <c r="O468" s="78">
        <v>1.02</v>
      </c>
      <c r="P468" s="83" t="str">
        <f>ROUNDDOWN((P467+D467)*0.665)</f>
        <v>466126838077589000000000000000000000000000000000000000000000000000000000000000000000000</v>
      </c>
      <c r="Q468" s="46"/>
      <c r="R468" s="91"/>
      <c r="S468" s="78">
        <v>1.03</v>
      </c>
      <c r="T468" s="83" t="str">
        <f>ROUNDDOWN((T467+H467)*0.75)</f>
        <v>448557461879212000000000000000000000000000000000000000000000000000000000000000000000000</v>
      </c>
      <c r="U468" s="46"/>
      <c r="V468" s="91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</row>
    <row r="469">
      <c r="A469" s="74">
        <v>467.0</v>
      </c>
      <c r="B469" s="78" t="str">
        <f t="shared" si="3"/>
        <v>186,464,608,391,540,000,000,000,000,000,000.00</v>
      </c>
      <c r="C469" s="78">
        <v>1.01</v>
      </c>
      <c r="D469" s="90" t="str">
        <f>ROUNDDOWN((D468+T468)*0.55)</f>
        <v>545261653517406000000000000000000000000000000000000000000000000000000000000000000000000</v>
      </c>
      <c r="E469" s="46"/>
      <c r="F469" s="91"/>
      <c r="G469" s="76">
        <v>1.04</v>
      </c>
      <c r="H469" s="79" t="str">
        <f>ROUNDDOWN((H468+L468)*0.65)</f>
        <v>641849738050398000000000000000000000000000000000000000000000000000000000000000000000000</v>
      </c>
      <c r="I469" s="92"/>
      <c r="J469" s="91"/>
      <c r="K469" s="73">
        <v>1.02</v>
      </c>
      <c r="L469" s="77" t="str">
        <f>ROUNDDOWN((L468+D468)*0.65)</f>
        <v>670464508494021000000000000000000000000000000000000000000000000000000000000000000000000</v>
      </c>
      <c r="M469" s="92"/>
      <c r="N469" s="91"/>
      <c r="O469" s="78">
        <v>1.05</v>
      </c>
      <c r="P469" s="77" t="str">
        <f>ROUNDDOWN((P468+H468)*0.7)</f>
        <v>675452033911241000000000000000000000000000000000000000000000000000000000000000000000000</v>
      </c>
      <c r="Q469" s="46"/>
      <c r="R469" s="91"/>
      <c r="S469" s="78">
        <v>1.01</v>
      </c>
      <c r="T469" s="77" t="str">
        <f>ROUNDDOWN((T468+P468)*0.75)</f>
        <v>686013224967601000000000000000000000000000000000000000000000000000000000000000000000000</v>
      </c>
      <c r="U469" s="46"/>
      <c r="V469" s="91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</row>
    <row r="470">
      <c r="A470" s="74">
        <v>468.0</v>
      </c>
      <c r="B470" s="78" t="str">
        <f t="shared" si="3"/>
        <v>222,479,391,256,885,000,000,000,000,000,000.00</v>
      </c>
      <c r="C470" s="78">
        <v>1.04</v>
      </c>
      <c r="D470" s="83" t="str">
        <f>ROUNDDOWN((D469+P469)*0.7)</f>
        <v>854499581200053000000000000000000000000000000000000000000000000000000000000000000000000</v>
      </c>
      <c r="E470" s="46"/>
      <c r="F470" s="91"/>
      <c r="G470" s="76">
        <v>1.02</v>
      </c>
      <c r="H470" s="79" t="str">
        <f>ROUNDDOWN((H469+T469)*0.75)</f>
        <v>995897222263499000000000000000000000000000000000000000000000000000000000000000000000000</v>
      </c>
      <c r="I470" s="92"/>
      <c r="J470" s="91"/>
      <c r="K470" s="78">
        <v>1.03</v>
      </c>
      <c r="L470" s="83" t="str">
        <f>ROUNDDOWN((L469+H469)*1.2)</f>
        <v>1574777095853300000000000000000000000000000000000000000000000000000000000000000000000000</v>
      </c>
      <c r="M470" s="92"/>
      <c r="N470" s="91"/>
      <c r="O470" s="78">
        <v>1.04</v>
      </c>
      <c r="P470" s="83" t="str">
        <f>ROUNDDOWN((P469+D469)*1.11)</f>
        <v>1354992193045800000000000000000000000000000000000000000000000000000000000000000000000000</v>
      </c>
      <c r="Q470" s="46"/>
      <c r="R470" s="91"/>
      <c r="S470" s="78">
        <v>1.05</v>
      </c>
      <c r="T470" s="83" t="str">
        <f>ROUNDDOWN((T469+L469)*0.75)</f>
        <v>1017358300096220000000000000000000000000000000000000000000000000000000000000000000000000</v>
      </c>
      <c r="U470" s="46"/>
      <c r="V470" s="91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</row>
    <row r="471">
      <c r="A471" s="74">
        <v>469.0</v>
      </c>
      <c r="B471" s="78" t="str">
        <f t="shared" si="3"/>
        <v>252,835,486,341,699,000,000,000,000,000,000.00</v>
      </c>
      <c r="C471" s="78">
        <v>1.02</v>
      </c>
      <c r="D471" s="83" t="str">
        <f>ROUNDDOWN((D470+T470))</f>
        <v>1871857881296270000000000000000000000000000000000000000000000000000000000000000000000000</v>
      </c>
      <c r="E471" s="46"/>
      <c r="F471" s="91"/>
      <c r="G471" s="76">
        <v>1.03</v>
      </c>
      <c r="H471" s="79" t="str">
        <f>ROUNDDOWN((H470+L470)*0.65)</f>
        <v>1670938306775920000000000000000000000000000000000000000000000000000000000000000000000000</v>
      </c>
      <c r="I471" s="92"/>
      <c r="J471" s="91"/>
      <c r="K471" s="73">
        <v>1.05</v>
      </c>
      <c r="L471" s="77" t="str">
        <f>ROUNDDOWN((L470+D470)*0.65)</f>
        <v>1579029840084680000000000000000000000000000000000000000000000000000000000000000000000000</v>
      </c>
      <c r="M471" s="92"/>
      <c r="N471" s="91"/>
      <c r="O471" s="78">
        <v>1.01</v>
      </c>
      <c r="P471" s="77" t="str">
        <f>ROUNDDOWN((P470+H470)*0.7)</f>
        <v>1645622590716510000000000000000000000000000000000000000000000000000000000000000000000000</v>
      </c>
      <c r="Q471" s="46"/>
      <c r="R471" s="91"/>
      <c r="S471" s="78">
        <v>1.02</v>
      </c>
      <c r="T471" s="77" t="str">
        <f>ROUNDDOWN((T470+P470)*0.75)</f>
        <v>1779262869856520000000000000000000000000000000000000000000000000000000000000000000000000</v>
      </c>
      <c r="U471" s="46"/>
      <c r="V471" s="91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</row>
    <row r="472">
      <c r="A472" s="74">
        <v>470.0</v>
      </c>
      <c r="B472" s="78" t="str">
        <f t="shared" si="3"/>
        <v>301,584,185,735,560,000,000,000,000,000,000.00</v>
      </c>
      <c r="C472" s="78">
        <v>1.05</v>
      </c>
      <c r="D472" s="83" t="str">
        <f>ROUNDDOWN((D471+T470)*0.72)</f>
        <v>2080235650602590000000000000000000000000000000000000000000000000000000000000000000000000</v>
      </c>
      <c r="E472" s="46"/>
      <c r="F472" s="91"/>
      <c r="G472" s="76">
        <v>1.05</v>
      </c>
      <c r="H472" s="79" t="str">
        <f>ROUNDDOWN((H471+T471)*0.75)</f>
        <v>2587650882474330000000000000000000000000000000000000000000000000000000000000000000000000</v>
      </c>
      <c r="I472" s="92"/>
      <c r="J472" s="91"/>
      <c r="K472" s="73">
        <v>1.01</v>
      </c>
      <c r="L472" s="83" t="str">
        <f>ROUNDDOWN((L471+H471)*1.2)</f>
        <v>3899961776232720000000000000000000000000000000000000000000000000000000000000000000000000</v>
      </c>
      <c r="M472" s="92"/>
      <c r="N472" s="91"/>
      <c r="O472" s="78">
        <v>1.03</v>
      </c>
      <c r="P472" s="83" t="str">
        <f>ROUNDDOWN((P471+D471)*1.11)</f>
        <v>3904403323934190000000000000000000000000000000000000000000000000000000000000000000000000</v>
      </c>
      <c r="Q472" s="46"/>
      <c r="R472" s="91"/>
      <c r="S472" s="78">
        <v>1.04</v>
      </c>
      <c r="T472" s="83" t="str">
        <f>ROUNDDOWN((T471+L471)*0.75)</f>
        <v>2518719532455900000000000000000000000000000000000000000000000000000000000000000000000000</v>
      </c>
      <c r="U472" s="46"/>
      <c r="V472" s="91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</row>
    <row r="473">
      <c r="A473" s="74">
        <v>471.0</v>
      </c>
      <c r="B473" s="78" t="str">
        <f t="shared" si="3"/>
        <v>342,797,699,565,142,000,000,000,000,000,000.00</v>
      </c>
      <c r="C473" s="78">
        <v>1.03</v>
      </c>
      <c r="D473" s="83" t="str">
        <f>ROUNDDOWN((D472+L472)*0.775)</f>
        <v>4634653005797370000000000000000000000000000000000000000000000000000000000000000000000000</v>
      </c>
      <c r="E473" s="46"/>
      <c r="F473" s="91"/>
      <c r="G473" s="76">
        <v>1.01</v>
      </c>
      <c r="H473" s="79" t="str">
        <f>ROUNDDOWN((H472+P472)*0.656)</f>
        <v>4258787559403990000000000000000000000000000000000000000000000000000000000000000000000000</v>
      </c>
      <c r="I473" s="92"/>
      <c r="J473" s="91"/>
      <c r="K473" s="73">
        <v>1.04</v>
      </c>
      <c r="L473" s="83" t="str">
        <f>ROUNDDOWN((L472+T472)*0.65)</f>
        <v>4172142850647600000000000000000000000000000000000000000000000000000000000000000000000000</v>
      </c>
      <c r="M473" s="92"/>
      <c r="N473" s="91"/>
      <c r="O473" s="78">
        <v>1.02</v>
      </c>
      <c r="P473" s="83" t="str">
        <f>ROUNDDOWN((P472+D472)*0.665)</f>
        <v>3979784918066960000000000000000000000000000000000000000000000000000000000000000000000000</v>
      </c>
      <c r="Q473" s="46"/>
      <c r="R473" s="91"/>
      <c r="S473" s="78">
        <v>1.03</v>
      </c>
      <c r="T473" s="83" t="str">
        <f>ROUNDDOWN((T472+H472)*0.75)</f>
        <v>3829777811197670000000000000000000000000000000000000000000000000000000000000000000000000</v>
      </c>
      <c r="U473" s="46"/>
      <c r="V473" s="91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</row>
    <row r="474">
      <c r="A474" s="74">
        <v>472.0</v>
      </c>
      <c r="B474" s="78" t="str">
        <f t="shared" si="3"/>
        <v>389,496,407,656,279,000,000,000,000,000,000.00</v>
      </c>
      <c r="C474" s="78">
        <v>1.01</v>
      </c>
      <c r="D474" s="90" t="str">
        <f>ROUNDDOWN((D473+T473)*0.55)</f>
        <v>4655436949347270000000000000000000000000000000000000000000000000000000000000000000000000</v>
      </c>
      <c r="E474" s="46"/>
      <c r="F474" s="91"/>
      <c r="G474" s="76">
        <v>1.04</v>
      </c>
      <c r="H474" s="79" t="str">
        <f>ROUNDDOWN((H473+L473)*0.65)</f>
        <v>5480104766533530000000000000000000000000000000000000000000000000000000000000000000000000</v>
      </c>
      <c r="I474" s="92"/>
      <c r="J474" s="91"/>
      <c r="K474" s="73">
        <v>1.02</v>
      </c>
      <c r="L474" s="77" t="str">
        <f>ROUNDDOWN((L473+D473)*0.65)</f>
        <v>5724417306689230000000000000000000000000000000000000000000000000000000000000000000000000</v>
      </c>
      <c r="M474" s="92"/>
      <c r="N474" s="91"/>
      <c r="O474" s="78">
        <v>1.05</v>
      </c>
      <c r="P474" s="77" t="str">
        <f>ROUNDDOWN((P473+H473)*0.7)</f>
        <v>5767000734229660000000000000000000000000000000000000000000000000000000000000000000000000</v>
      </c>
      <c r="Q474" s="46"/>
      <c r="R474" s="91"/>
      <c r="S474" s="78">
        <v>1.01</v>
      </c>
      <c r="T474" s="77" t="str">
        <f>ROUNDDOWN((T473+P473)*0.75)</f>
        <v>5857172046948470000000000000000000000000000000000000000000000000000000000000000000000000</v>
      </c>
      <c r="U474" s="46"/>
      <c r="V474" s="91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</row>
    <row r="475">
      <c r="A475" s="74">
        <v>473.0</v>
      </c>
      <c r="B475" s="78" t="str">
        <f t="shared" si="3"/>
        <v>464,725,850,227,585,000,000,000,000,000,000.00</v>
      </c>
      <c r="C475" s="78">
        <v>1.04</v>
      </c>
      <c r="D475" s="83" t="str">
        <f>ROUNDDOWN((D474+P474)*0.7)</f>
        <v>7295706378503850000000000000000000000000000000000000000000000000000000000000000000000000</v>
      </c>
      <c r="E475" s="46"/>
      <c r="F475" s="91"/>
      <c r="G475" s="76">
        <v>1.02</v>
      </c>
      <c r="H475" s="79" t="str">
        <f>ROUNDDOWN((H474+T474)*0.75)</f>
        <v>8502957610111500000000000000000000000000000000000000000000000000000000000000000000000000</v>
      </c>
      <c r="I475" s="92"/>
      <c r="J475" s="91"/>
      <c r="K475" s="78">
        <v>1.03</v>
      </c>
      <c r="L475" s="83" t="str">
        <f>ROUNDDOWN((L474+H474)*1.2)</f>
        <v>13445426487867300000000000000000000000000000000000000000000000000000000000000000000000000</v>
      </c>
      <c r="M475" s="92"/>
      <c r="N475" s="91"/>
      <c r="O475" s="78">
        <v>1.04</v>
      </c>
      <c r="P475" s="83" t="str">
        <f>ROUNDDOWN((P474+D474)*1.11)</f>
        <v>11568905828770400000000000000000000000000000000000000000000000000000000000000000000000000</v>
      </c>
      <c r="Q475" s="46"/>
      <c r="R475" s="91"/>
      <c r="S475" s="78">
        <v>1.05</v>
      </c>
      <c r="T475" s="83" t="str">
        <f>ROUNDDOWN((T474+L474)*0.75)</f>
        <v>8686192015228280000000000000000000000000000000000000000000000000000000000000000000000000</v>
      </c>
      <c r="U475" s="46"/>
      <c r="V475" s="91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</row>
    <row r="476">
      <c r="A476" s="74">
        <v>474.0</v>
      </c>
      <c r="B476" s="78" t="str">
        <f t="shared" si="3"/>
        <v>528,135,148,581,835,000,000,000,000,000,000.00</v>
      </c>
      <c r="C476" s="78">
        <v>1.02</v>
      </c>
      <c r="D476" s="83" t="str">
        <f>ROUNDDOWN((D475+T475))</f>
        <v>15981898393732100000000000000000000000000000000000000000000000000000000000000000000000000</v>
      </c>
      <c r="E476" s="46"/>
      <c r="F476" s="91"/>
      <c r="G476" s="76">
        <v>1.03</v>
      </c>
      <c r="H476" s="79" t="str">
        <f>ROUNDDOWN((H475+L475)*0.65)</f>
        <v>14266449663686200000000000000000000000000000000000000000000000000000000000000000000000000</v>
      </c>
      <c r="I476" s="92"/>
      <c r="J476" s="91"/>
      <c r="K476" s="73">
        <v>1.05</v>
      </c>
      <c r="L476" s="77" t="str">
        <f>ROUNDDOWN((L475+D475)*0.65)</f>
        <v>13481736363141200000000000000000000000000000000000000000000000000000000000000000000000000</v>
      </c>
      <c r="M476" s="92"/>
      <c r="N476" s="91"/>
      <c r="O476" s="78">
        <v>1.01</v>
      </c>
      <c r="P476" s="77" t="str">
        <f>ROUNDDOWN((P475+H475)*0.7)</f>
        <v>14050304407217300000000000000000000000000000000000000000000000000000000000000000000000000</v>
      </c>
      <c r="Q476" s="46"/>
      <c r="R476" s="91"/>
      <c r="S476" s="78">
        <v>1.02</v>
      </c>
      <c r="T476" s="77" t="str">
        <f>ROUNDDOWN((T475+P475)*0.75)</f>
        <v>15191323382999000000000000000000000000000000000000000000000000000000000000000000000000000</v>
      </c>
      <c r="U476" s="46"/>
      <c r="V476" s="91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</row>
    <row r="477">
      <c r="A477" s="74">
        <v>475.0</v>
      </c>
      <c r="B477" s="78" t="str">
        <f t="shared" si="3"/>
        <v>629,963,819,746,899,000,000,000,000,000,000.00</v>
      </c>
      <c r="C477" s="78">
        <v>1.05</v>
      </c>
      <c r="D477" s="83" t="str">
        <f>ROUNDDOWN((D476+T475)*0.72)</f>
        <v>17761025094451500000000000000000000000000000000000000000000000000000000000000000000000000</v>
      </c>
      <c r="E477" s="46"/>
      <c r="F477" s="91"/>
      <c r="G477" s="76">
        <v>1.05</v>
      </c>
      <c r="H477" s="79" t="str">
        <f>ROUNDDOWN((H476+T476)*0.75)</f>
        <v>22093329785013900000000000000000000000000000000000000000000000000000000000000000000000000</v>
      </c>
      <c r="I477" s="92"/>
      <c r="J477" s="91"/>
      <c r="K477" s="73">
        <v>1.01</v>
      </c>
      <c r="L477" s="83" t="str">
        <f>ROUNDDOWN((L476+H476)*1.2)</f>
        <v>33297823232192900000000000000000000000000000000000000000000000000000000000000000000000000</v>
      </c>
      <c r="M477" s="92"/>
      <c r="N477" s="91"/>
      <c r="O477" s="78">
        <v>1.03</v>
      </c>
      <c r="P477" s="83" t="str">
        <f>ROUNDDOWN((P476+D476)*1.11)</f>
        <v>33335745109053800000000000000000000000000000000000000000000000000000000000000000000000000</v>
      </c>
      <c r="Q477" s="46"/>
      <c r="R477" s="91"/>
      <c r="S477" s="78">
        <v>1.04</v>
      </c>
      <c r="T477" s="83" t="str">
        <f>ROUNDDOWN((T476+L476)*0.75)</f>
        <v>21504794809605200000000000000000000000000000000000000000000000000000000000000000000000000</v>
      </c>
      <c r="U477" s="46"/>
      <c r="V477" s="91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</row>
    <row r="478">
      <c r="A478" s="74">
        <v>476.0</v>
      </c>
      <c r="B478" s="78" t="str">
        <f t="shared" si="3"/>
        <v>716,052,626,207,197,000,000,000,000,000,000.00</v>
      </c>
      <c r="C478" s="78">
        <v>1.03</v>
      </c>
      <c r="D478" s="83" t="str">
        <f>ROUNDDOWN((D477+L477)*0.775)</f>
        <v>39570607453149400000000000000000000000000000000000000000000000000000000000000000000000000</v>
      </c>
      <c r="E478" s="46"/>
      <c r="F478" s="91"/>
      <c r="G478" s="76">
        <v>1.01</v>
      </c>
      <c r="H478" s="79" t="str">
        <f>ROUNDDOWN((H477+P477)*0.656)</f>
        <v>36361473130508400000000000000000000000000000000000000000000000000000000000000000000000000</v>
      </c>
      <c r="I478" s="92"/>
      <c r="J478" s="91"/>
      <c r="K478" s="73">
        <v>1.04</v>
      </c>
      <c r="L478" s="83" t="str">
        <f>ROUNDDOWN((L477+T477)*0.65)</f>
        <v>35621701727168800000000000000000000000000000000000000000000000000000000000000000000000000</v>
      </c>
      <c r="M478" s="92"/>
      <c r="N478" s="91"/>
      <c r="O478" s="78">
        <v>1.02</v>
      </c>
      <c r="P478" s="83" t="str">
        <f>ROUNDDOWN((P477+D477)*0.665)</f>
        <v>33979352185331000000000000000000000000000000000000000000000000000000000000000000000000000</v>
      </c>
      <c r="Q478" s="46"/>
      <c r="R478" s="91"/>
      <c r="S478" s="78">
        <v>1.03</v>
      </c>
      <c r="T478" s="83" t="str">
        <f>ROUNDDOWN((T477+H477)*0.75)</f>
        <v>32698593445964300000000000000000000000000000000000000000000000000000000000000000000000000</v>
      </c>
      <c r="U478" s="46"/>
      <c r="V478" s="91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</row>
    <row r="479">
      <c r="A479" s="74">
        <v>477.0</v>
      </c>
      <c r="B479" s="78" t="str">
        <f t="shared" si="3"/>
        <v>829,710,049,878,762,000,000,000,000,000,000.00</v>
      </c>
      <c r="C479" s="78">
        <v>1.01</v>
      </c>
      <c r="D479" s="90" t="str">
        <f>ROUNDDOWN((D478+T478)*0.55)</f>
        <v>39748060494512500000000000000000000000000000000000000000000000000000000000000000000000000</v>
      </c>
      <c r="E479" s="46"/>
      <c r="F479" s="91"/>
      <c r="G479" s="76">
        <v>1.02</v>
      </c>
      <c r="H479" s="79" t="str">
        <f>ROUNDDOWN((H478+L478)*0.65)</f>
        <v>46789063657490200000000000000000000000000000000000000000000000000000000000000000000000000</v>
      </c>
      <c r="I479" s="92"/>
      <c r="J479" s="91"/>
      <c r="K479" s="78">
        <v>1.03</v>
      </c>
      <c r="L479" s="77" t="str">
        <f>ROUNDDOWN((L478+D478)*0.65)</f>
        <v>48875000967206800000000000000000000000000000000000000000000000000000000000000000000000000</v>
      </c>
      <c r="M479" s="92"/>
      <c r="N479" s="91"/>
      <c r="O479" s="78">
        <v>1.04</v>
      </c>
      <c r="P479" s="77" t="str">
        <f>ROUNDDOWN((P478+H478)*0.7)</f>
        <v>49238577721087600000000000000000000000000000000000000000000000000000000000000000000000000</v>
      </c>
      <c r="Q479" s="46"/>
      <c r="R479" s="91"/>
      <c r="S479" s="78">
        <v>1.05</v>
      </c>
      <c r="T479" s="77" t="str">
        <f>ROUNDDOWN((T478+P478)*0.75)</f>
        <v>50008459223471500000000000000000000000000000000000000000000000000000000000000000000000000</v>
      </c>
      <c r="U479" s="46"/>
      <c r="V479" s="91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</row>
    <row r="480">
      <c r="A480" s="74">
        <v>478.0</v>
      </c>
      <c r="B480" s="78" t="str">
        <f t="shared" si="3"/>
        <v>961,408,060,907,826,000,000,000,000,000,000.00</v>
      </c>
      <c r="C480" s="78">
        <v>1.04</v>
      </c>
      <c r="D480" s="83" t="str">
        <f>ROUNDDOWN((D479+P479)*0.7)</f>
        <v>62290646750920100000000000000000000000000000000000000000000000000000000000000000000000000</v>
      </c>
      <c r="E480" s="46"/>
      <c r="F480" s="91"/>
      <c r="G480" s="76">
        <v>1.03</v>
      </c>
      <c r="H480" s="79" t="str">
        <f>ROUNDDOWN((H479+T479)*0.75)</f>
        <v>72598142160721300000000000000000000000000000000000000000000000000000000000000000000000000</v>
      </c>
      <c r="I480" s="92"/>
      <c r="J480" s="91"/>
      <c r="K480" s="73">
        <v>1.05</v>
      </c>
      <c r="L480" s="83" t="str">
        <f>ROUNDDOWN((L479+H479)*1.2)</f>
        <v>114796877549636000000000000000000000000000000000000000000000000000000000000000000000000000</v>
      </c>
      <c r="M480" s="92"/>
      <c r="N480" s="91"/>
      <c r="O480" s="78">
        <v>1.01</v>
      </c>
      <c r="P480" s="83" t="str">
        <f>ROUNDDOWN((P479+D479)*1.11)</f>
        <v>98775168419316100000000000000000000000000000000000000000000000000000000000000000000000000</v>
      </c>
      <c r="Q480" s="46"/>
      <c r="R480" s="91"/>
      <c r="S480" s="78">
        <v>1.02</v>
      </c>
      <c r="T480" s="83" t="str">
        <f>ROUNDDOWN((T479+L479)*0.75)</f>
        <v>74162595143008700000000000000000000000000000000000000000000000000000000000000000000000000</v>
      </c>
      <c r="U480" s="46"/>
      <c r="V480" s="91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</row>
    <row r="481">
      <c r="A481" s="74">
        <v>479.0</v>
      </c>
      <c r="B481" s="78" t="str">
        <f t="shared" si="3"/>
        <v>1,114,010,201,170,400,000,000,000,000,000,000.00</v>
      </c>
      <c r="C481" s="78">
        <v>1.02</v>
      </c>
      <c r="D481" s="83" t="str">
        <f>ROUNDDOWN((D480+T480))</f>
        <v>136453241893929000000000000000000000000000000000000000000000000000000000000000000000000000</v>
      </c>
      <c r="E481" s="46"/>
      <c r="F481" s="91"/>
      <c r="G481" s="76">
        <v>1.05</v>
      </c>
      <c r="H481" s="79" t="str">
        <f>ROUNDDOWN((H480+L480)*0.65)</f>
        <v>121806762811732000000000000000000000000000000000000000000000000000000000000000000000000000</v>
      </c>
      <c r="I481" s="92"/>
      <c r="J481" s="91"/>
      <c r="K481" s="73">
        <v>1.01</v>
      </c>
      <c r="L481" s="77" t="str">
        <f>ROUNDDOWN((L480+D480)*0.65)</f>
        <v>115106890795361000000000000000000000000000000000000000000000000000000000000000000000000000</v>
      </c>
      <c r="M481" s="92"/>
      <c r="N481" s="91"/>
      <c r="O481" s="78">
        <v>1.03</v>
      </c>
      <c r="P481" s="77" t="str">
        <f>ROUNDDOWN((P480+H480)*0.7)</f>
        <v>119961317406026000000000000000000000000000000000000000000000000000000000000000000000000000</v>
      </c>
      <c r="Q481" s="46"/>
      <c r="R481" s="91"/>
      <c r="S481" s="78">
        <v>1.04</v>
      </c>
      <c r="T481" s="77" t="str">
        <f>ROUNDDOWN((T480+P480)*0.75)</f>
        <v>129703322671744000000000000000000000000000000000000000000000000000000000000000000000000000</v>
      </c>
      <c r="U481" s="46"/>
      <c r="V481" s="91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</row>
    <row r="482">
      <c r="A482" s="74">
        <v>480.0</v>
      </c>
      <c r="B482" s="78" t="str">
        <f t="shared" si="3"/>
        <v>1,290,834,536,107,250,000,000,000,000,000,000.00</v>
      </c>
      <c r="C482" s="78">
        <v>1.05</v>
      </c>
      <c r="D482" s="83" t="str">
        <f>ROUNDDOWN((D481+T480)*0.72)</f>
        <v>151643402666595000000000000000000000000000000000000000000000000000000000000000000000000000</v>
      </c>
      <c r="E482" s="46"/>
      <c r="F482" s="91"/>
      <c r="G482" s="76">
        <v>1.01</v>
      </c>
      <c r="H482" s="79" t="str">
        <f>ROUNDDOWN((H481+T481)*0.75)</f>
        <v>188632564112607000000000000000000000000000000000000000000000000000000000000000000000000000</v>
      </c>
      <c r="I482" s="92"/>
      <c r="J482" s="91"/>
      <c r="K482" s="73">
        <v>1.04</v>
      </c>
      <c r="L482" s="83" t="str">
        <f>ROUNDDOWN((L481+H481)*1.2)</f>
        <v>284296384328512000000000000000000000000000000000000000000000000000000000000000000000000000</v>
      </c>
      <c r="M482" s="92"/>
      <c r="N482" s="91"/>
      <c r="O482" s="78">
        <v>1.02</v>
      </c>
      <c r="P482" s="83" t="str">
        <f>ROUNDDOWN((P481+D481)*1.11)</f>
        <v>284620160822950000000000000000000000000000000000000000000000000000000000000000000000000000</v>
      </c>
      <c r="Q482" s="46"/>
      <c r="R482" s="91"/>
      <c r="S482" s="78">
        <v>1.03</v>
      </c>
      <c r="T482" s="83" t="str">
        <f>ROUNDDOWN((T481+L481)*0.75)</f>
        <v>183607660100329000000000000000000000000000000000000000000000000000000000000000000000000000</v>
      </c>
      <c r="U482" s="46"/>
      <c r="V482" s="91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</row>
    <row r="483">
      <c r="A483" s="74">
        <v>481.0</v>
      </c>
      <c r="B483" s="78" t="str">
        <f t="shared" si="3"/>
        <v>1,495,725,800,227,520,000,000,000,000,000,000.00</v>
      </c>
      <c r="C483" s="78">
        <v>1.03</v>
      </c>
      <c r="D483" s="83" t="str">
        <f>ROUNDDOWN((D482+L482)*0.775)</f>
        <v>337853334921208000000000000000000000000000000000000000000000000000000000000000000000000000</v>
      </c>
      <c r="E483" s="46"/>
      <c r="F483" s="91"/>
      <c r="G483" s="76">
        <v>1.04</v>
      </c>
      <c r="H483" s="79" t="str">
        <f>ROUNDDOWN((H482+P482)*0.656)</f>
        <v>310453787557725000000000000000000000000000000000000000000000000000000000000000000000000000</v>
      </c>
      <c r="I483" s="92"/>
      <c r="J483" s="91"/>
      <c r="K483" s="73">
        <v>1.02</v>
      </c>
      <c r="L483" s="83" t="str">
        <f>ROUNDDOWN((L482+T482)*0.65)</f>
        <v>304137628878747000000000000000000000000000000000000000000000000000000000000000000000000000</v>
      </c>
      <c r="M483" s="92"/>
      <c r="N483" s="91"/>
      <c r="O483" s="78">
        <v>1.05</v>
      </c>
      <c r="P483" s="83" t="str">
        <f>ROUNDDOWN((P482+D482)*0.665)</f>
        <v>290115269720548000000000000000000000000000000000000000000000000000000000000000000000000000</v>
      </c>
      <c r="Q483" s="46"/>
      <c r="R483" s="91"/>
      <c r="S483" s="78">
        <v>1.01</v>
      </c>
      <c r="T483" s="83" t="str">
        <f>ROUNDDOWN((T482+H482)*0.75)</f>
        <v>279180168159702000000000000000000000000000000000000000000000000000000000000000000000000000</v>
      </c>
      <c r="U483" s="46"/>
      <c r="V483" s="91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</row>
    <row r="484">
      <c r="A484" s="74">
        <v>482.0</v>
      </c>
      <c r="B484" s="78" t="str">
        <f t="shared" si="3"/>
        <v>1,733,138,994,106,030,000,000,000,000,000,000.00</v>
      </c>
      <c r="C484" s="78">
        <v>1.01</v>
      </c>
      <c r="D484" s="90" t="str">
        <f>ROUNDDOWN((D483+T483)*0.55)</f>
        <v>339368426694501000000000000000000000000000000000000000000000000000000000000000000000000000</v>
      </c>
      <c r="E484" s="46"/>
      <c r="F484" s="91"/>
      <c r="G484" s="76">
        <v>1.02</v>
      </c>
      <c r="H484" s="79" t="str">
        <f>ROUNDDOWN((H483+L483)*0.65)</f>
        <v>399484420683707000000000000000000000000000000000000000000000000000000000000000000000000000</v>
      </c>
      <c r="I484" s="92"/>
      <c r="J484" s="91"/>
      <c r="K484" s="78">
        <v>1.03</v>
      </c>
      <c r="L484" s="77" t="str">
        <f>ROUNDDOWN((L483+D483)*0.65)</f>
        <v>417294126469971000000000000000000000000000000000000000000000000000000000000000000000000000</v>
      </c>
      <c r="M484" s="92"/>
      <c r="N484" s="91"/>
      <c r="O484" s="78">
        <v>1.04</v>
      </c>
      <c r="P484" s="77" t="str">
        <f>ROUNDDOWN((P483+H483)*0.7)</f>
        <v>420398340094791000000000000000000000000000000000000000000000000000000000000000000000000000</v>
      </c>
      <c r="Q484" s="46"/>
      <c r="R484" s="91"/>
      <c r="S484" s="78">
        <v>1.05</v>
      </c>
      <c r="T484" s="77" t="str">
        <f>ROUNDDOWN((T483+P483)*0.75)</f>
        <v>426971578410187000000000000000000000000000000000000000000000000000000000000000000000000000</v>
      </c>
      <c r="U484" s="46"/>
      <c r="V484" s="91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</row>
    <row r="485">
      <c r="A485" s="74">
        <v>483.0</v>
      </c>
      <c r="B485" s="78" t="str">
        <f t="shared" si="3"/>
        <v>2,008,236,250,544,020,000,000,000,000,000,000.00</v>
      </c>
      <c r="C485" s="78">
        <v>1.04</v>
      </c>
      <c r="D485" s="83" t="str">
        <f>ROUNDDOWN((D484+P484)*0.7)</f>
        <v>531836736752504000000000000000000000000000000000000000000000000000000000000000000000000000</v>
      </c>
      <c r="E485" s="46"/>
      <c r="F485" s="91"/>
      <c r="G485" s="76">
        <v>1.03</v>
      </c>
      <c r="H485" s="79" t="str">
        <f>ROUNDDOWN((H484+T484)*0.75)</f>
        <v>619841999320421000000000000000000000000000000000000000000000000000000000000000000000000000</v>
      </c>
      <c r="I485" s="92"/>
      <c r="J485" s="91"/>
      <c r="K485" s="73">
        <v>1.05</v>
      </c>
      <c r="L485" s="83" t="str">
        <f>ROUNDDOWN((L484+H484)*1.2)</f>
        <v>980134256584414000000000000000000000000000000000000000000000000000000000000000000000000000</v>
      </c>
      <c r="M485" s="92"/>
      <c r="N485" s="91"/>
      <c r="O485" s="78">
        <v>1.01</v>
      </c>
      <c r="P485" s="83" t="str">
        <f>ROUNDDOWN((P484+D484)*1.11)</f>
        <v>843341111136114000000000000000000000000000000000000000000000000000000000000000000000000000</v>
      </c>
      <c r="Q485" s="46"/>
      <c r="R485" s="91"/>
      <c r="S485" s="78">
        <v>1.02</v>
      </c>
      <c r="T485" s="83" t="str">
        <f>ROUNDDOWN((T484+L484)*0.75)</f>
        <v>633199278660119000000000000000000000000000000000000000000000000000000000000000000000000000</v>
      </c>
      <c r="U485" s="46"/>
      <c r="V485" s="91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</row>
    <row r="486">
      <c r="A486" s="74">
        <v>484.0</v>
      </c>
      <c r="B486" s="78" t="str">
        <f t="shared" si="3"/>
        <v>2,326,999,076,077,790,000,000,000,000,000,000.00</v>
      </c>
      <c r="C486" s="78">
        <v>1.02</v>
      </c>
      <c r="D486" s="83" t="str">
        <f>ROUNDDOWN((D485+T485))</f>
        <v>1165036015412620000000000000000000000000000000000000000000000000000000000000000000000000000</v>
      </c>
      <c r="E486" s="46"/>
      <c r="F486" s="91"/>
      <c r="G486" s="76">
        <v>1.05</v>
      </c>
      <c r="H486" s="79" t="str">
        <f>ROUNDDOWN((H485+L485)*0.65)</f>
        <v>1039984566338140000000000000000000000000000000000000000000000000000000000000000000000000000</v>
      </c>
      <c r="I486" s="92"/>
      <c r="J486" s="91"/>
      <c r="K486" s="73">
        <v>1.01</v>
      </c>
      <c r="L486" s="77" t="str">
        <f>ROUNDDOWN((L485+D485)*0.65)</f>
        <v>982781145668997000000000000000000000000000000000000000000000000000000000000000000000000000</v>
      </c>
      <c r="M486" s="92"/>
      <c r="N486" s="91"/>
      <c r="O486" s="78">
        <v>1.03</v>
      </c>
      <c r="P486" s="77" t="str">
        <f>ROUNDDOWN((P485+H485)*0.7)</f>
        <v>1024228177319570000000000000000000000000000000000000000000000000000000000000000000000000000</v>
      </c>
      <c r="Q486" s="46"/>
      <c r="R486" s="91"/>
      <c r="S486" s="78">
        <v>1.04</v>
      </c>
      <c r="T486" s="77" t="str">
        <f>ROUNDDOWN((T485+P485)*0.75)</f>
        <v>1107405292347170000000000000000000000000000000000000000000000000000000000000000000000000000</v>
      </c>
      <c r="U486" s="46"/>
      <c r="V486" s="91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</row>
    <row r="487">
      <c r="A487" s="74">
        <v>485.0</v>
      </c>
      <c r="B487" s="78" t="str">
        <f t="shared" si="3"/>
        <v>2,696,358,408,329,690,000,000,000,000,000,000.00</v>
      </c>
      <c r="C487" s="78">
        <v>1.05</v>
      </c>
      <c r="D487" s="83" t="str">
        <f>ROUNDDOWN((D486+T485)*0.72)</f>
        <v>1294729411732370000000000000000000000000000000000000000000000000000000000000000000000000000</v>
      </c>
      <c r="E487" s="46"/>
      <c r="F487" s="91"/>
      <c r="G487" s="76">
        <v>1.01</v>
      </c>
      <c r="H487" s="79" t="str">
        <f>ROUNDDOWN((H486+T486)*0.75)</f>
        <v>1610542394013980000000000000000000000000000000000000000000000000000000000000000000000000000</v>
      </c>
      <c r="I487" s="92"/>
      <c r="J487" s="91"/>
      <c r="K487" s="73">
        <v>1.04</v>
      </c>
      <c r="L487" s="83" t="str">
        <f>ROUNDDOWN((L486+H486)*1.2)</f>
        <v>2427318854408560000000000000000000000000000000000000000000000000000000000000000000000000000</v>
      </c>
      <c r="M487" s="92"/>
      <c r="N487" s="91"/>
      <c r="O487" s="78">
        <v>1.02</v>
      </c>
      <c r="P487" s="83" t="str">
        <f>ROUNDDOWN((P486+D486)*1.11)</f>
        <v>2430083253932730000000000000000000000000000000000000000000000000000000000000000000000000000</v>
      </c>
      <c r="Q487" s="46"/>
      <c r="R487" s="91"/>
      <c r="S487" s="78">
        <v>1.03</v>
      </c>
      <c r="T487" s="83" t="str">
        <f>ROUNDDOWN((T486+L486)*0.75)</f>
        <v>1567639828512130000000000000000000000000000000000000000000000000000000000000000000000000000</v>
      </c>
      <c r="U487" s="46"/>
      <c r="V487" s="91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</row>
    <row r="488">
      <c r="A488" s="74">
        <v>486.0</v>
      </c>
      <c r="B488" s="78" t="str">
        <f t="shared" si="3"/>
        <v>3,124,345,317,070,160,000,000,000,000,000,000.00</v>
      </c>
      <c r="C488" s="78">
        <v>1.03</v>
      </c>
      <c r="D488" s="83" t="str">
        <f>ROUNDDOWN((D487+L487)*0.775)</f>
        <v>2884587406259220000000000000000000000000000000000000000000000000000000000000000000000000000</v>
      </c>
      <c r="E488" s="46"/>
      <c r="F488" s="91"/>
      <c r="G488" s="76">
        <v>1.04</v>
      </c>
      <c r="H488" s="79" t="str">
        <f>ROUNDDOWN((H487+P487)*0.656)</f>
        <v>2650650425053040000000000000000000000000000000000000000000000000000000000000000000000000000</v>
      </c>
      <c r="I488" s="92"/>
      <c r="J488" s="91"/>
      <c r="K488" s="73">
        <v>1.02</v>
      </c>
      <c r="L488" s="83" t="str">
        <f>ROUNDDOWN((L487+T487)*0.65)</f>
        <v>2596723143898450000000000000000000000000000000000000000000000000000000000000000000000000000</v>
      </c>
      <c r="M488" s="92"/>
      <c r="N488" s="91"/>
      <c r="O488" s="78">
        <v>1.05</v>
      </c>
      <c r="P488" s="83" t="str">
        <f>ROUNDDOWN((P487+D487)*0.665)</f>
        <v>2477000422667290000000000000000000000000000000000000000000000000000000000000000000000000000</v>
      </c>
      <c r="Q488" s="46"/>
      <c r="R488" s="91"/>
      <c r="S488" s="78">
        <v>1.01</v>
      </c>
      <c r="T488" s="83" t="str">
        <f>ROUNDDOWN((T487+H487)*0.75)</f>
        <v>2383636666894580000000000000000000000000000000000000000000000000000000000000000000000000000</v>
      </c>
      <c r="U488" s="46"/>
      <c r="V488" s="91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</row>
    <row r="489">
      <c r="A489" s="74">
        <v>487.0</v>
      </c>
      <c r="B489" s="78" t="str">
        <f t="shared" si="3"/>
        <v>3,620,265,625,720,430,000,000,000,000,000,000.00</v>
      </c>
      <c r="C489" s="78">
        <v>1.01</v>
      </c>
      <c r="D489" s="90" t="str">
        <f>ROUNDDOWN((D488+T488)*0.55)</f>
        <v>2897523240234590000000000000000000000000000000000000000000000000000000000000000000000000000</v>
      </c>
      <c r="E489" s="46"/>
      <c r="F489" s="91"/>
      <c r="G489" s="76">
        <v>1.02</v>
      </c>
      <c r="H489" s="79" t="str">
        <f>ROUNDDOWN((H488+L488)*0.65)</f>
        <v>3410792819818470000000000000000000000000000000000000000000000000000000000000000000000000000</v>
      </c>
      <c r="I489" s="92"/>
      <c r="J489" s="91"/>
      <c r="K489" s="78">
        <v>1.03</v>
      </c>
      <c r="L489" s="77" t="str">
        <f>ROUNDDOWN((L488+D488)*0.65)</f>
        <v>3562851857602490000000000000000000000000000000000000000000000000000000000000000000000000000</v>
      </c>
      <c r="M489" s="92"/>
      <c r="N489" s="91"/>
      <c r="O489" s="78">
        <v>1.04</v>
      </c>
      <c r="P489" s="77" t="str">
        <f>ROUNDDOWN((P488+H488)*0.7)</f>
        <v>3589355593404230000000000000000000000000000000000000000000000000000000000000000000000000000</v>
      </c>
      <c r="Q489" s="46"/>
      <c r="R489" s="91"/>
      <c r="S489" s="78">
        <v>1.05</v>
      </c>
      <c r="T489" s="77" t="str">
        <f>ROUNDDOWN((T488+P488)*0.75)</f>
        <v>3645477817171400000000000000000000000000000000000000000000000000000000000000000000000000000</v>
      </c>
      <c r="U489" s="46"/>
      <c r="V489" s="91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</row>
    <row r="490">
      <c r="A490" s="74">
        <v>488.0</v>
      </c>
      <c r="B490" s="78" t="str">
        <f t="shared" si="3"/>
        <v>4,194,902,250,133,910,000,000,000,000,000,000.00</v>
      </c>
      <c r="C490" s="78">
        <v>1.04</v>
      </c>
      <c r="D490" s="83" t="str">
        <f>ROUNDDOWN((D489+P489)*0.7)</f>
        <v>4540815183547170000000000000000000000000000000000000000000000000000000000000000000000000000</v>
      </c>
      <c r="E490" s="46"/>
      <c r="F490" s="91"/>
      <c r="G490" s="76">
        <v>1.03</v>
      </c>
      <c r="H490" s="79" t="str">
        <f>ROUNDDOWN((H489+T489)*0.75)</f>
        <v>5292202977742400000000000000000000000000000000000000000000000000000000000000000000000000000</v>
      </c>
      <c r="I490" s="92"/>
      <c r="J490" s="91"/>
      <c r="K490" s="73">
        <v>1.05</v>
      </c>
      <c r="L490" s="83" t="str">
        <f>ROUNDDOWN((L489+H489)*1.2)</f>
        <v>8368373612905150000000000000000000000000000000000000000000000000000000000000000000000000000</v>
      </c>
      <c r="M490" s="92"/>
      <c r="N490" s="91"/>
      <c r="O490" s="78">
        <v>1.01</v>
      </c>
      <c r="P490" s="83" t="str">
        <f>ROUNDDOWN((P489+D489)*1.11)</f>
        <v>7200435505339090000000000000000000000000000000000000000000000000000000000000000000000000000</v>
      </c>
      <c r="Q490" s="46"/>
      <c r="R490" s="91"/>
      <c r="S490" s="78">
        <v>1.02</v>
      </c>
      <c r="T490" s="83" t="str">
        <f>ROUNDDOWN((T489+L489)*0.75)</f>
        <v>5406247256080420000000000000000000000000000000000000000000000000000000000000000000000000000</v>
      </c>
      <c r="U490" s="46"/>
      <c r="V490" s="91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</row>
    <row r="491">
      <c r="A491" s="74">
        <v>489.0</v>
      </c>
      <c r="B491" s="78" t="str">
        <f t="shared" si="3"/>
        <v>4,860,749,654,157,410,000,000,000,000,000,000.00</v>
      </c>
      <c r="C491" s="78">
        <v>1.02</v>
      </c>
      <c r="D491" s="83" t="str">
        <f>ROUNDDOWN((D490+T490))</f>
        <v>9947062439627590000000000000000000000000000000000000000000000000000000000000000000000000000</v>
      </c>
      <c r="E491" s="46"/>
      <c r="F491" s="91"/>
      <c r="G491" s="76">
        <v>1.05</v>
      </c>
      <c r="H491" s="79" t="str">
        <f>ROUNDDOWN((H490+L490)*0.65)</f>
        <v>8879374783920910000000000000000000000000000000000000000000000000000000000000000000000000000</v>
      </c>
      <c r="I491" s="92"/>
      <c r="J491" s="91"/>
      <c r="K491" s="73">
        <v>1.01</v>
      </c>
      <c r="L491" s="77" t="str">
        <f>ROUNDDOWN((L490+D490)*0.65)</f>
        <v>8390972717694010000000000000000000000000000000000000000000000000000000000000000000000000000</v>
      </c>
      <c r="M491" s="92"/>
      <c r="N491" s="91"/>
      <c r="O491" s="78">
        <v>1.03</v>
      </c>
      <c r="P491" s="77" t="str">
        <f>ROUNDDOWN((P490+H490)*0.7)</f>
        <v>8744846938157040000000000000000000000000000000000000000000000000000000000000000000000000000</v>
      </c>
      <c r="Q491" s="46"/>
      <c r="R491" s="91"/>
      <c r="S491" s="78">
        <v>1.04</v>
      </c>
      <c r="T491" s="77" t="str">
        <f>ROUNDDOWN((T490+P490)*0.75)</f>
        <v>9455012071064630000000000000000000000000000000000000000000000000000000000000000000000000000</v>
      </c>
      <c r="U491" s="46"/>
      <c r="V491" s="91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</row>
    <row r="492">
      <c r="A492" s="74">
        <v>490.0</v>
      </c>
      <c r="B492" s="78" t="str">
        <f t="shared" si="3"/>
        <v>5,632,285,519,796,600,000,000,000,000,000,000.00</v>
      </c>
      <c r="C492" s="78">
        <v>1.05</v>
      </c>
      <c r="D492" s="83" t="str">
        <f>ROUNDDOWN((D491+T490)*0.72)</f>
        <v>11054382980909800000000000000000000000000000000000000000000000000000000000000000000000000000</v>
      </c>
      <c r="E492" s="46"/>
      <c r="F492" s="91"/>
      <c r="G492" s="76">
        <v>1.01</v>
      </c>
      <c r="H492" s="79" t="str">
        <f>ROUNDDOWN((H491+T491)*0.75)</f>
        <v>13750790141239200000000000000000000000000000000000000000000000000000000000000000000000000000</v>
      </c>
      <c r="I492" s="92"/>
      <c r="J492" s="91"/>
      <c r="K492" s="73">
        <v>1.04</v>
      </c>
      <c r="L492" s="83" t="str">
        <f>ROUNDDOWN((L491+H491)*1.2)</f>
        <v>20724417001937900000000000000000000000000000000000000000000000000000000000000000000000000000</v>
      </c>
      <c r="M492" s="92"/>
      <c r="N492" s="91"/>
      <c r="O492" s="78">
        <v>1.02</v>
      </c>
      <c r="P492" s="83" t="str">
        <f>ROUNDDOWN((P491+D491)*1.11)</f>
        <v>20748019409340900000000000000000000000000000000000000000000000000000000000000000000000000000</v>
      </c>
      <c r="Q492" s="46"/>
      <c r="R492" s="91"/>
      <c r="S492" s="78">
        <v>1.03</v>
      </c>
      <c r="T492" s="83" t="str">
        <f>ROUNDDOWN((T491+L491)*0.75)</f>
        <v>13384488591569000000000000000000000000000000000000000000000000000000000000000000000000000000</v>
      </c>
      <c r="U492" s="46"/>
      <c r="V492" s="91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</row>
    <row r="493">
      <c r="A493" s="74">
        <v>491.0</v>
      </c>
      <c r="B493" s="78" t="str">
        <f t="shared" si="3"/>
        <v>6,526,285,538,976,060,000,000,000,000,000,000.00</v>
      </c>
      <c r="C493" s="78">
        <v>1.03</v>
      </c>
      <c r="D493" s="83" t="str">
        <f>ROUNDDOWN((D492+L492)*0.775)</f>
        <v>24628569986707000000000000000000000000000000000000000000000000000000000000000000000000000000</v>
      </c>
      <c r="E493" s="46"/>
      <c r="F493" s="91"/>
      <c r="G493" s="76">
        <v>1.04</v>
      </c>
      <c r="H493" s="79" t="str">
        <f>ROUNDDOWN((H492+P492)*0.656)</f>
        <v>22631219065180500000000000000000000000000000000000000000000000000000000000000000000000000000</v>
      </c>
      <c r="I493" s="92"/>
      <c r="J493" s="91"/>
      <c r="K493" s="73">
        <v>1.02</v>
      </c>
      <c r="L493" s="83" t="str">
        <f>ROUNDDOWN((L492+T492)*0.65)</f>
        <v>22170788635779500000000000000000000000000000000000000000000000000000000000000000000000000000</v>
      </c>
      <c r="M493" s="92"/>
      <c r="N493" s="91"/>
      <c r="O493" s="78">
        <v>1.05</v>
      </c>
      <c r="P493" s="83" t="str">
        <f>ROUNDDOWN((P492+D492)*0.665)</f>
        <v>21148597589516700000000000000000000000000000000000000000000000000000000000000000000000000000</v>
      </c>
      <c r="Q493" s="46"/>
      <c r="R493" s="91"/>
      <c r="S493" s="78">
        <v>1.01</v>
      </c>
      <c r="T493" s="83" t="str">
        <f>ROUNDDOWN((T492+H492)*0.75)</f>
        <v>20351459049606100000000000000000000000000000000000000000000000000000000000000000000000000000</v>
      </c>
      <c r="U493" s="46"/>
      <c r="V493" s="91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</row>
    <row r="494">
      <c r="A494" s="74">
        <v>492.0</v>
      </c>
      <c r="B494" s="78" t="str">
        <f t="shared" si="3"/>
        <v>7,562,188,171,487,840,000,000,000,000,000,000.00</v>
      </c>
      <c r="C494" s="78">
        <v>1.01</v>
      </c>
      <c r="D494" s="90" t="str">
        <f>ROUNDDOWN((D493+T493)*0.55)</f>
        <v>24739015969972200000000000000000000000000000000000000000000000000000000000000000000000000000</v>
      </c>
      <c r="E494" s="46"/>
      <c r="F494" s="91"/>
      <c r="G494" s="76">
        <v>1.02</v>
      </c>
      <c r="H494" s="79" t="str">
        <f>ROUNDDOWN((H493+L493)*0.65)</f>
        <v>29121305005624000000000000000000000000000000000000000000000000000000000000000000000000000000</v>
      </c>
      <c r="I494" s="92"/>
      <c r="J494" s="91"/>
      <c r="K494" s="78">
        <v>1.03</v>
      </c>
      <c r="L494" s="77" t="str">
        <f>ROUNDDOWN((L493+D493)*0.65)</f>
        <v>30419583104616200000000000000000000000000000000000000000000000000000000000000000000000000000</v>
      </c>
      <c r="M494" s="92"/>
      <c r="N494" s="91"/>
      <c r="O494" s="78">
        <v>1.04</v>
      </c>
      <c r="P494" s="77" t="str">
        <f>ROUNDDOWN((P493+H493)*0.7)</f>
        <v>30645871658288000000000000000000000000000000000000000000000000000000000000000000000000000000</v>
      </c>
      <c r="Q494" s="46"/>
      <c r="R494" s="91"/>
      <c r="S494" s="78">
        <v>1.05</v>
      </c>
      <c r="T494" s="77" t="str">
        <f>ROUNDDOWN((T493+P493)*0.75)</f>
        <v>31125042479342100000000000000000000000000000000000000000000000000000000000000000000000000000</v>
      </c>
      <c r="U494" s="46"/>
      <c r="V494" s="91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</row>
    <row r="495">
      <c r="A495" s="74">
        <v>493.0</v>
      </c>
      <c r="B495" s="78" t="str">
        <f t="shared" si="3"/>
        <v>8,762,517,300,149,100,000,000,000,000,000,000.00</v>
      </c>
      <c r="C495" s="78">
        <v>1.04</v>
      </c>
      <c r="D495" s="83" t="str">
        <f>ROUNDDOWN((D494+P494)*0.7)</f>
        <v>38769421339782100000000000000000000000000000000000000000000000000000000000000000000000000000</v>
      </c>
      <c r="E495" s="46"/>
      <c r="F495" s="91"/>
      <c r="G495" s="76">
        <v>1.03</v>
      </c>
      <c r="H495" s="79" t="str">
        <f>ROUNDDOWN((H494+T494)*0.75)</f>
        <v>45184760613724600000000000000000000000000000000000000000000000000000000000000000000000000000</v>
      </c>
      <c r="I495" s="92"/>
      <c r="J495" s="91"/>
      <c r="K495" s="73">
        <v>1.05</v>
      </c>
      <c r="L495" s="83" t="str">
        <f>ROUNDDOWN((L494+H494)*1.2)</f>
        <v>71449065732288300000000000000000000000000000000000000000000000000000000000000000000000000000</v>
      </c>
      <c r="M495" s="92"/>
      <c r="N495" s="91"/>
      <c r="O495" s="78">
        <v>1.01</v>
      </c>
      <c r="P495" s="83" t="str">
        <f>ROUNDDOWN((P494+D494)*1.11)</f>
        <v>61477225267368800000000000000000000000000000000000000000000000000000000000000000000000000000</v>
      </c>
      <c r="Q495" s="46"/>
      <c r="R495" s="91"/>
      <c r="S495" s="78">
        <v>1.02</v>
      </c>
      <c r="T495" s="83" t="str">
        <f>ROUNDDOWN((T494+L494)*0.75)</f>
        <v>46158469187968700000000000000000000000000000000000000000000000000000000000000000000000000000</v>
      </c>
      <c r="U495" s="46"/>
      <c r="V495" s="91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</row>
    <row r="496">
      <c r="A496" s="74">
        <v>494.0</v>
      </c>
      <c r="B496" s="78" t="str">
        <f t="shared" si="3"/>
        <v>10,153,371,973,062,900,000,000,000,000,000,000.00</v>
      </c>
      <c r="C496" s="78">
        <v>1.02</v>
      </c>
      <c r="D496" s="83" t="str">
        <f>ROUNDDOWN((D495+T495))</f>
        <v>84927890527750800000000000000000000000000000000000000000000000000000000000000000000000000000</v>
      </c>
      <c r="E496" s="46"/>
      <c r="F496" s="91"/>
      <c r="G496" s="76">
        <v>1.05</v>
      </c>
      <c r="H496" s="79" t="str">
        <f>ROUNDDOWN((H495+L495)*0.65)</f>
        <v>75811987124908400000000000000000000000000000000000000000000000000000000000000000000000000000</v>
      </c>
      <c r="I496" s="92"/>
      <c r="J496" s="91"/>
      <c r="K496" s="73">
        <v>1.01</v>
      </c>
      <c r="L496" s="77" t="str">
        <f>ROUNDDOWN((L495+D495)*0.65)</f>
        <v>71642016596845800000000000000000000000000000000000000000000000000000000000000000000000000000</v>
      </c>
      <c r="M496" s="92"/>
      <c r="N496" s="91"/>
      <c r="O496" s="78">
        <v>1.03</v>
      </c>
      <c r="P496" s="77" t="str">
        <f>ROUNDDOWN((P495+H495)*0.7)</f>
        <v>74663390116765400000000000000000000000000000000000000000000000000000000000000000000000000000</v>
      </c>
      <c r="Q496" s="46"/>
      <c r="R496" s="91"/>
      <c r="S496" s="78">
        <v>1.04</v>
      </c>
      <c r="T496" s="77" t="str">
        <f>ROUNDDOWN((T495+P495)*0.75)</f>
        <v>80726770841503100000000000000000000000000000000000000000000000000000000000000000000000000000</v>
      </c>
      <c r="U496" s="46"/>
      <c r="V496" s="91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</row>
    <row r="497">
      <c r="A497" s="74">
        <v>495.0</v>
      </c>
      <c r="B497" s="78" t="str">
        <f t="shared" si="3"/>
        <v>11,764,993,881,567,000,000,000,000,000,000,000.00</v>
      </c>
      <c r="C497" s="78">
        <v>1.05</v>
      </c>
      <c r="D497" s="83" t="str">
        <f>ROUNDDOWN((D496+T495)*0.72)</f>
        <v>94382178995318000000000000000000000000000000000000000000000000000000000000000000000000000000</v>
      </c>
      <c r="E497" s="46"/>
      <c r="F497" s="91"/>
      <c r="G497" s="76">
        <v>1.01</v>
      </c>
      <c r="H497" s="79" t="str">
        <f>ROUNDDOWN((H496+T496)*0.75)</f>
        <v>117404068474809000000000000000000000000000000000000000000000000000000000000000000000000000000</v>
      </c>
      <c r="I497" s="92"/>
      <c r="J497" s="91"/>
      <c r="K497" s="73">
        <v>1.04</v>
      </c>
      <c r="L497" s="83" t="str">
        <f>ROUNDDOWN((L496+H496)*1.2)</f>
        <v>176944804466105000000000000000000000000000000000000000000000000000000000000000000000000000000</v>
      </c>
      <c r="M497" s="92"/>
      <c r="N497" s="91"/>
      <c r="O497" s="78">
        <v>1.02</v>
      </c>
      <c r="P497" s="83" t="str">
        <f>ROUNDDOWN((P496+D496)*1.11)</f>
        <v>177146321515413000000000000000000000000000000000000000000000000000000000000000000000000000000</v>
      </c>
      <c r="Q497" s="46"/>
      <c r="R497" s="91"/>
      <c r="S497" s="78">
        <v>1.03</v>
      </c>
      <c r="T497" s="83" t="str">
        <f>ROUNDDOWN((T496+L496)*0.75)</f>
        <v>114276590578762000000000000000000000000000000000000000000000000000000000000000000000000000000</v>
      </c>
      <c r="U497" s="46"/>
      <c r="V497" s="91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</row>
    <row r="498">
      <c r="A498" s="74">
        <v>496.0</v>
      </c>
      <c r="B498" s="78" t="str">
        <f t="shared" si="3"/>
        <v>13,632,424,912,681,800,000,000,000,000,000,000.00</v>
      </c>
      <c r="C498" s="78">
        <v>1.03</v>
      </c>
      <c r="D498" s="83" t="str">
        <f>ROUNDDOWN((D497+L497)*0.775)</f>
        <v>210278412182603000000000000000000000000000000000000000000000000000000000000000000000000000000</v>
      </c>
      <c r="E498" s="46"/>
      <c r="F498" s="91"/>
      <c r="G498" s="76">
        <v>1.04</v>
      </c>
      <c r="H498" s="79" t="str">
        <f>ROUNDDOWN((H497+P497)*0.656)</f>
        <v>193225055833586000000000000000000000000000000000000000000000000000000000000000000000000000000</v>
      </c>
      <c r="I498" s="92"/>
      <c r="J498" s="91"/>
      <c r="K498" s="73">
        <v>1.02</v>
      </c>
      <c r="L498" s="83" t="str">
        <f>ROUNDDOWN((L497+T497)*0.65)</f>
        <v>189293906779164000000000000000000000000000000000000000000000000000000000000000000000000000000</v>
      </c>
      <c r="M498" s="92"/>
      <c r="N498" s="91"/>
      <c r="O498" s="78">
        <v>1.05</v>
      </c>
      <c r="P498" s="83" t="str">
        <f>ROUNDDOWN((P497+D497)*0.665)</f>
        <v>180566452839636000000000000000000000000000000000000000000000000000000000000000000000000000000</v>
      </c>
      <c r="Q498" s="46"/>
      <c r="R498" s="91"/>
      <c r="S498" s="78">
        <v>1.01</v>
      </c>
      <c r="T498" s="83" t="str">
        <f>ROUNDDOWN((T497+H497)*0.75)</f>
        <v>173760494290178000000000000000000000000000000000000000000000000000000000000000000000000000000</v>
      </c>
      <c r="U498" s="46"/>
      <c r="V498" s="91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</row>
    <row r="499">
      <c r="A499" s="74">
        <v>497.0</v>
      </c>
      <c r="B499" s="78" t="str">
        <f t="shared" si="3"/>
        <v>15,796,269,073,380,600,000,000,000,000,000,000.00</v>
      </c>
      <c r="C499" s="78">
        <v>1.01</v>
      </c>
      <c r="D499" s="90" t="str">
        <f>ROUNDDOWN((D498+T498)*0.55)</f>
        <v>211221398560030000000000000000000000000000000000000000000000000000000000000000000000000000000</v>
      </c>
      <c r="E499" s="46"/>
      <c r="F499" s="91"/>
      <c r="G499" s="76">
        <v>1.02</v>
      </c>
      <c r="H499" s="79" t="str">
        <f>ROUNDDOWN((H498+L498)*0.65)</f>
        <v>248637325698288000000000000000000000000000000000000000000000000000000000000000000000000000000</v>
      </c>
      <c r="I499" s="92"/>
      <c r="J499" s="91"/>
      <c r="K499" s="78">
        <v>1.03</v>
      </c>
      <c r="L499" s="77" t="str">
        <f>ROUNDDOWN((L498+D498)*0.65)</f>
        <v>259722007325149000000000000000000000000000000000000000000000000000000000000000000000000000000</v>
      </c>
      <c r="M499" s="92"/>
      <c r="N499" s="91"/>
      <c r="O499" s="78">
        <v>1.04</v>
      </c>
      <c r="P499" s="77" t="str">
        <f>ROUNDDOWN((P498+H498)*0.7)</f>
        <v>261654056071255000000000000000000000000000000000000000000000000000000000000000000000000000000</v>
      </c>
      <c r="Q499" s="46"/>
      <c r="R499" s="91"/>
      <c r="S499" s="78">
        <v>1.05</v>
      </c>
      <c r="T499" s="77" t="str">
        <f>ROUNDDOWN((T498+P498)*0.75)</f>
        <v>265745210347361000000000000000000000000000000000000000000000000000000000000000000000000000000</v>
      </c>
      <c r="U499" s="46"/>
      <c r="V499" s="91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</row>
    <row r="500">
      <c r="A500" s="74">
        <v>498.0</v>
      </c>
      <c r="B500" s="78" t="str">
        <f t="shared" si="3"/>
        <v>18,303,575,353,385,400,000,000,000,000,000,000.00</v>
      </c>
      <c r="C500" s="78">
        <v>1.04</v>
      </c>
      <c r="D500" s="83" t="str">
        <f>ROUNDDOWN((D499+P499)*0.7)</f>
        <v>331012818241900000000000000000000000000000000000000000000000000000000000000000000000000000000</v>
      </c>
      <c r="E500" s="46"/>
      <c r="F500" s="91"/>
      <c r="G500" s="76">
        <v>1.03</v>
      </c>
      <c r="H500" s="79" t="str">
        <f>ROUNDDOWN((H499+T499)*0.75)</f>
        <v>385786902034237000000000000000000000000000000000000000000000000000000000000000000000000000000</v>
      </c>
      <c r="I500" s="92"/>
      <c r="J500" s="91"/>
      <c r="K500" s="73">
        <v>1.05</v>
      </c>
      <c r="L500" s="83" t="str">
        <f>ROUNDDOWN((L499+H499)*1.2)</f>
        <v>610031199628124000000000000000000000000000000000000000000000000000000000000000000000000000000</v>
      </c>
      <c r="M500" s="92"/>
      <c r="N500" s="91"/>
      <c r="O500" s="78">
        <v>1.01</v>
      </c>
      <c r="P500" s="83" t="str">
        <f>ROUNDDOWN((P499+D499)*1.11)</f>
        <v>524891754640726000000000000000000000000000000000000000000000000000000000000000000000000000000</v>
      </c>
      <c r="Q500" s="46"/>
      <c r="R500" s="91"/>
      <c r="S500" s="78">
        <v>1.02</v>
      </c>
      <c r="T500" s="83" t="str">
        <f>ROUNDDOWN((T499+L499)*0.75)</f>
        <v>394100413254383000000000000000000000000000000000000000000000000000000000000000000000000000000</v>
      </c>
      <c r="U500" s="46"/>
      <c r="V500" s="91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</row>
    <row r="501">
      <c r="A501" s="74">
        <v>499.0</v>
      </c>
      <c r="B501" s="78" t="str">
        <f t="shared" si="3"/>
        <v>21,208,860,722,790,900,000,000,000,000,000,000.00</v>
      </c>
      <c r="C501" s="78">
        <v>1.02</v>
      </c>
      <c r="D501" s="83" t="str">
        <f>ROUNDDOWN((D500+T500))</f>
        <v>725113231496283000000000000000000000000000000000000000000000000000000000000000000000000000000</v>
      </c>
      <c r="E501" s="46"/>
      <c r="F501" s="91"/>
      <c r="G501" s="76">
        <v>1.05</v>
      </c>
      <c r="H501" s="79" t="str">
        <f>ROUNDDOWN((H500+L500)*0.65)</f>
        <v>647281766080535000000000000000000000000000000000000000000000000000000000000000000000000000000</v>
      </c>
      <c r="I501" s="92"/>
      <c r="J501" s="91"/>
      <c r="K501" s="73">
        <v>1.01</v>
      </c>
      <c r="L501" s="77" t="str">
        <f>ROUNDDOWN((L500+D500)*0.65)</f>
        <v>611678611615516000000000000000000000000000000000000000000000000000000000000000000000000000000</v>
      </c>
      <c r="M501" s="92"/>
      <c r="N501" s="91"/>
      <c r="O501" s="78">
        <v>1.03</v>
      </c>
      <c r="P501" s="77" t="str">
        <f>ROUNDDOWN((P500+H500)*0.7)</f>
        <v>637475059672474000000000000000000000000000000000000000000000000000000000000000000000000000000</v>
      </c>
      <c r="Q501" s="46"/>
      <c r="R501" s="91"/>
      <c r="S501" s="78">
        <v>1.04</v>
      </c>
      <c r="T501" s="77" t="str">
        <f>ROUNDDOWN((T500+P500)*0.75)</f>
        <v>689244125921332000000000000000000000000000000000000000000000000000000000000000000000000000000</v>
      </c>
      <c r="U501" s="46"/>
      <c r="V501" s="91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</row>
    <row r="502">
      <c r="A502" s="74">
        <v>500.0</v>
      </c>
      <c r="B502" s="78" t="str">
        <f t="shared" si="3"/>
        <v>24,575,295,507,800,600,000,000,000,000,000,000.00</v>
      </c>
      <c r="C502" s="78">
        <v>1.05</v>
      </c>
      <c r="D502" s="83" t="str">
        <f>ROUNDDOWN((D501+T500)*0.72)</f>
        <v>805833824220480000000000000000000000000000000000000000000000000000000000000000000000000000000</v>
      </c>
      <c r="E502" s="46"/>
      <c r="F502" s="91"/>
      <c r="G502" s="76">
        <v>1.01</v>
      </c>
      <c r="H502" s="79" t="str">
        <f>ROUNDDOWN((H501+T501)*0.75)</f>
        <v>1002394419001400000000000000000000000000000000000000000000000000000000000000000000000000000000</v>
      </c>
      <c r="I502" s="92"/>
      <c r="J502" s="91"/>
      <c r="K502" s="73">
        <v>1.04</v>
      </c>
      <c r="L502" s="83" t="str">
        <f>ROUNDDOWN((L501+H501)*1.2)</f>
        <v>1510752453235260000000000000000000000000000000000000000000000000000000000000000000000000000000</v>
      </c>
      <c r="M502" s="92"/>
      <c r="N502" s="91"/>
      <c r="O502" s="78">
        <v>1.02</v>
      </c>
      <c r="P502" s="83" t="str">
        <f>ROUNDDOWN((P501+D501)*1.11)</f>
        <v>1512473003197320000000000000000000000000000000000000000000000000000000000000000000000000000000</v>
      </c>
      <c r="Q502" s="46"/>
      <c r="R502" s="91"/>
      <c r="S502" s="78">
        <v>1.03</v>
      </c>
      <c r="T502" s="83" t="str">
        <f>ROUNDDOWN((T501+L501)*0.75)</f>
        <v>975692053152636000000000000000000000000000000000000000000000000000000000000000000000000000000</v>
      </c>
      <c r="U502" s="46"/>
      <c r="V502" s="91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</row>
    <row r="503">
      <c r="A503" s="74">
        <v>501.0</v>
      </c>
      <c r="B503" s="78" t="str">
        <f t="shared" si="3"/>
        <v>28,476,076,918,489,500,000,000,000,000,000,000.00</v>
      </c>
      <c r="C503" s="78">
        <v>1.03</v>
      </c>
      <c r="D503" s="83" t="str">
        <f>ROUNDDOWN((D502+L502)*0.775)</f>
        <v>1795354365028200000000000000000000000000000000000000000000000000000000000000000000000000000000</v>
      </c>
      <c r="E503" s="46"/>
      <c r="F503" s="91"/>
      <c r="G503" s="76">
        <v>1.04</v>
      </c>
      <c r="H503" s="79" t="str">
        <f>ROUNDDOWN((H502+P502)*0.656)</f>
        <v>1649753028962360000000000000000000000000000000000000000000000000000000000000000000000000000000</v>
      </c>
      <c r="I503" s="92"/>
      <c r="J503" s="91"/>
      <c r="K503" s="73">
        <v>1.02</v>
      </c>
      <c r="L503" s="83" t="str">
        <f>ROUNDDOWN((L502+T502)*0.65)</f>
        <v>1616188929152130000000000000000000000000000000000000000000000000000000000000000000000000000000</v>
      </c>
      <c r="M503" s="92"/>
      <c r="N503" s="91"/>
      <c r="O503" s="78">
        <v>1.05</v>
      </c>
      <c r="P503" s="83" t="str">
        <f>ROUNDDOWN((P502+D502)*0.665)</f>
        <v>1541674040232840000000000000000000000000000000000000000000000000000000000000000000000000000000</v>
      </c>
      <c r="Q503" s="46"/>
      <c r="R503" s="91"/>
      <c r="S503" s="78">
        <v>1.01</v>
      </c>
      <c r="T503" s="83" t="str">
        <f>ROUNDDOWN((T502+H502)*0.75)</f>
        <v>1483564854115530000000000000000000000000000000000000000000000000000000000000000000000000000000</v>
      </c>
      <c r="U503" s="46"/>
      <c r="V503" s="91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</row>
    <row r="504">
      <c r="A504" s="74">
        <v>502.0</v>
      </c>
      <c r="B504" s="78" t="str">
        <f t="shared" si="3"/>
        <v>32,996,020,593,540,400,000,000,000,000,000,000.00</v>
      </c>
      <c r="C504" s="78">
        <v>1.01</v>
      </c>
      <c r="D504" s="90" t="str">
        <f>ROUNDDOWN((D503+T503)*0.55)</f>
        <v>1803405570529050000000000000000000000000000000000000000000000000000000000000000000000000000000</v>
      </c>
      <c r="E504" s="46"/>
      <c r="F504" s="91"/>
      <c r="G504" s="76">
        <v>1.02</v>
      </c>
      <c r="H504" s="79" t="str">
        <f>ROUNDDOWN((H503+L503)*0.65)</f>
        <v>2122862272774420000000000000000000000000000000000000000000000000000000000000000000000000000000</v>
      </c>
      <c r="I504" s="92"/>
      <c r="J504" s="91"/>
      <c r="K504" s="78">
        <v>1.03</v>
      </c>
      <c r="L504" s="77" t="str">
        <f>ROUNDDOWN((L503+D503)*0.65)</f>
        <v>2217503141217210000000000000000000000000000000000000000000000000000000000000000000000000000000</v>
      </c>
      <c r="M504" s="92"/>
      <c r="N504" s="91"/>
      <c r="O504" s="78">
        <v>1.04</v>
      </c>
      <c r="P504" s="77" t="str">
        <f>ROUNDDOWN((P503+H503)*0.7)</f>
        <v>2233998948436640000000000000000000000000000000000000000000000000000000000000000000000000000000</v>
      </c>
      <c r="Q504" s="46"/>
      <c r="R504" s="91"/>
      <c r="S504" s="78">
        <v>1.05</v>
      </c>
      <c r="T504" s="77" t="str">
        <f>ROUNDDOWN((T503+P503)*0.75)</f>
        <v>2268929170761280000000000000000000000000000000000000000000000000000000000000000000000000000000</v>
      </c>
      <c r="U504" s="46"/>
      <c r="V504" s="91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</row>
    <row r="505">
      <c r="A505" s="74">
        <v>503.0</v>
      </c>
      <c r="B505" s="78" t="str">
        <f t="shared" si="3"/>
        <v>38,233,404,767,298,800,000,000,000,000,000,000.00</v>
      </c>
      <c r="C505" s="78">
        <v>1.04</v>
      </c>
      <c r="D505" s="83" t="str">
        <f>ROUNDDOWN((D504+P504)*0.7)</f>
        <v>2826183163275980000000000000000000000000000000000000000000000000000000000000000000000000000000</v>
      </c>
      <c r="E505" s="46"/>
      <c r="F505" s="91"/>
      <c r="G505" s="76">
        <v>1.03</v>
      </c>
      <c r="H505" s="79" t="str">
        <f>ROUNDDOWN((H504+T504)*0.75)</f>
        <v>3293843582651780000000000000000000000000000000000000000000000000000000000000000000000000000000</v>
      </c>
      <c r="I505" s="92"/>
      <c r="J505" s="91"/>
      <c r="K505" s="73">
        <v>1.05</v>
      </c>
      <c r="L505" s="83" t="str">
        <f>ROUNDDOWN((L504+H504)*1.2)</f>
        <v>5208438496789960000000000000000000000000000000000000000000000000000000000000000000000000000000</v>
      </c>
      <c r="M505" s="92"/>
      <c r="N505" s="91"/>
      <c r="O505" s="78">
        <v>1.01</v>
      </c>
      <c r="P505" s="83" t="str">
        <f>ROUNDDOWN((P504+D504)*1.11)</f>
        <v>4481519016051920000000000000000000000000000000000000000000000000000000000000000000000000000000</v>
      </c>
      <c r="Q505" s="46"/>
      <c r="R505" s="91"/>
      <c r="S505" s="78">
        <v>1.02</v>
      </c>
      <c r="T505" s="83" t="str">
        <f>ROUNDDOWN((T504+L504)*0.75)</f>
        <v>3364824233983870000000000000000000000000000000000000000000000000000000000000000000000000000000</v>
      </c>
      <c r="U505" s="46"/>
      <c r="V505" s="91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</row>
    <row r="506">
      <c r="A506" s="74">
        <v>504.0</v>
      </c>
      <c r="B506" s="78" t="str">
        <f t="shared" si="3"/>
        <v>44,302,107,157,318,300,000,000,000,000,000,000.00</v>
      </c>
      <c r="C506" s="78">
        <v>1.02</v>
      </c>
      <c r="D506" s="83" t="str">
        <f>ROUNDDOWN((D505+T505))</f>
        <v>6191007397259850000000000000000000000000000000000000000000000000000000000000000000000000000000</v>
      </c>
      <c r="E506" s="46"/>
      <c r="F506" s="91"/>
      <c r="G506" s="76">
        <v>1.05</v>
      </c>
      <c r="H506" s="79" t="str">
        <f>ROUNDDOWN((H505+L505)*0.65)</f>
        <v>5526483351637130000000000000000000000000000000000000000000000000000000000000000000000000000000</v>
      </c>
      <c r="I506" s="92"/>
      <c r="J506" s="91"/>
      <c r="K506" s="73">
        <v>1.01</v>
      </c>
      <c r="L506" s="77" t="str">
        <f>ROUNDDOWN((L505+D505)*0.65)</f>
        <v>5222504079042860000000000000000000000000000000000000000000000000000000000000000000000000000000</v>
      </c>
      <c r="M506" s="92"/>
      <c r="N506" s="91"/>
      <c r="O506" s="78">
        <v>1.03</v>
      </c>
      <c r="P506" s="77" t="str">
        <f>ROUNDDOWN((P505+H505)*0.7)</f>
        <v>5442753819092590000000000000000000000000000000000000000000000000000000000000000000000000000000</v>
      </c>
      <c r="Q506" s="46"/>
      <c r="R506" s="91"/>
      <c r="S506" s="78">
        <v>1.04</v>
      </c>
      <c r="T506" s="77" t="str">
        <f>ROUNDDOWN((T505+P505)*0.75)</f>
        <v>5884757437526840000000000000000000000000000000000000000000000000000000000000000000000000000000</v>
      </c>
      <c r="U506" s="46"/>
      <c r="V506" s="91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</row>
    <row r="507">
      <c r="A507" s="74">
        <v>505.0</v>
      </c>
      <c r="B507" s="78" t="str">
        <f t="shared" si="3"/>
        <v>51,334,081,035,262,500,000,000,000,000,000,000.00</v>
      </c>
      <c r="C507" s="78">
        <v>1.05</v>
      </c>
      <c r="D507" s="83" t="str">
        <f>ROUNDDOWN((D506+T505)*0.72)</f>
        <v>6880198774495480000000000000000000000000000000000000000000000000000000000000000000000000000000</v>
      </c>
      <c r="E507" s="46"/>
      <c r="F507" s="91"/>
      <c r="G507" s="76">
        <v>1.01</v>
      </c>
      <c r="H507" s="79" t="str">
        <f>ROUNDDOWN((H506+T506)*0.75)</f>
        <v>8558430591872980000000000000000000000000000000000000000000000000000000000000000000000000000000</v>
      </c>
      <c r="I507" s="92"/>
      <c r="J507" s="91"/>
      <c r="K507" s="73">
        <v>1.04</v>
      </c>
      <c r="L507" s="83" t="str">
        <f>ROUNDDOWN((L506+H506)*1.2)</f>
        <v>12898784916816000000000000000000000000000000000000000000000000000000000000000000000000000000000</v>
      </c>
      <c r="M507" s="92"/>
      <c r="N507" s="91"/>
      <c r="O507" s="78">
        <v>1.02</v>
      </c>
      <c r="P507" s="83" t="str">
        <f>ROUNDDOWN((P506+D506)*1.11)</f>
        <v>12913474950151200000000000000000000000000000000000000000000000000000000000000000000000000000000</v>
      </c>
      <c r="Q507" s="46"/>
      <c r="R507" s="91"/>
      <c r="S507" s="78">
        <v>1.03</v>
      </c>
      <c r="T507" s="83" t="str">
        <f>ROUNDDOWN((T506+L506)*0.75)</f>
        <v>8330446137427280000000000000000000000000000000000000000000000000000000000000000000000000000000</v>
      </c>
      <c r="U507" s="46"/>
      <c r="V507" s="91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</row>
    <row r="508">
      <c r="A508" s="74">
        <v>506.0</v>
      </c>
      <c r="B508" s="78" t="str">
        <f t="shared" si="3"/>
        <v>59,482,224,318,975,600,000,000,000,000,000,000.00</v>
      </c>
      <c r="C508" s="78">
        <v>1.03</v>
      </c>
      <c r="D508" s="83" t="str">
        <f>ROUNDDOWN((D507+L507)*0.775)</f>
        <v>15328712360766400000000000000000000000000000000000000000000000000000000000000000000000000000000</v>
      </c>
      <c r="E508" s="46"/>
      <c r="F508" s="91"/>
      <c r="G508" s="76">
        <v>1.04</v>
      </c>
      <c r="H508" s="79" t="str">
        <f>ROUNDDOWN((H507+P507)*0.656)</f>
        <v>14085570035567900000000000000000000000000000000000000000000000000000000000000000000000000000000</v>
      </c>
      <c r="I508" s="92"/>
      <c r="J508" s="91"/>
      <c r="K508" s="73">
        <v>1.02</v>
      </c>
      <c r="L508" s="83" t="str">
        <f>ROUNDDOWN((L507+T507)*0.65)</f>
        <v>13799000185258100000000000000000000000000000000000000000000000000000000000000000000000000000000</v>
      </c>
      <c r="M508" s="92"/>
      <c r="N508" s="91"/>
      <c r="O508" s="78">
        <v>1.05</v>
      </c>
      <c r="P508" s="83" t="str">
        <f>ROUNDDOWN((P507+D507)*0.665)</f>
        <v>13162793026890000000000000000000000000000000000000000000000000000000000000000000000000000000000</v>
      </c>
      <c r="Q508" s="46"/>
      <c r="R508" s="91"/>
      <c r="S508" s="78">
        <v>1.01</v>
      </c>
      <c r="T508" s="83" t="str">
        <f>ROUNDDOWN((T507+H507)*0.75)</f>
        <v>12666657546975200000000000000000000000000000000000000000000000000000000000000000000000000000000</v>
      </c>
      <c r="U508" s="46"/>
      <c r="V508" s="91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</row>
    <row r="509">
      <c r="A509" s="74">
        <v>507.0</v>
      </c>
      <c r="B509" s="78" t="str">
        <f t="shared" si="3"/>
        <v>68,923,704,069,086,300,000,000,000,000,000,000.00</v>
      </c>
      <c r="C509" s="78">
        <v>1.01</v>
      </c>
      <c r="D509" s="90" t="str">
        <f>ROUNDDOWN((D508+T508)*0.55)</f>
        <v>15397453449257900000000000000000000000000000000000000000000000000000000000000000000000000000000</v>
      </c>
      <c r="E509" s="46"/>
      <c r="F509" s="91"/>
      <c r="G509" s="76">
        <v>1.02</v>
      </c>
      <c r="H509" s="79" t="str">
        <f>ROUNDDOWN((H508+L508)*0.65)</f>
        <v>18124970643536900000000000000000000000000000000000000000000000000000000000000000000000000000000</v>
      </c>
      <c r="I509" s="92"/>
      <c r="J509" s="91"/>
      <c r="K509" s="78">
        <v>1.03</v>
      </c>
      <c r="L509" s="77" t="str">
        <f>ROUNDDOWN((L508+D508)*0.65)</f>
        <v>18933013154915900000000000000000000000000000000000000000000000000000000000000000000000000000000</v>
      </c>
      <c r="M509" s="92"/>
      <c r="N509" s="91"/>
      <c r="O509" s="78">
        <v>1.04</v>
      </c>
      <c r="P509" s="77" t="str">
        <f>ROUNDDOWN((P508+H508)*0.7)</f>
        <v>19073854143720500000000000000000000000000000000000000000000000000000000000000000000000000000000</v>
      </c>
      <c r="Q509" s="46"/>
      <c r="R509" s="91"/>
      <c r="S509" s="78">
        <v>1.05</v>
      </c>
      <c r="T509" s="77" t="str">
        <f>ROUNDDOWN((T508+P508)*0.75)</f>
        <v>19372087930398900000000000000000000000000000000000000000000000000000000000000000000000000000000</v>
      </c>
      <c r="U509" s="46"/>
      <c r="V509" s="91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</row>
    <row r="510">
      <c r="A510" s="74">
        <v>508.0</v>
      </c>
      <c r="B510" s="78" t="str">
        <f t="shared" si="3"/>
        <v>79,863,808,675,485,700,000,000,000,000,000,000.00</v>
      </c>
      <c r="C510" s="78">
        <v>1.04</v>
      </c>
      <c r="D510" s="83" t="str">
        <f>ROUNDDOWN((D509+P509)*0.7)</f>
        <v>24129915315084900000000000000000000000000000000000000000000000000000000000000000000000000000000</v>
      </c>
      <c r="E510" s="46"/>
      <c r="F510" s="91"/>
      <c r="G510" s="76">
        <v>1.03</v>
      </c>
      <c r="H510" s="79" t="str">
        <f>ROUNDDOWN((H509+T509)*0.75)</f>
        <v>28122793930451900000000000000000000000000000000000000000000000000000000000000000000000000000000</v>
      </c>
      <c r="I510" s="92"/>
      <c r="J510" s="91"/>
      <c r="K510" s="73">
        <v>1.05</v>
      </c>
      <c r="L510" s="83" t="str">
        <f>ROUNDDOWN((L509+H509)*1.2)</f>
        <v>44469580558143400000000000000000000000000000000000000000000000000000000000000000000000000000000</v>
      </c>
      <c r="M510" s="92"/>
      <c r="N510" s="91"/>
      <c r="O510" s="78">
        <v>1.01</v>
      </c>
      <c r="P510" s="83" t="str">
        <f>ROUNDDOWN((P509+D509)*1.11)</f>
        <v>38263151428206000000000000000000000000000000000000000000000000000000000000000000000000000000000</v>
      </c>
      <c r="Q510" s="46"/>
      <c r="R510" s="91"/>
      <c r="S510" s="78">
        <v>1.02</v>
      </c>
      <c r="T510" s="83" t="str">
        <f>ROUNDDOWN((T509+L509)*0.75)</f>
        <v>28728825813986100000000000000000000000000000000000000000000000000000000000000000000000000000000</v>
      </c>
      <c r="U510" s="46"/>
      <c r="V510" s="91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</row>
    <row r="511">
      <c r="A511" s="74">
        <v>509.0</v>
      </c>
      <c r="B511" s="78" t="str">
        <f t="shared" si="3"/>
        <v>92,540,411,492,703,600,000,000,000,000,000,000.00</v>
      </c>
      <c r="C511" s="78">
        <v>1.02</v>
      </c>
      <c r="D511" s="83" t="str">
        <f>ROUNDDOWN((D510+T510))</f>
        <v>52858741129071000000000000000000000000000000000000000000000000000000000000000000000000000000000</v>
      </c>
      <c r="E511" s="46"/>
      <c r="F511" s="91"/>
      <c r="G511" s="76">
        <v>1.05</v>
      </c>
      <c r="H511" s="79" t="str">
        <f>ROUNDDOWN((H510+L510)*0.65)</f>
        <v>47185043417587000000000000000000000000000000000000000000000000000000000000000000000000000000000</v>
      </c>
      <c r="I511" s="92"/>
      <c r="J511" s="91"/>
      <c r="K511" s="73">
        <v>1.01</v>
      </c>
      <c r="L511" s="77" t="str">
        <f>ROUNDDOWN((L510+D510)*0.65)</f>
        <v>44589672317598400000000000000000000000000000000000000000000000000000000000000000000000000000000</v>
      </c>
      <c r="M511" s="92"/>
      <c r="N511" s="91"/>
      <c r="O511" s="78">
        <v>1.03</v>
      </c>
      <c r="P511" s="77" t="str">
        <f>ROUNDDOWN((P510+H510)*0.7)</f>
        <v>46470161751060500000000000000000000000000000000000000000000000000000000000000000000000000000000</v>
      </c>
      <c r="Q511" s="46"/>
      <c r="R511" s="91"/>
      <c r="S511" s="78">
        <v>1.04</v>
      </c>
      <c r="T511" s="77" t="str">
        <f>ROUNDDOWN((T510+P510)*0.75)</f>
        <v>50243982931644100000000000000000000000000000000000000000000000000000000000000000000000000000000</v>
      </c>
      <c r="U511" s="46"/>
      <c r="V511" s="91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</row>
    <row r="512">
      <c r="A512" s="74">
        <v>510.0</v>
      </c>
      <c r="B512" s="78" t="str">
        <f t="shared" si="3"/>
        <v>107,229,142,978,095,000,000,000,000,000,000,000.00</v>
      </c>
      <c r="C512" s="78">
        <v>1.05</v>
      </c>
      <c r="D512" s="83" t="str">
        <f>ROUNDDOWN((D511+T510)*0.72)</f>
        <v>58743048199001100000000000000000000000000000000000000000000000000000000000000000000000000000000</v>
      </c>
      <c r="E512" s="46"/>
      <c r="F512" s="91"/>
      <c r="G512" s="76">
        <v>1.01</v>
      </c>
      <c r="H512" s="79" t="str">
        <f>ROUNDDOWN((H511+T511)*0.75)</f>
        <v>73071769761923300000000000000000000000000000000000000000000000000000000000000000000000000000000</v>
      </c>
      <c r="I512" s="92"/>
      <c r="J512" s="91"/>
      <c r="K512" s="73">
        <v>1.04</v>
      </c>
      <c r="L512" s="83" t="str">
        <f>ROUNDDOWN((L511+H511)*1.2)</f>
        <v>110129658882223000000000000000000000000000000000000000000000000000000000000000000000000000000000</v>
      </c>
      <c r="M512" s="92"/>
      <c r="N512" s="91"/>
      <c r="O512" s="78">
        <v>1.02</v>
      </c>
      <c r="P512" s="83" t="str">
        <f>ROUNDDOWN((P511+D511)*1.11)</f>
        <v>110255082196946000000000000000000000000000000000000000000000000000000000000000000000000000000000</v>
      </c>
      <c r="Q512" s="46"/>
      <c r="R512" s="91"/>
      <c r="S512" s="78">
        <v>1.03</v>
      </c>
      <c r="T512" s="83" t="str">
        <f>ROUNDDOWN((T511+L511)*0.75)</f>
        <v>71125241436931900000000000000000000000000000000000000000000000000000000000000000000000000000000</v>
      </c>
      <c r="U512" s="46"/>
      <c r="V512" s="91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</row>
    <row r="513">
      <c r="A513" s="74">
        <v>511.0</v>
      </c>
      <c r="B513" s="78" t="str">
        <f t="shared" si="3"/>
        <v>124,249,383,791,895,000,000,000,000,000,000,000.00</v>
      </c>
      <c r="C513" s="78">
        <v>1.03</v>
      </c>
      <c r="D513" s="83" t="str">
        <f>ROUNDDOWN((D512+L512)*0.775)</f>
        <v>130876347987949000000000000000000000000000000000000000000000000000000000000000000000000000000000</v>
      </c>
      <c r="E513" s="46"/>
      <c r="F513" s="91"/>
      <c r="G513" s="76">
        <v>1.04</v>
      </c>
      <c r="H513" s="79" t="str">
        <f>ROUNDDOWN((H512+P512)*0.656)</f>
        <v>120262414885018000000000000000000000000000000000000000000000000000000000000000000000000000000000</v>
      </c>
      <c r="I513" s="92"/>
      <c r="J513" s="91"/>
      <c r="K513" s="73">
        <v>1.02</v>
      </c>
      <c r="L513" s="83" t="str">
        <f>ROUNDDOWN((L512+T512)*0.65)</f>
        <v>117815685207451000000000000000000000000000000000000000000000000000000000000000000000000000000000</v>
      </c>
      <c r="M513" s="92"/>
      <c r="N513" s="91"/>
      <c r="O513" s="78">
        <v>1.05</v>
      </c>
      <c r="P513" s="83" t="str">
        <f>ROUNDDOWN((P512+D512)*0.665)</f>
        <v>112383756713305000000000000000000000000000000000000000000000000000000000000000000000000000000000</v>
      </c>
      <c r="Q513" s="46"/>
      <c r="R513" s="91"/>
      <c r="S513" s="78">
        <v>1.01</v>
      </c>
      <c r="T513" s="83" t="str">
        <f>ROUNDDOWN((T512+H512)*0.75)</f>
        <v>108147758399141000000000000000000000000000000000000000000000000000000000000000000000000000000000</v>
      </c>
      <c r="U513" s="46"/>
      <c r="V513" s="91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</row>
    <row r="514">
      <c r="A514" s="74">
        <v>512.0</v>
      </c>
      <c r="B514" s="78" t="str">
        <f t="shared" si="3"/>
        <v>143,971,209,168,568,000,000,000,000,000,000,000.00</v>
      </c>
      <c r="C514" s="78">
        <v>1.01</v>
      </c>
      <c r="D514" s="90" t="str">
        <f>ROUNDDOWN((D513+T513)*0.55)</f>
        <v>131463258512900000000000000000000000000000000000000000000000000000000000000000000000000000000000</v>
      </c>
      <c r="E514" s="46"/>
      <c r="F514" s="91"/>
      <c r="G514" s="76">
        <v>1.02</v>
      </c>
      <c r="H514" s="79" t="str">
        <f>ROUNDDOWN((H513+L513)*0.65)</f>
        <v>154750765060105000000000000000000000000000000000000000000000000000000000000000000000000000000000</v>
      </c>
      <c r="I514" s="92"/>
      <c r="J514" s="91"/>
      <c r="K514" s="78">
        <v>1.03</v>
      </c>
      <c r="L514" s="77" t="str">
        <f>ROUNDDOWN((L513+D513)*0.65)</f>
        <v>161649821577010000000000000000000000000000000000000000000000000000000000000000000000000000000000</v>
      </c>
      <c r="M514" s="92"/>
      <c r="N514" s="91"/>
      <c r="O514" s="78">
        <v>1.04</v>
      </c>
      <c r="P514" s="77" t="str">
        <f>ROUNDDOWN((P513+H513)*0.7)</f>
        <v>162852320118826000000000000000000000000000000000000000000000000000000000000000000000000000000000</v>
      </c>
      <c r="Q514" s="46"/>
      <c r="R514" s="91"/>
      <c r="S514" s="78">
        <v>1.05</v>
      </c>
      <c r="T514" s="77" t="str">
        <f>ROUNDDOWN((T513+P513)*0.75)</f>
        <v>165398636334335000000000000000000000000000000000000000000000000000000000000000000000000000000000</v>
      </c>
      <c r="U514" s="46"/>
      <c r="V514" s="91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</row>
    <row r="515">
      <c r="A515" s="74">
        <v>513.0</v>
      </c>
      <c r="B515" s="78" t="str">
        <f t="shared" si="3"/>
        <v>166,823,435,552,617,000,000,000,000,000,000,000.00</v>
      </c>
      <c r="C515" s="78">
        <v>1.04</v>
      </c>
      <c r="D515" s="83" t="str">
        <f>ROUNDDOWN((D514+P514)*0.7)</f>
        <v>206020905042208000000000000000000000000000000000000000000000000000000000000000000000000000000000</v>
      </c>
      <c r="E515" s="46"/>
      <c r="F515" s="91"/>
      <c r="G515" s="76">
        <v>1.03</v>
      </c>
      <c r="H515" s="79" t="str">
        <f>ROUNDDOWN((H514+T514)*0.75)</f>
        <v>240112051045830000000000000000000000000000000000000000000000000000000000000000000000000000000000</v>
      </c>
      <c r="I515" s="92"/>
      <c r="J515" s="91"/>
      <c r="K515" s="73">
        <v>1.05</v>
      </c>
      <c r="L515" s="83" t="str">
        <f>ROUNDDOWN((L514+H514)*1.2)</f>
        <v>379680703964538000000000000000000000000000000000000000000000000000000000000000000000000000000000</v>
      </c>
      <c r="M515" s="92"/>
      <c r="N515" s="91"/>
      <c r="O515" s="78">
        <v>1.01</v>
      </c>
      <c r="P515" s="83" t="str">
        <f>ROUNDDOWN((P514+D514)*1.11)</f>
        <v>326690292281216000000000000000000000000000000000000000000000000000000000000000000000000000000000</v>
      </c>
      <c r="Q515" s="46"/>
      <c r="R515" s="91"/>
      <c r="S515" s="78">
        <v>1.02</v>
      </c>
      <c r="T515" s="83" t="str">
        <f>ROUNDDOWN((T514+L514)*0.75)</f>
        <v>245286343433509000000000000000000000000000000000000000000000000000000000000000000000000000000000</v>
      </c>
      <c r="U515" s="46"/>
      <c r="V515" s="91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</row>
    <row r="516">
      <c r="A516" s="74">
        <v>514.0</v>
      </c>
      <c r="B516" s="78" t="str">
        <f t="shared" si="3"/>
        <v>193,302,944,458,800,000,000,000,000,000,000,000.00</v>
      </c>
      <c r="C516" s="78">
        <v>1.02</v>
      </c>
      <c r="D516" s="83" t="str">
        <f>ROUNDDOWN((D515+T515))</f>
        <v>451307248475717000000000000000000000000000000000000000000000000000000000000000000000000000000000</v>
      </c>
      <c r="E516" s="46"/>
      <c r="F516" s="91"/>
      <c r="G516" s="76">
        <v>1.05</v>
      </c>
      <c r="H516" s="79" t="str">
        <f>ROUNDDOWN((H515+L515)*0.65)</f>
        <v>402865290756739000000000000000000000000000000000000000000000000000000000000000000000000000000000</v>
      </c>
      <c r="I516" s="92"/>
      <c r="J516" s="91"/>
      <c r="K516" s="73">
        <v>1.01</v>
      </c>
      <c r="L516" s="77" t="str">
        <f>ROUNDDOWN((L515+D515)*0.65)</f>
        <v>380706045854385000000000000000000000000000000000000000000000000000000000000000000000000000000000</v>
      </c>
      <c r="M516" s="92"/>
      <c r="N516" s="91"/>
      <c r="O516" s="78">
        <v>1.03</v>
      </c>
      <c r="P516" s="77" t="str">
        <f>ROUNDDOWN((P515+H515)*0.7)</f>
        <v>396761640328932000000000000000000000000000000000000000000000000000000000000000000000000000000000</v>
      </c>
      <c r="Q516" s="46"/>
      <c r="R516" s="91"/>
      <c r="S516" s="78">
        <v>1.04</v>
      </c>
      <c r="T516" s="77" t="str">
        <f>ROUNDDOWN((T515+P515)*0.75)</f>
        <v>428982476786044000000000000000000000000000000000000000000000000000000000000000000000000000000000</v>
      </c>
      <c r="U516" s="46"/>
      <c r="V516" s="91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</row>
    <row r="517">
      <c r="A517" s="74">
        <v>515.0</v>
      </c>
      <c r="B517" s="78" t="str">
        <f t="shared" si="3"/>
        <v>223,985,486,287,726,000,000,000,000,000,000,000.00</v>
      </c>
      <c r="C517" s="78">
        <v>1.05</v>
      </c>
      <c r="D517" s="83" t="str">
        <f>ROUNDDOWN((D516+T515)*0.72)</f>
        <v>501547386174643000000000000000000000000000000000000000000000000000000000000000000000000000000000</v>
      </c>
      <c r="E517" s="46"/>
      <c r="F517" s="91"/>
      <c r="G517" s="76">
        <v>1.01</v>
      </c>
      <c r="H517" s="79" t="str">
        <f>ROUNDDOWN((H516+T516)*0.75)</f>
        <v>623885825657087000000000000000000000000000000000000000000000000000000000000000000000000000000000</v>
      </c>
      <c r="I517" s="92"/>
      <c r="J517" s="91"/>
      <c r="K517" s="73">
        <v>1.04</v>
      </c>
      <c r="L517" s="83" t="str">
        <f>ROUNDDOWN((L516+H516)*1.2)</f>
        <v>940285603933349000000000000000000000000000000000000000000000000000000000000000000000000000000000</v>
      </c>
      <c r="M517" s="92"/>
      <c r="N517" s="91"/>
      <c r="O517" s="78">
        <v>1.02</v>
      </c>
      <c r="P517" s="83" t="str">
        <f>ROUNDDOWN((P516+D516)*1.11)</f>
        <v>941356466573160000000000000000000000000000000000000000000000000000000000000000000000000000000000</v>
      </c>
      <c r="Q517" s="46"/>
      <c r="R517" s="91"/>
      <c r="S517" s="78">
        <v>1.03</v>
      </c>
      <c r="T517" s="83" t="str">
        <f>ROUNDDOWN((T516+L516)*0.75)</f>
        <v>607266391980322000000000000000000000000000000000000000000000000000000000000000000000000000000000</v>
      </c>
      <c r="U517" s="46"/>
      <c r="V517" s="91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</row>
    <row r="518">
      <c r="A518" s="74">
        <v>516.0</v>
      </c>
      <c r="B518" s="78" t="str">
        <f t="shared" si="3"/>
        <v>254,498,622,327,060,000,000,000,000,000,000,000.00</v>
      </c>
      <c r="C518" s="78">
        <v>1.01</v>
      </c>
      <c r="D518" s="83" t="str">
        <f>ROUNDDOWN((D517+L517)*0.775)</f>
        <v>1117420567333690000000000000000000000000000000000000000000000000000000000000000000000000000000000</v>
      </c>
      <c r="E518" s="46"/>
      <c r="F518" s="91"/>
      <c r="G518" s="76">
        <v>1.04</v>
      </c>
      <c r="H518" s="79" t="str">
        <f>ROUNDDOWN((H517+P517)*0.656)</f>
        <v>1026798943703040000000000000000000000000000000000000000000000000000000000000000000000000000000000</v>
      </c>
      <c r="I518" s="92"/>
      <c r="J518" s="91"/>
      <c r="K518" s="73">
        <v>1.02</v>
      </c>
      <c r="L518" s="83" t="str">
        <f>ROUNDDOWN((L517+T517)*0.65)</f>
        <v>1005908797343890000000000000000000000000000000000000000000000000000000000000000000000000000000000</v>
      </c>
      <c r="M518" s="92"/>
      <c r="N518" s="91"/>
      <c r="O518" s="78">
        <v>1.05</v>
      </c>
      <c r="P518" s="83" t="str">
        <f>ROUNDDOWN((P517+D517)*0.665)</f>
        <v>959531062077289000000000000000000000000000000000000000000000000000000000000000000000000000000000</v>
      </c>
      <c r="Q518" s="46"/>
      <c r="R518" s="91"/>
      <c r="S518" s="78">
        <v>1.01</v>
      </c>
      <c r="T518" s="83" t="str">
        <f>ROUNDDOWN((T517+H517)*0.75)</f>
        <v>923364163228057000000000000000000000000000000000000000000000000000000000000000000000000000000000</v>
      </c>
      <c r="U518" s="46"/>
      <c r="V518" s="91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</row>
    <row r="519">
      <c r="A519" s="74">
        <v>517.0</v>
      </c>
      <c r="B519" s="78" t="str">
        <f t="shared" si="3"/>
        <v>303,653,862,571,858,000,000,000,000,000,000,000.00</v>
      </c>
      <c r="C519" s="78">
        <v>1.04</v>
      </c>
      <c r="D519" s="90" t="str">
        <f>ROUNDDOWN((D518+T518)*0.55)</f>
        <v>1122431601808960000000000000000000000000000000000000000000000000000000000000000000000000000000000</v>
      </c>
      <c r="E519" s="46"/>
      <c r="F519" s="91"/>
      <c r="G519" s="76">
        <v>1.02</v>
      </c>
      <c r="H519" s="79" t="str">
        <f>ROUNDDOWN((H518+L518)*0.65)</f>
        <v>1321260031680500000000000000000000000000000000000000000000000000000000000000000000000000000000000</v>
      </c>
      <c r="I519" s="92"/>
      <c r="J519" s="91"/>
      <c r="K519" s="78">
        <v>1.03</v>
      </c>
      <c r="L519" s="77" t="str">
        <f>ROUNDDOWN((L518+D518)*0.65)</f>
        <v>1380164087040430000000000000000000000000000000000000000000000000000000000000000000000000000000000</v>
      </c>
      <c r="M519" s="92"/>
      <c r="N519" s="91"/>
      <c r="O519" s="78">
        <v>1.04</v>
      </c>
      <c r="P519" s="77" t="str">
        <f>ROUNDDOWN((P518+H518)*0.7)</f>
        <v>1390431004046230000000000000000000000000000000000000000000000000000000000000000000000000000000000</v>
      </c>
      <c r="Q519" s="46"/>
      <c r="R519" s="91"/>
      <c r="S519" s="78">
        <v>1.05</v>
      </c>
      <c r="T519" s="77" t="str">
        <f>ROUNDDOWN((T518+P518)*0.75)</f>
        <v>1412171418979010000000000000000000000000000000000000000000000000000000000000000000000000000000000</v>
      </c>
      <c r="U519" s="46"/>
      <c r="V519" s="91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</row>
    <row r="520">
      <c r="A520" s="74">
        <v>518.0</v>
      </c>
      <c r="B520" s="78" t="str">
        <f t="shared" si="3"/>
        <v>345,085,769,918,545,000,000,000,000,000,000,000.00</v>
      </c>
      <c r="C520" s="78">
        <v>1.02</v>
      </c>
      <c r="D520" s="83" t="str">
        <f>ROUNDDOWN((D519+P519)*0.7)</f>
        <v>1759003824098630000000000000000000000000000000000000000000000000000000000000000000000000000000000</v>
      </c>
      <c r="E520" s="46"/>
      <c r="F520" s="91"/>
      <c r="G520" s="76">
        <v>1.03</v>
      </c>
      <c r="H520" s="79" t="str">
        <f>ROUNDDOWN((H519+T519)*0.75)</f>
        <v>2050073587994630000000000000000000000000000000000000000000000000000000000000000000000000000000000</v>
      </c>
      <c r="I520" s="92"/>
      <c r="J520" s="91"/>
      <c r="K520" s="73">
        <v>1.05</v>
      </c>
      <c r="L520" s="83" t="str">
        <f>ROUNDDOWN((L519+H519)*1.2)</f>
        <v>3241708942465120000000000000000000000000000000000000000000000000000000000000000000000000000000000</v>
      </c>
      <c r="M520" s="92"/>
      <c r="N520" s="91"/>
      <c r="O520" s="78">
        <v>1.01</v>
      </c>
      <c r="P520" s="83" t="str">
        <f>ROUNDDOWN((P519+D519)*1.11)</f>
        <v>2789277492499260000000000000000000000000000000000000000000000000000000000000000000000000000000000</v>
      </c>
      <c r="Q520" s="46"/>
      <c r="R520" s="91"/>
      <c r="S520" s="78">
        <v>1.02</v>
      </c>
      <c r="T520" s="83" t="str">
        <f>ROUNDDOWN((T519+L519)*0.75)</f>
        <v>2094251629514580000000000000000000000000000000000000000000000000000000000000000000000000000000000</v>
      </c>
      <c r="U520" s="46"/>
      <c r="V520" s="91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</row>
    <row r="521">
      <c r="A521" s="74">
        <v>519.0</v>
      </c>
      <c r="B521" s="78" t="str">
        <f t="shared" si="3"/>
        <v>411,621,060,143,284,000,000,000,000,000,000,000.00</v>
      </c>
      <c r="C521" s="78">
        <v>1.05</v>
      </c>
      <c r="D521" s="83" t="str">
        <f>ROUNDDOWN((D520+T520))</f>
        <v>3853255453613210000000000000000000000000000000000000000000000000000000000000000000000000000000000</v>
      </c>
      <c r="E521" s="46"/>
      <c r="F521" s="91"/>
      <c r="G521" s="76">
        <v>1.05</v>
      </c>
      <c r="H521" s="79" t="str">
        <f>ROUNDDOWN((H520+L520)*0.65)</f>
        <v>3439658644798840000000000000000000000000000000000000000000000000000000000000000000000000000000000</v>
      </c>
      <c r="I521" s="92"/>
      <c r="J521" s="91"/>
      <c r="K521" s="73">
        <v>1.01</v>
      </c>
      <c r="L521" s="77" t="str">
        <f>ROUNDDOWN((L520+D520)*0.65)</f>
        <v>3250463298266440000000000000000000000000000000000000000000000000000000000000000000000000000000000</v>
      </c>
      <c r="M521" s="92"/>
      <c r="N521" s="91"/>
      <c r="O521" s="78">
        <v>1.03</v>
      </c>
      <c r="P521" s="77" t="str">
        <f>ROUNDDOWN((P520+H520)*0.7)</f>
        <v>3387545756345720000000000000000000000000000000000000000000000000000000000000000000000000000000000</v>
      </c>
      <c r="Q521" s="46"/>
      <c r="R521" s="91"/>
      <c r="S521" s="78">
        <v>1.04</v>
      </c>
      <c r="T521" s="77" t="str">
        <f>ROUNDDOWN((T520+P520)*0.75)</f>
        <v>3662646841510380000000000000000000000000000000000000000000000000000000000000000000000000000000000</v>
      </c>
      <c r="U521" s="46"/>
      <c r="V521" s="91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</row>
    <row r="522">
      <c r="A522" s="74">
        <v>520.0</v>
      </c>
      <c r="B522" s="78" t="str">
        <f t="shared" si="3"/>
        <v>467,871,855,301,481,000,000,000,000,000,000,000.00</v>
      </c>
      <c r="C522" s="78">
        <v>1.03</v>
      </c>
      <c r="D522" s="83" t="str">
        <f>ROUNDDOWN((D521+T520)*0.72)</f>
        <v>4282205099852010000000000000000000000000000000000000000000000000000000000000000000000000000000000</v>
      </c>
      <c r="E522" s="46"/>
      <c r="F522" s="91"/>
      <c r="G522" s="76">
        <v>1.01</v>
      </c>
      <c r="H522" s="79" t="str">
        <f>ROUNDDOWN((H521+T521)*0.75)</f>
        <v>5326729114731920000000000000000000000000000000000000000000000000000000000000000000000000000000000</v>
      </c>
      <c r="I522" s="92"/>
      <c r="J522" s="91"/>
      <c r="K522" s="73">
        <v>1.04</v>
      </c>
      <c r="L522" s="83" t="str">
        <f>ROUNDDOWN((L521+H521)*1.2)</f>
        <v>8028146331678340000000000000000000000000000000000000000000000000000000000000000000000000000000000</v>
      </c>
      <c r="M522" s="92"/>
      <c r="N522" s="91"/>
      <c r="O522" s="78">
        <v>1.02</v>
      </c>
      <c r="P522" s="83" t="str">
        <f>ROUNDDOWN((P521+D521)*1.11)</f>
        <v>8037289343054410000000000000000000000000000000000000000000000000000000000000000000000000000000000</v>
      </c>
      <c r="Q522" s="46"/>
      <c r="R522" s="91"/>
      <c r="S522" s="78">
        <v>1.03</v>
      </c>
      <c r="T522" s="83" t="str">
        <f>ROUNDDOWN((T521+L521)*0.75)</f>
        <v>5184832604832610000000000000000000000000000000000000000000000000000000000000000000000000000000000</v>
      </c>
      <c r="U522" s="46"/>
      <c r="V522" s="91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</row>
    <row r="523">
      <c r="A523" s="74">
        <v>521.0</v>
      </c>
      <c r="B523" s="78" t="str">
        <f t="shared" si="3"/>
        <v>531,609,188,493,913,000,000,000,000,000,000,000.00</v>
      </c>
      <c r="C523" s="78">
        <v>1.01</v>
      </c>
      <c r="D523" s="83" t="str">
        <f>ROUNDDOWN((D522+L522)*0.775)</f>
        <v>9540522359436020000000000000000000000000000000000000000000000000000000000000000000000000000000000</v>
      </c>
      <c r="E523" s="46"/>
      <c r="F523" s="91"/>
      <c r="G523" s="76">
        <v>1.04</v>
      </c>
      <c r="H523" s="79" t="str">
        <f>ROUNDDOWN((H522+P522)*0.656)</f>
        <v>8766796108307830000000000000000000000000000000000000000000000000000000000000000000000000000000000</v>
      </c>
      <c r="I523" s="92"/>
      <c r="J523" s="91"/>
      <c r="K523" s="73">
        <v>1.02</v>
      </c>
      <c r="L523" s="83" t="str">
        <f>ROUNDDOWN((L522+T522)*0.65)</f>
        <v>8588436308732120000000000000000000000000000000000000000000000000000000000000000000000000000000000</v>
      </c>
      <c r="M523" s="92"/>
      <c r="N523" s="91"/>
      <c r="O523" s="78">
        <v>1.05</v>
      </c>
      <c r="P523" s="83" t="str">
        <f>ROUNDDOWN((P522+D522)*0.665)</f>
        <v>8192463804532770000000000000000000000000000000000000000000000000000000000000000000000000000000000</v>
      </c>
      <c r="Q523" s="46"/>
      <c r="R523" s="91"/>
      <c r="S523" s="78">
        <v>1.01</v>
      </c>
      <c r="T523" s="83" t="str">
        <f>ROUNDDOWN((T522+H522)*0.75)</f>
        <v>7883671289673400000000000000000000000000000000000000000000000000000000000000000000000000000000000</v>
      </c>
      <c r="U523" s="46"/>
      <c r="V523" s="91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</row>
    <row r="524">
      <c r="A524" s="74">
        <v>522.0</v>
      </c>
      <c r="B524" s="78" t="str">
        <f t="shared" si="3"/>
        <v>634,287,062,102,118,000,000,000,000,000,000,000.00</v>
      </c>
      <c r="C524" s="78">
        <v>1.04</v>
      </c>
      <c r="D524" s="90" t="str">
        <f>ROUNDDOWN((D523+T523)*0.55)</f>
        <v>9583306507010180000000000000000000000000000000000000000000000000000000000000000000000000000000000</v>
      </c>
      <c r="E524" s="46"/>
      <c r="F524" s="91"/>
      <c r="G524" s="76">
        <v>1.02</v>
      </c>
      <c r="H524" s="79" t="str">
        <f>ROUNDDOWN((H523+L523)*0.65)</f>
        <v>11280901071076000000000000000000000000000000000000000000000000000000000000000000000000000000000000</v>
      </c>
      <c r="I524" s="92"/>
      <c r="J524" s="91"/>
      <c r="K524" s="78">
        <v>1.03</v>
      </c>
      <c r="L524" s="77" t="str">
        <f>ROUNDDOWN((L523+D523)*0.65)</f>
        <v>11783823134309300000000000000000000000000000000000000000000000000000000000000000000000000000000000</v>
      </c>
      <c r="M524" s="92"/>
      <c r="N524" s="91"/>
      <c r="O524" s="78">
        <v>1.04</v>
      </c>
      <c r="P524" s="77" t="str">
        <f>ROUNDDOWN((P523+H523)*0.7)</f>
        <v>11871481938988400000000000000000000000000000000000000000000000000000000000000000000000000000000000</v>
      </c>
      <c r="Q524" s="46"/>
      <c r="R524" s="91"/>
      <c r="S524" s="78">
        <v>1.05</v>
      </c>
      <c r="T524" s="77" t="str">
        <f>ROUNDDOWN((T523+P523)*0.75)</f>
        <v>12057101320654600000000000000000000000000000000000000000000000000000000000000000000000000000000000</v>
      </c>
      <c r="U524" s="46"/>
      <c r="V524" s="91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</row>
    <row r="525">
      <c r="A525" s="74">
        <v>523.0</v>
      </c>
      <c r="B525" s="78" t="str">
        <f t="shared" si="3"/>
        <v>720,832,059,638,575,000,000,000,000,000,000,000.00</v>
      </c>
      <c r="C525" s="78">
        <v>1.02</v>
      </c>
      <c r="D525" s="83" t="str">
        <f>ROUNDDOWN((D524+P524)*0.7)</f>
        <v>15018351912199000000000000000000000000000000000000000000000000000000000000000000000000000000000000</v>
      </c>
      <c r="E525" s="46"/>
      <c r="F525" s="91"/>
      <c r="G525" s="76">
        <v>1.03</v>
      </c>
      <c r="H525" s="79" t="str">
        <f>ROUNDDOWN((H524+T524)*0.75)</f>
        <v>17503501793798000000000000000000000000000000000000000000000000000000000000000000000000000000000000</v>
      </c>
      <c r="I525" s="92"/>
      <c r="J525" s="91"/>
      <c r="K525" s="73">
        <v>1.05</v>
      </c>
      <c r="L525" s="83" t="str">
        <f>ROUNDDOWN((L524+H524)*1.2)</f>
        <v>27677669046462400000000000000000000000000000000000000000000000000000000000000000000000000000000000</v>
      </c>
      <c r="M525" s="92"/>
      <c r="N525" s="91"/>
      <c r="O525" s="78">
        <v>1.01</v>
      </c>
      <c r="P525" s="83" t="str">
        <f>ROUNDDOWN((P524+D524)*1.11)</f>
        <v>23814815175058400000000000000000000000000000000000000000000000000000000000000000000000000000000000</v>
      </c>
      <c r="Q525" s="46"/>
      <c r="R525" s="91"/>
      <c r="S525" s="78">
        <v>1.02</v>
      </c>
      <c r="T525" s="83" t="str">
        <f>ROUNDDOWN((T524+L524)*0.75)</f>
        <v>17880693341222900000000000000000000000000000000000000000000000000000000000000000000000000000000000</v>
      </c>
      <c r="U525" s="46"/>
      <c r="V525" s="91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</row>
    <row r="526">
      <c r="A526" s="74">
        <v>524.0</v>
      </c>
      <c r="B526" s="78" t="str">
        <f t="shared" si="3"/>
        <v>859,814,232,976,728,000,000,000,000,000,000,000.00</v>
      </c>
      <c r="C526" s="78">
        <v>1.05</v>
      </c>
      <c r="D526" s="83" t="str">
        <f>ROUNDDOWN((D525+T525))</f>
        <v>32899045253421900000000000000000000000000000000000000000000000000000000000000000000000000000000000</v>
      </c>
      <c r="E526" s="46"/>
      <c r="F526" s="91"/>
      <c r="G526" s="76">
        <v>1.05</v>
      </c>
      <c r="H526" s="79" t="str">
        <f>ROUNDDOWN((H525+L525)*0.65)</f>
        <v>29367761046169300000000000000000000000000000000000000000000000000000000000000000000000000000000000</v>
      </c>
      <c r="I526" s="92"/>
      <c r="J526" s="91"/>
      <c r="K526" s="73">
        <v>1.01</v>
      </c>
      <c r="L526" s="77" t="str">
        <f>ROUNDDOWN((L525+D525)*0.65)</f>
        <v>27752413623129900000000000000000000000000000000000000000000000000000000000000000000000000000000000</v>
      </c>
      <c r="M526" s="92"/>
      <c r="N526" s="91"/>
      <c r="O526" s="78">
        <v>1.03</v>
      </c>
      <c r="P526" s="77" t="str">
        <f>ROUNDDOWN((P525+H525)*0.7)</f>
        <v>28922821878199500000000000000000000000000000000000000000000000000000000000000000000000000000000000</v>
      </c>
      <c r="Q526" s="46"/>
      <c r="R526" s="91"/>
      <c r="S526" s="78">
        <v>1.04</v>
      </c>
      <c r="T526" s="77" t="str">
        <f>ROUNDDOWN((T525+P525)*0.75)</f>
        <v>31271631387211000000000000000000000000000000000000000000000000000000000000000000000000000000000000</v>
      </c>
      <c r="U526" s="46"/>
      <c r="V526" s="91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</row>
    <row r="527">
      <c r="A527" s="74">
        <v>525.0</v>
      </c>
      <c r="B527" s="78" t="str">
        <f t="shared" si="3"/>
        <v>977,313,649,251,591,000,000,000,000,000,000,000.00</v>
      </c>
      <c r="C527" s="78">
        <v>1.03</v>
      </c>
      <c r="D527" s="83" t="str">
        <f>ROUNDDOWN((D526+T525)*0.72)</f>
        <v>36561411788144300000000000000000000000000000000000000000000000000000000000000000000000000000000000</v>
      </c>
      <c r="E527" s="46"/>
      <c r="F527" s="91"/>
      <c r="G527" s="76">
        <v>1.01</v>
      </c>
      <c r="H527" s="79" t="str">
        <f>ROUNDDOWN((H526+T526)*0.75)</f>
        <v>45479544325035200000000000000000000000000000000000000000000000000000000000000000000000000000000000</v>
      </c>
      <c r="I527" s="92"/>
      <c r="J527" s="91"/>
      <c r="K527" s="73">
        <v>1.04</v>
      </c>
      <c r="L527" s="83" t="str">
        <f>ROUNDDOWN((L526+H526)*1.2)</f>
        <v>68544209603159000000000000000000000000000000000000000000000000000000000000000000000000000000000000</v>
      </c>
      <c r="M527" s="92"/>
      <c r="N527" s="91"/>
      <c r="O527" s="78">
        <v>1.02</v>
      </c>
      <c r="P527" s="83" t="str">
        <f>ROUNDDOWN((P526+D526)*1.11)</f>
        <v>68622272516099800000000000000000000000000000000000000000000000000000000000000000000000000000000000</v>
      </c>
      <c r="Q527" s="46"/>
      <c r="R527" s="91"/>
      <c r="S527" s="78">
        <v>1.03</v>
      </c>
      <c r="T527" s="83" t="str">
        <f>ROUNDDOWN((T526+L526)*0.75)</f>
        <v>44268033757755700000000000000000000000000000000000000000000000000000000000000000000000000000000000</v>
      </c>
      <c r="U527" s="46"/>
      <c r="V527" s="91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</row>
    <row r="528">
      <c r="A528" s="74">
        <v>526.0</v>
      </c>
      <c r="B528" s="78" t="str">
        <f t="shared" si="3"/>
        <v>1,110,451,312,887,550,000,000,000,000,000,000,000.00</v>
      </c>
      <c r="C528" s="78">
        <v>1.01</v>
      </c>
      <c r="D528" s="83" t="str">
        <f>ROUNDDOWN((D527+L527)*0.775)</f>
        <v>81456856578260100000000000000000000000000000000000000000000000000000000000000000000000000000000000</v>
      </c>
      <c r="E528" s="46"/>
      <c r="F528" s="91"/>
      <c r="G528" s="76">
        <v>1.04</v>
      </c>
      <c r="H528" s="79" t="str">
        <f>ROUNDDOWN((H527+P527)*0.656)</f>
        <v>74850791847784600000000000000000000000000000000000000000000000000000000000000000000000000000000000</v>
      </c>
      <c r="I528" s="92"/>
      <c r="J528" s="91"/>
      <c r="K528" s="73">
        <v>1.02</v>
      </c>
      <c r="L528" s="83" t="str">
        <f>ROUNDDOWN((L527+T527)*0.65)</f>
        <v>73327958184594600000000000000000000000000000000000000000000000000000000000000000000000000000000000</v>
      </c>
      <c r="M528" s="92"/>
      <c r="N528" s="91"/>
      <c r="O528" s="78">
        <v>1.05</v>
      </c>
      <c r="P528" s="83" t="str">
        <f>ROUNDDOWN((P527+D527)*0.665)</f>
        <v>69947150062322300000000000000000000000000000000000000000000000000000000000000000000000000000000000</v>
      </c>
      <c r="Q528" s="46"/>
      <c r="R528" s="91"/>
      <c r="S528" s="78">
        <v>1.01</v>
      </c>
      <c r="T528" s="83" t="str">
        <f>ROUNDDOWN((T527+H527)*0.75)</f>
        <v>67310683562093200000000000000000000000000000000000000000000000000000000000000000000000000000000000</v>
      </c>
      <c r="U528" s="46"/>
      <c r="V528" s="91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</row>
    <row r="529">
      <c r="A529" s="74">
        <v>527.0</v>
      </c>
      <c r="B529" s="78" t="str">
        <f t="shared" si="3"/>
        <v>1,324,929,884,779,350,000,000,000,000,000,000,000.00</v>
      </c>
      <c r="C529" s="78">
        <v>1.04</v>
      </c>
      <c r="D529" s="90" t="str">
        <f>ROUNDDOWN((D528+T528)*0.55)</f>
        <v>81822147077194300000000000000000000000000000000000000000000000000000000000000000000000000000000000</v>
      </c>
      <c r="E529" s="46"/>
      <c r="F529" s="91"/>
      <c r="G529" s="76">
        <v>1.02</v>
      </c>
      <c r="H529" s="79" t="str">
        <f>ROUNDDOWN((H528+L528)*0.65)</f>
        <v>96316187521046500000000000000000000000000000000000000000000000000000000000000000000000000000000000</v>
      </c>
      <c r="I529" s="92"/>
      <c r="J529" s="91"/>
      <c r="K529" s="78">
        <v>1.03</v>
      </c>
      <c r="L529" s="77" t="str">
        <f>ROUNDDOWN((L528+D528)*0.65)</f>
        <v>100610129595856000000000000000000000000000000000000000000000000000000000000000000000000000000000000</v>
      </c>
      <c r="M529" s="92"/>
      <c r="N529" s="91"/>
      <c r="O529" s="78">
        <v>1.04</v>
      </c>
      <c r="P529" s="77" t="str">
        <f>ROUNDDOWN((P528+H528)*0.7)</f>
        <v>101358559337075000000000000000000000000000000000000000000000000000000000000000000000000000000000000</v>
      </c>
      <c r="Q529" s="46"/>
      <c r="R529" s="91"/>
      <c r="S529" s="78">
        <v>1.05</v>
      </c>
      <c r="T529" s="77" t="str">
        <f>ROUNDDOWN((T528+P528)*0.75)</f>
        <v>102943375218312000000000000000000000000000000000000000000000000000000000000000000000000000000000000</v>
      </c>
      <c r="U529" s="46"/>
      <c r="V529" s="91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</row>
    <row r="530">
      <c r="A530" s="74">
        <v>528.0</v>
      </c>
      <c r="B530" s="78" t="str">
        <f t="shared" si="3"/>
        <v>1,505,709,314,891,300,000,000,000,000,000,000,000.00</v>
      </c>
      <c r="C530" s="78">
        <v>1.02</v>
      </c>
      <c r="D530" s="83" t="str">
        <f>ROUNDDOWN((D529+P529)*0.7)</f>
        <v>128226494489989000000000000000000000000000000000000000000000000000000000000000000000000000000000000</v>
      </c>
      <c r="E530" s="46"/>
      <c r="F530" s="91"/>
      <c r="G530" s="76">
        <v>1.03</v>
      </c>
      <c r="H530" s="79" t="str">
        <f>ROUNDDOWN((H529+T529)*0.75)</f>
        <v>149444672054519000000000000000000000000000000000000000000000000000000000000000000000000000000000000</v>
      </c>
      <c r="I530" s="92"/>
      <c r="J530" s="91"/>
      <c r="K530" s="73">
        <v>1.05</v>
      </c>
      <c r="L530" s="83" t="str">
        <f>ROUNDDOWN((L529+H529)*1.2)</f>
        <v>236311580540283000000000000000000000000000000000000000000000000000000000000000000000000000000000000</v>
      </c>
      <c r="M530" s="92"/>
      <c r="N530" s="91"/>
      <c r="O530" s="78">
        <v>1.01</v>
      </c>
      <c r="P530" s="83" t="str">
        <f>ROUNDDOWN((P529+D529)*1.11)</f>
        <v>203330584119839000000000000000000000000000000000000000000000000000000000000000000000000000000000000</v>
      </c>
      <c r="Q530" s="46"/>
      <c r="R530" s="91"/>
      <c r="S530" s="78">
        <v>1.02</v>
      </c>
      <c r="T530" s="83" t="str">
        <f>ROUNDDOWN((T529+L529)*0.75)</f>
        <v>152665128610626000000000000000000000000000000000000000000000000000000000000000000000000000000000000</v>
      </c>
      <c r="U530" s="46"/>
      <c r="V530" s="91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</row>
    <row r="531">
      <c r="A531" s="74">
        <v>529.0</v>
      </c>
      <c r="B531" s="78" t="str">
        <f t="shared" si="3"/>
        <v>1,796,022,086,362,680,000,000,000,000,000,000,000.00</v>
      </c>
      <c r="C531" s="78">
        <v>1.05</v>
      </c>
      <c r="D531" s="83" t="str">
        <f>ROUNDDOWN((D530+T530))</f>
        <v>280891623100615000000000000000000000000000000000000000000000000000000000000000000000000000000000000</v>
      </c>
      <c r="E531" s="46"/>
      <c r="F531" s="91"/>
      <c r="G531" s="76">
        <v>1.05</v>
      </c>
      <c r="H531" s="79" t="str">
        <f>ROUNDDOWN((H530+L530)*0.65)</f>
        <v>250741564186621000000000000000000000000000000000000000000000000000000000000000000000000000000000000</v>
      </c>
      <c r="I531" s="92"/>
      <c r="J531" s="91"/>
      <c r="K531" s="73">
        <v>1.01</v>
      </c>
      <c r="L531" s="77" t="str">
        <f>ROUNDDOWN((L530+D530)*0.65)</f>
        <v>236949748769677000000000000000000000000000000000000000000000000000000000000000000000000000000000000</v>
      </c>
      <c r="M531" s="92"/>
      <c r="N531" s="91"/>
      <c r="O531" s="78">
        <v>1.03</v>
      </c>
      <c r="P531" s="77" t="str">
        <f>ROUNDDOWN((P530+H530)*0.7)</f>
        <v>246942679322051000000000000000000000000000000000000000000000000000000000000000000000000000000000000</v>
      </c>
      <c r="Q531" s="46"/>
      <c r="R531" s="91"/>
      <c r="S531" s="78">
        <v>1.04</v>
      </c>
      <c r="T531" s="77" t="str">
        <f>ROUNDDOWN((T530+P530)*0.75)</f>
        <v>266996784547849000000000000000000000000000000000000000000000000000000000000000000000000000000000000</v>
      </c>
      <c r="U531" s="46"/>
      <c r="V531" s="91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</row>
    <row r="532">
      <c r="A532" s="74">
        <v>530.0</v>
      </c>
      <c r="B532" s="78" t="str">
        <f t="shared" si="3"/>
        <v>2,041,460,622,584,360,000,000,000,000,000,000,000.00</v>
      </c>
      <c r="C532" s="78">
        <v>1.03</v>
      </c>
      <c r="D532" s="83" t="str">
        <f>ROUNDDOWN((D531+T530)*0.72)</f>
        <v>312160861232094000000000000000000000000000000000000000000000000000000000000000000000000000000000000</v>
      </c>
      <c r="E532" s="46"/>
      <c r="F532" s="91"/>
      <c r="G532" s="76">
        <v>1.01</v>
      </c>
      <c r="H532" s="79" t="str">
        <f>ROUNDDOWN((H531+T531)*0.75)</f>
        <v>388303761550853000000000000000000000000000000000000000000000000000000000000000000000000000000000000</v>
      </c>
      <c r="I532" s="92"/>
      <c r="J532" s="91"/>
      <c r="K532" s="73">
        <v>1.04</v>
      </c>
      <c r="L532" s="83" t="str">
        <f>ROUNDDOWN((L531+H531)*1.2)</f>
        <v>585229575547558000000000000000000000000000000000000000000000000000000000000000000000000000000000000</v>
      </c>
      <c r="M532" s="92"/>
      <c r="N532" s="91"/>
      <c r="O532" s="78">
        <v>1.02</v>
      </c>
      <c r="P532" s="83" t="str">
        <f>ROUNDDOWN((P531+D531)*1.11)</f>
        <v>585896075689159000000000000000000000000000000000000000000000000000000000000000000000000000000000000</v>
      </c>
      <c r="Q532" s="46"/>
      <c r="R532" s="91"/>
      <c r="S532" s="78">
        <v>1.03</v>
      </c>
      <c r="T532" s="83" t="str">
        <f>ROUNDDOWN((T531+L531)*0.75)</f>
        <v>377959899988144000000000000000000000000000000000000000000000000000000000000000000000000000000000000</v>
      </c>
      <c r="U532" s="46"/>
      <c r="V532" s="91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</row>
    <row r="533">
      <c r="A533" s="74">
        <v>531.0</v>
      </c>
      <c r="B533" s="78" t="str">
        <f t="shared" si="3"/>
        <v>2,319,565,095,906,540,000,000,000,000,000,000,000.00</v>
      </c>
      <c r="C533" s="78">
        <v>1.01</v>
      </c>
      <c r="D533" s="83" t="str">
        <f>ROUNDDOWN((D532+L532)*0.775)</f>
        <v>695477588504230000000000000000000000000000000000000000000000000000000000000000000000000000000000000</v>
      </c>
      <c r="E533" s="46"/>
      <c r="F533" s="91"/>
      <c r="G533" s="76">
        <v>1.04</v>
      </c>
      <c r="H533" s="79" t="str">
        <f>ROUNDDOWN((H532+P532)*0.656)</f>
        <v>639075093229448000000000000000000000000000000000000000000000000000000000000000000000000000000000000</v>
      </c>
      <c r="I533" s="92"/>
      <c r="J533" s="91"/>
      <c r="K533" s="73">
        <v>1.02</v>
      </c>
      <c r="L533" s="83" t="str">
        <f>ROUNDDOWN((L532+T532)*0.65)</f>
        <v>626073159098206000000000000000000000000000000000000000000000000000000000000000000000000000000000000</v>
      </c>
      <c r="M533" s="92"/>
      <c r="N533" s="91"/>
      <c r="O533" s="78">
        <v>1.05</v>
      </c>
      <c r="P533" s="83" t="str">
        <f>ROUNDDOWN((P532+D532)*0.665)</f>
        <v>597207863052633000000000000000000000000000000000000000000000000000000000000000000000000000000000000</v>
      </c>
      <c r="Q533" s="46"/>
      <c r="R533" s="91"/>
      <c r="S533" s="78">
        <v>1.01</v>
      </c>
      <c r="T533" s="83" t="str">
        <f>ROUNDDOWN((T532+H532)*0.75)</f>
        <v>574697746154248000000000000000000000000000000000000000000000000000000000000000000000000000000000000</v>
      </c>
      <c r="U533" s="46"/>
      <c r="V533" s="91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</row>
    <row r="534">
      <c r="A534" s="74">
        <v>532.0</v>
      </c>
      <c r="B534" s="78" t="str">
        <f t="shared" si="3"/>
        <v>2,767,578,442,737,970,000,000,000,000,000,000,000.00</v>
      </c>
      <c r="C534" s="78">
        <v>1.04</v>
      </c>
      <c r="D534" s="90" t="str">
        <f>ROUNDDOWN((D533+T533)*0.55)</f>
        <v>698596434062163000000000000000000000000000000000000000000000000000000000000000000000000000000000000</v>
      </c>
      <c r="E534" s="46"/>
      <c r="F534" s="91"/>
      <c r="G534" s="76">
        <v>1.02</v>
      </c>
      <c r="H534" s="79" t="str">
        <f>ROUNDDOWN((H533+L533)*0.65)</f>
        <v>822346364012975000000000000000000000000000000000000000000000000000000000000000000000000000000000000</v>
      </c>
      <c r="I534" s="92"/>
      <c r="J534" s="91"/>
      <c r="K534" s="78">
        <v>1.03</v>
      </c>
      <c r="L534" s="77" t="str">
        <f>ROUNDDOWN((L533+D533)*0.65)</f>
        <v>859007985941583000000000000000000000000000000000000000000000000000000000000000000000000000000000000</v>
      </c>
      <c r="M534" s="92"/>
      <c r="N534" s="91"/>
      <c r="O534" s="78">
        <v>1.04</v>
      </c>
      <c r="P534" s="77" t="str">
        <f>ROUNDDOWN((P533+H533)*0.7)</f>
        <v>865398069397457000000000000000000000000000000000000000000000000000000000000000000000000000000000000</v>
      </c>
      <c r="Q534" s="46"/>
      <c r="R534" s="91"/>
      <c r="S534" s="78">
        <v>1.05</v>
      </c>
      <c r="T534" s="77" t="str">
        <f>ROUNDDOWN((T533+P533)*0.75)</f>
        <v>878929206905161000000000000000000000000000000000000000000000000000000000000000000000000000000000000</v>
      </c>
      <c r="U534" s="46"/>
      <c r="V534" s="91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</row>
    <row r="535">
      <c r="A535" s="74">
        <v>533.0</v>
      </c>
      <c r="B535" s="78" t="str">
        <f t="shared" si="3"/>
        <v>3,145,199,371,525,170,000,000,000,000,000,000,000.00</v>
      </c>
      <c r="C535" s="78">
        <v>1.02</v>
      </c>
      <c r="D535" s="83" t="str">
        <f>ROUNDDOWN((D534+P534)*0.7)</f>
        <v>1094796152421730000000000000000000000000000000000000000000000000000000000000000000000000000000000000</v>
      </c>
      <c r="E535" s="46"/>
      <c r="F535" s="91"/>
      <c r="G535" s="76">
        <v>1.03</v>
      </c>
      <c r="H535" s="79" t="str">
        <f>ROUNDDOWN((H534+T534)*0.75)</f>
        <v>1275956678188600000000000000000000000000000000000000000000000000000000000000000000000000000000000000</v>
      </c>
      <c r="I535" s="92"/>
      <c r="J535" s="91"/>
      <c r="K535" s="73">
        <v>1.05</v>
      </c>
      <c r="L535" s="83" t="str">
        <f>ROUNDDOWN((L534+H534)*1.2)</f>
        <v>2017625219945470000000000000000000000000000000000000000000000000000000000000000000000000000000000000</v>
      </c>
      <c r="M535" s="92"/>
      <c r="N535" s="91"/>
      <c r="O535" s="78">
        <v>1.01</v>
      </c>
      <c r="P535" s="83" t="str">
        <f>ROUNDDOWN((P534+D534)*1.11)</f>
        <v>1736033898840180000000000000000000000000000000000000000000000000000000000000000000000000000000000000</v>
      </c>
      <c r="Q535" s="46"/>
      <c r="R535" s="91"/>
      <c r="S535" s="78">
        <v>1.02</v>
      </c>
      <c r="T535" s="83" t="str">
        <f>ROUNDDOWN((T534+L534)*0.75)</f>
        <v>1303452894635060000000000000000000000000000000000000000000000000000000000000000000000000000000000000</v>
      </c>
      <c r="U535" s="46"/>
      <c r="V535" s="91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</row>
    <row r="536">
      <c r="A536" s="74">
        <v>534.0</v>
      </c>
      <c r="B536" s="78" t="str">
        <f t="shared" si="3"/>
        <v>3,751,618,909,046,200,000,000,000,000,000,000,000.00</v>
      </c>
      <c r="C536" s="78">
        <v>1.05</v>
      </c>
      <c r="D536" s="83" t="str">
        <f>ROUNDDOWN((D535+T535))</f>
        <v>2398249047056790000000000000000000000000000000000000000000000000000000000000000000000000000000000000</v>
      </c>
      <c r="E536" s="46"/>
      <c r="F536" s="91"/>
      <c r="G536" s="76">
        <v>1.05</v>
      </c>
      <c r="H536" s="79" t="str">
        <f>ROUNDDOWN((H535+L535)*0.65)</f>
        <v>2140828233787150000000000000000000000000000000000000000000000000000000000000000000000000000000000000</v>
      </c>
      <c r="I536" s="92"/>
      <c r="J536" s="91"/>
      <c r="K536" s="73">
        <v>1.01</v>
      </c>
      <c r="L536" s="77" t="str">
        <f>ROUNDDOWN((L535+D535)*0.65)</f>
        <v>2023073892038680000000000000000000000000000000000000000000000000000000000000000000000000000000000000</v>
      </c>
      <c r="M536" s="92"/>
      <c r="N536" s="91"/>
      <c r="O536" s="78">
        <v>1.03</v>
      </c>
      <c r="P536" s="77" t="str">
        <f>ROUNDDOWN((P535+H535)*0.7)</f>
        <v>2108393403920150000000000000000000000000000000000000000000000000000000000000000000000000000000000000</v>
      </c>
      <c r="Q536" s="46"/>
      <c r="R536" s="91"/>
      <c r="S536" s="78">
        <v>1.04</v>
      </c>
      <c r="T536" s="77" t="str">
        <f>ROUNDDOWN((T535+P535)*0.75)</f>
        <v>2279615095106430000000000000000000000000000000000000000000000000000000000000000000000000000000000000</v>
      </c>
      <c r="U536" s="46"/>
      <c r="V536" s="91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</row>
    <row r="537">
      <c r="A537" s="74">
        <v>535.0</v>
      </c>
      <c r="B537" s="78" t="str">
        <f t="shared" si="3"/>
        <v>4,264,302,945,890,470,000,000,000,000,000,000,000.00</v>
      </c>
      <c r="C537" s="78">
        <v>1.03</v>
      </c>
      <c r="D537" s="83" t="str">
        <f>ROUNDDOWN((D536+T535)*0.72)</f>
        <v>2665225398018130000000000000000000000000000000000000000000000000000000000000000000000000000000000000</v>
      </c>
      <c r="E537" s="46"/>
      <c r="F537" s="91"/>
      <c r="G537" s="76">
        <v>1.01</v>
      </c>
      <c r="H537" s="79" t="str">
        <f>ROUNDDOWN((H536+T536)*0.75)</f>
        <v>3315332496670190000000000000000000000000000000000000000000000000000000000000000000000000000000000000</v>
      </c>
      <c r="I537" s="92"/>
      <c r="J537" s="91"/>
      <c r="K537" s="73">
        <v>1.04</v>
      </c>
      <c r="L537" s="83" t="str">
        <f>ROUNDDOWN((L536+H536)*1.2)</f>
        <v>4996682550991000000000000000000000000000000000000000000000000000000000000000000000000000000000000000</v>
      </c>
      <c r="M537" s="92"/>
      <c r="N537" s="91"/>
      <c r="O537" s="78">
        <v>1.02</v>
      </c>
      <c r="P537" s="83" t="str">
        <f>ROUNDDOWN((P536+D536)*1.11)</f>
        <v>5002373120584400000000000000000000000000000000000000000000000000000000000000000000000000000000000000</v>
      </c>
      <c r="Q537" s="46"/>
      <c r="R537" s="91"/>
      <c r="S537" s="78">
        <v>1.03</v>
      </c>
      <c r="T537" s="83" t="str">
        <f>ROUNDDOWN((T536+L536)*0.75)</f>
        <v>3227016740358830000000000000000000000000000000000000000000000000000000000000000000000000000000000000</v>
      </c>
      <c r="U537" s="46"/>
      <c r="V537" s="91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</row>
    <row r="538">
      <c r="A538" s="74">
        <v>536.0</v>
      </c>
      <c r="B538" s="78" t="str">
        <f t="shared" si="3"/>
        <v>4,845,221,192,234,980,000,000,000,000,000,000,000.00</v>
      </c>
      <c r="C538" s="78">
        <v>1.01</v>
      </c>
      <c r="D538" s="83" t="str">
        <f>ROUNDDOWN((D537+L537)*0.775)</f>
        <v>5937978660482080000000000000000000000000000000000000000000000000000000000000000000000000000000000000</v>
      </c>
      <c r="E538" s="46"/>
      <c r="F538" s="91"/>
      <c r="G538" s="76">
        <v>1.04</v>
      </c>
      <c r="H538" s="79" t="str">
        <f>ROUNDDOWN((H537+P537)*0.656)</f>
        <v>5456414884919010000000000000000000000000000000000000000000000000000000000000000000000000000000000000</v>
      </c>
      <c r="I538" s="92"/>
      <c r="J538" s="91"/>
      <c r="K538" s="73">
        <v>1.02</v>
      </c>
      <c r="L538" s="83" t="str">
        <f>ROUNDDOWN((L537+T537)*0.65)</f>
        <v>5345404539377390000000000000000000000000000000000000000000000000000000000000000000000000000000000000</v>
      </c>
      <c r="M538" s="92"/>
      <c r="N538" s="91"/>
      <c r="O538" s="78">
        <v>1.05</v>
      </c>
      <c r="P538" s="83" t="str">
        <f>ROUNDDOWN((P537+D537)*0.665)</f>
        <v>5098953014870680000000000000000000000000000000000000000000000000000000000000000000000000000000000000</v>
      </c>
      <c r="Q538" s="46"/>
      <c r="R538" s="91"/>
      <c r="S538" s="78">
        <v>1.01</v>
      </c>
      <c r="T538" s="83" t="str">
        <f>ROUNDDOWN((T537+H537)*0.75)</f>
        <v>4906761927771770000000000000000000000000000000000000000000000000000000000000000000000000000000000000</v>
      </c>
      <c r="U538" s="46"/>
      <c r="V538" s="91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</row>
    <row r="539">
      <c r="A539" s="74">
        <v>537.0</v>
      </c>
      <c r="B539" s="78" t="str">
        <f t="shared" si="3"/>
        <v>5,781,053,416,259,450,000,000,000,000,000,000,000.00</v>
      </c>
      <c r="C539" s="78">
        <v>1.04</v>
      </c>
      <c r="D539" s="90" t="str">
        <f>ROUNDDOWN((D538+T538)*0.55)</f>
        <v>5964607323539620000000000000000000000000000000000000000000000000000000000000000000000000000000000000</v>
      </c>
      <c r="E539" s="46"/>
      <c r="F539" s="91"/>
      <c r="G539" s="76">
        <v>1.02</v>
      </c>
      <c r="H539" s="79" t="str">
        <f>ROUNDDOWN((H538+L538)*0.65)</f>
        <v>7021182625792660000000000000000000000000000000000000000000000000000000000000000000000000000000000000</v>
      </c>
      <c r="I539" s="92"/>
      <c r="J539" s="91"/>
      <c r="K539" s="78">
        <v>1.03</v>
      </c>
      <c r="L539" s="77" t="str">
        <f>ROUNDDOWN((L538+D538)*0.65)</f>
        <v>7334199079908660000000000000000000000000000000000000000000000000000000000000000000000000000000000000</v>
      </c>
      <c r="M539" s="92"/>
      <c r="N539" s="91"/>
      <c r="O539" s="78">
        <v>1.04</v>
      </c>
      <c r="P539" s="77" t="str">
        <f>ROUNDDOWN((P538+H538)*0.7)</f>
        <v>7388757529852780000000000000000000000000000000000000000000000000000000000000000000000000000000000000</v>
      </c>
      <c r="Q539" s="46"/>
      <c r="R539" s="91"/>
      <c r="S539" s="78">
        <v>1.05</v>
      </c>
      <c r="T539" s="77" t="str">
        <f>ROUNDDOWN((T538+P538)*0.75)</f>
        <v>7504286206981840000000000000000000000000000000000000000000000000000000000000000000000000000000000000</v>
      </c>
      <c r="U539" s="46"/>
      <c r="V539" s="91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</row>
    <row r="540">
      <c r="A540" s="74">
        <v>538.0</v>
      </c>
      <c r="B540" s="78" t="str">
        <f t="shared" si="3"/>
        <v>6,569,846,509,421,650,000,000,000,000,000,000,000.00</v>
      </c>
      <c r="C540" s="78">
        <v>1.02</v>
      </c>
      <c r="D540" s="83" t="str">
        <f>ROUNDDOWN((D539+P539)*0.7)</f>
        <v>9347355397374680000000000000000000000000000000000000000000000000000000000000000000000000000000000000</v>
      </c>
      <c r="E540" s="46"/>
      <c r="F540" s="91"/>
      <c r="G540" s="76">
        <v>1.03</v>
      </c>
      <c r="H540" s="79" t="str">
        <f>ROUNDDOWN((H539+T539)*0.75)</f>
        <v>10894101624580900000000000000000000000000000000000000000000000000000000000000000000000000000000000000</v>
      </c>
      <c r="I540" s="92"/>
      <c r="J540" s="91"/>
      <c r="K540" s="73">
        <v>1.05</v>
      </c>
      <c r="L540" s="83" t="str">
        <f>ROUNDDOWN((L539+H539)*1.2)</f>
        <v>17226458046841600000000000000000000000000000000000000000000000000000000000000000000000000000000000000</v>
      </c>
      <c r="M540" s="92"/>
      <c r="N540" s="91"/>
      <c r="O540" s="78">
        <v>1.01</v>
      </c>
      <c r="P540" s="83" t="str">
        <f>ROUNDDOWN((P539+D539)*1.11)</f>
        <v>14822234987265600000000000000000000000000000000000000000000000000000000000000000000000000000000000000</v>
      </c>
      <c r="Q540" s="46"/>
      <c r="R540" s="91"/>
      <c r="S540" s="78">
        <v>1.02</v>
      </c>
      <c r="T540" s="83" t="str">
        <f>ROUNDDOWN((T539+L539)*0.75)</f>
        <v>11128863965167900000000000000000000000000000000000000000000000000000000000000000000000000000000000000</v>
      </c>
      <c r="U540" s="46"/>
      <c r="V540" s="91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</row>
    <row r="541">
      <c r="A541" s="74">
        <v>539.0</v>
      </c>
      <c r="B541" s="78" t="str">
        <f t="shared" si="3"/>
        <v>7,836,565,343,813,290,000,000,000,000,000,000,000.00</v>
      </c>
      <c r="C541" s="78">
        <v>1.05</v>
      </c>
      <c r="D541" s="83" t="str">
        <f>ROUNDDOWN((D540+T540))</f>
        <v>20476219362542600000000000000000000000000000000000000000000000000000000000000000000000000000000000000</v>
      </c>
      <c r="E541" s="46"/>
      <c r="F541" s="91"/>
      <c r="G541" s="76">
        <v>1.05</v>
      </c>
      <c r="H541" s="79" t="str">
        <f>ROUNDDOWN((H540+L540)*0.65)</f>
        <v>18278363786424600000000000000000000000000000000000000000000000000000000000000000000000000000000000000</v>
      </c>
      <c r="I541" s="92"/>
      <c r="J541" s="91"/>
      <c r="K541" s="73">
        <v>1.01</v>
      </c>
      <c r="L541" s="77" t="str">
        <f>ROUNDDOWN((L540+D540)*0.65)</f>
        <v>17272978738740600000000000000000000000000000000000000000000000000000000000000000000000000000000000000</v>
      </c>
      <c r="M541" s="92"/>
      <c r="N541" s="91"/>
      <c r="O541" s="78">
        <v>1.03</v>
      </c>
      <c r="P541" s="77" t="str">
        <f>ROUNDDOWN((P540+H540)*0.7)</f>
        <v>18001435628292600000000000000000000000000000000000000000000000000000000000000000000000000000000000000</v>
      </c>
      <c r="Q541" s="46"/>
      <c r="R541" s="91"/>
      <c r="S541" s="78">
        <v>1.04</v>
      </c>
      <c r="T541" s="77" t="str">
        <f>ROUNDDOWN((T540+P540)*0.75)</f>
        <v>19463324214325100000000000000000000000000000000000000000000000000000000000000000000000000000000000000</v>
      </c>
      <c r="U541" s="46"/>
      <c r="V541" s="91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</row>
    <row r="542">
      <c r="A542" s="74">
        <v>540.0</v>
      </c>
      <c r="B542" s="78" t="str">
        <f t="shared" si="3"/>
        <v>8,907,484,872,919,070,000,000,000,000,000,000,000.00</v>
      </c>
      <c r="C542" s="78">
        <v>1.03</v>
      </c>
      <c r="D542" s="83" t="str">
        <f>ROUNDDOWN((D541+T540)*0.72)</f>
        <v>22755659995951600000000000000000000000000000000000000000000000000000000000000000000000000000000000000</v>
      </c>
      <c r="E542" s="46"/>
      <c r="F542" s="91"/>
      <c r="G542" s="76">
        <v>1.01</v>
      </c>
      <c r="H542" s="79" t="str">
        <f>ROUNDDOWN((H541+T541)*0.75)</f>
        <v>28306266000562300000000000000000000000000000000000000000000000000000000000000000000000000000000000000</v>
      </c>
      <c r="I542" s="92"/>
      <c r="J542" s="91"/>
      <c r="K542" s="73">
        <v>1.04</v>
      </c>
      <c r="L542" s="83" t="str">
        <f>ROUNDDOWN((L541+H541)*1.2)</f>
        <v>42661611030198200000000000000000000000000000000000000000000000000000000000000000000000000000000000000</v>
      </c>
      <c r="M542" s="92"/>
      <c r="N542" s="91"/>
      <c r="O542" s="78">
        <v>1.02</v>
      </c>
      <c r="P542" s="83" t="str">
        <f>ROUNDDOWN((P541+D541)*1.11)</f>
        <v>42710197039827100000000000000000000000000000000000000000000000000000000000000000000000000000000000000</v>
      </c>
      <c r="Q542" s="46"/>
      <c r="R542" s="91"/>
      <c r="S542" s="78">
        <v>1.03</v>
      </c>
      <c r="T542" s="83" t="str">
        <f>ROUNDDOWN((T541+L541)*0.75)</f>
        <v>27552227214799300000000000000000000000000000000000000000000000000000000000000000000000000000000000000</v>
      </c>
      <c r="U542" s="46"/>
      <c r="V542" s="91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</row>
    <row r="543">
      <c r="A543" s="74">
        <v>541.0</v>
      </c>
      <c r="B543" s="78" t="str">
        <f t="shared" si="3"/>
        <v>10,120,935,361,164,300,000,000,000,000,000,000,000.00</v>
      </c>
      <c r="C543" s="78">
        <v>1.01</v>
      </c>
      <c r="D543" s="83" t="str">
        <f>ROUNDDOWN((D542+L542)*0.775)</f>
        <v>50698385045266100000000000000000000000000000000000000000000000000000000000000000000000000000000000000</v>
      </c>
      <c r="E543" s="46"/>
      <c r="F543" s="91"/>
      <c r="G543" s="76">
        <v>1.04</v>
      </c>
      <c r="H543" s="79" t="str">
        <f>ROUNDDOWN((H542+P542)*0.656)</f>
        <v>46586799754495500000000000000000000000000000000000000000000000000000000000000000000000000000000000000</v>
      </c>
      <c r="I543" s="92"/>
      <c r="J543" s="91"/>
      <c r="K543" s="73">
        <v>1.02</v>
      </c>
      <c r="L543" s="83" t="str">
        <f>ROUNDDOWN((L542+T542)*0.65)</f>
        <v>45638994859248400000000000000000000000000000000000000000000000000000000000000000000000000000000000000</v>
      </c>
      <c r="M543" s="92"/>
      <c r="N543" s="91"/>
      <c r="O543" s="78">
        <v>1.05</v>
      </c>
      <c r="P543" s="83" t="str">
        <f>ROUNDDOWN((P542+D542)*0.665)</f>
        <v>43534794928792800000000000000000000000000000000000000000000000000000000000000000000000000000000000000</v>
      </c>
      <c r="Q543" s="46"/>
      <c r="R543" s="91"/>
      <c r="S543" s="78">
        <v>1.01</v>
      </c>
      <c r="T543" s="83" t="str">
        <f>ROUNDDOWN((T542+H542)*0.75)</f>
        <v>41893869911521200000000000000000000000000000000000000000000000000000000000000000000000000000000000000</v>
      </c>
      <c r="U543" s="46"/>
      <c r="V543" s="91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</row>
    <row r="544">
      <c r="A544" s="74">
        <v>542.0</v>
      </c>
      <c r="B544" s="78" t="str">
        <f t="shared" si="3"/>
        <v>12,075,747,550,838,000,000,000,000,000,000,000,000.00</v>
      </c>
      <c r="C544" s="78">
        <v>1.04</v>
      </c>
      <c r="D544" s="90" t="str">
        <f>ROUNDDOWN((D543+T543)*0.55)</f>
        <v>50925740226233000000000000000000000000000000000000000000000000000000000000000000000000000000000000000</v>
      </c>
      <c r="E544" s="46"/>
      <c r="F544" s="91"/>
      <c r="G544" s="76">
        <v>1.02</v>
      </c>
      <c r="H544" s="79" t="str">
        <f>ROUNDDOWN((H543+L543)*0.65)</f>
        <v>59946766498933500000000000000000000000000000000000000000000000000000000000000000000000000000000000000</v>
      </c>
      <c r="I544" s="92"/>
      <c r="J544" s="91"/>
      <c r="K544" s="78">
        <v>1.03</v>
      </c>
      <c r="L544" s="77" t="str">
        <f>ROUNDDOWN((L543+D543)*0.65)</f>
        <v>62619296937934400000000000000000000000000000000000000000000000000000000000000000000000000000000000000</v>
      </c>
      <c r="M544" s="92"/>
      <c r="N544" s="91"/>
      <c r="O544" s="78">
        <v>1.04</v>
      </c>
      <c r="P544" s="77" t="str">
        <f>ROUNDDOWN((P543+H543)*0.7)</f>
        <v>63085116278301800000000000000000000000000000000000000000000000000000000000000000000000000000000000000</v>
      </c>
      <c r="Q544" s="46"/>
      <c r="R544" s="91"/>
      <c r="S544" s="78">
        <v>1.05</v>
      </c>
      <c r="T544" s="77" t="str">
        <f>ROUNDDOWN((T543+P543)*0.75)</f>
        <v>64071498630235500000000000000000000000000000000000000000000000000000000000000000000000000000000000000</v>
      </c>
      <c r="U544" s="46"/>
      <c r="V544" s="91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</row>
    <row r="545">
      <c r="A545" s="74">
        <v>543.0</v>
      </c>
      <c r="B545" s="78" t="str">
        <f t="shared" si="3"/>
        <v>13,723,417,201,507,800,000,000,000,000,000,000,000.00</v>
      </c>
      <c r="C545" s="78">
        <v>1.02</v>
      </c>
      <c r="D545" s="83" t="str">
        <f>ROUNDDOWN((D544+P544)*0.7)</f>
        <v>79807599553174400000000000000000000000000000000000000000000000000000000000000000000000000000000000000</v>
      </c>
      <c r="E545" s="46"/>
      <c r="F545" s="91"/>
      <c r="G545" s="76">
        <v>1.03</v>
      </c>
      <c r="H545" s="79" t="str">
        <f>ROUNDDOWN((H544+T544)*0.75)</f>
        <v>93013698846876800000000000000000000000000000000000000000000000000000000000000000000000000000000000000</v>
      </c>
      <c r="I545" s="92"/>
      <c r="J545" s="91"/>
      <c r="K545" s="73">
        <v>1.05</v>
      </c>
      <c r="L545" s="83" t="str">
        <f>ROUNDDOWN((L544+H544)*1.2)</f>
        <v>147079276124241000000000000000000000000000000000000000000000000000000000000000000000000000000000000000</v>
      </c>
      <c r="M545" s="92"/>
      <c r="N545" s="91"/>
      <c r="O545" s="78">
        <v>1.01</v>
      </c>
      <c r="P545" s="83" t="str">
        <f>ROUNDDOWN((P544+D544)*1.11)</f>
        <v>126552050720034000000000000000000000000000000000000000000000000000000000000000000000000000000000000000</v>
      </c>
      <c r="Q545" s="46"/>
      <c r="R545" s="91"/>
      <c r="S545" s="78">
        <v>1.02</v>
      </c>
      <c r="T545" s="83" t="str">
        <f>ROUNDDOWN((T544+L544)*0.75)</f>
        <v>95018096676127400000000000000000000000000000000000000000000000000000000000000000000000000000000000000</v>
      </c>
      <c r="U545" s="46"/>
      <c r="V545" s="91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</row>
    <row r="546">
      <c r="A546" s="74">
        <v>544.0</v>
      </c>
      <c r="B546" s="78" t="str">
        <f t="shared" si="3"/>
        <v>16,369,401,550,827,700,000,000,000,000,000,000,000.00</v>
      </c>
      <c r="C546" s="78">
        <v>1.05</v>
      </c>
      <c r="D546" s="83" t="str">
        <f>ROUNDDOWN((D545+T545))</f>
        <v>174825696229302000000000000000000000000000000000000000000000000000000000000000000000000000000000000000</v>
      </c>
      <c r="E546" s="46"/>
      <c r="F546" s="91"/>
      <c r="G546" s="76">
        <v>1.05</v>
      </c>
      <c r="H546" s="79" t="str">
        <f>ROUNDDOWN((H545+L545)*0.65)</f>
        <v>156060433731227000000000000000000000000000000000000000000000000000000000000000000000000000000000000000</v>
      </c>
      <c r="I546" s="92"/>
      <c r="J546" s="91"/>
      <c r="K546" s="73">
        <v>1.01</v>
      </c>
      <c r="L546" s="77" t="str">
        <f>ROUNDDOWN((L545+D545)*0.65)</f>
        <v>147476469190320000000000000000000000000000000000000000000000000000000000000000000000000000000000000000</v>
      </c>
      <c r="M546" s="92"/>
      <c r="N546" s="91"/>
      <c r="O546" s="78">
        <v>1.03</v>
      </c>
      <c r="P546" s="77" t="str">
        <f>ROUNDDOWN((P545+H545)*0.7)</f>
        <v>153696024696838000000000000000000000000000000000000000000000000000000000000000000000000000000000000000</v>
      </c>
      <c r="Q546" s="46"/>
      <c r="R546" s="91"/>
      <c r="S546" s="78">
        <v>1.04</v>
      </c>
      <c r="T546" s="77" t="str">
        <f>ROUNDDOWN((T545+P545)*0.75)</f>
        <v>166177610547121000000000000000000000000000000000000000000000000000000000000000000000000000000000000000</v>
      </c>
      <c r="U546" s="46"/>
      <c r="V546" s="91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</row>
    <row r="547">
      <c r="A547" s="74">
        <v>545.0</v>
      </c>
      <c r="B547" s="78" t="str">
        <f t="shared" si="3"/>
        <v>18,606,390,720,374,500,000,000,000,000,000,000,000.00</v>
      </c>
      <c r="C547" s="78">
        <v>1.03</v>
      </c>
      <c r="D547" s="83" t="str">
        <f>ROUNDDOWN((D546+T545)*0.72)</f>
        <v>194287530891909000000000000000000000000000000000000000000000000000000000000000000000000000000000000000</v>
      </c>
      <c r="E547" s="46"/>
      <c r="F547" s="91"/>
      <c r="G547" s="76">
        <v>1.01</v>
      </c>
      <c r="H547" s="79" t="str">
        <f>ROUNDDOWN((H546+T546)*0.75)</f>
        <v>241678533208761000000000000000000000000000000000000000000000000000000000000000000000000000000000000000</v>
      </c>
      <c r="I547" s="92"/>
      <c r="J547" s="91"/>
      <c r="K547" s="73">
        <v>1.04</v>
      </c>
      <c r="L547" s="83" t="str">
        <f>ROUNDDOWN((L546+H546)*1.2)</f>
        <v>364244283505856000000000000000000000000000000000000000000000000000000000000000000000000000000000000000</v>
      </c>
      <c r="M547" s="92"/>
      <c r="N547" s="91"/>
      <c r="O547" s="78">
        <v>1.02</v>
      </c>
      <c r="P547" s="83" t="str">
        <f>ROUNDDOWN((P546+D546)*1.11)</f>
        <v>364659110228016000000000000000000000000000000000000000000000000000000000000000000000000000000000000000</v>
      </c>
      <c r="Q547" s="46"/>
      <c r="R547" s="91"/>
      <c r="S547" s="78">
        <v>1.03</v>
      </c>
      <c r="T547" s="83" t="str">
        <f>ROUNDDOWN((T546+L546)*0.75)</f>
        <v>235240559803081000000000000000000000000000000000000000000000000000000000000000000000000000000000000000</v>
      </c>
      <c r="U547" s="46"/>
      <c r="V547" s="91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</row>
    <row r="548">
      <c r="A548" s="74">
        <v>546.0</v>
      </c>
      <c r="B548" s="78" t="str">
        <f t="shared" si="3"/>
        <v>21,141,105,539,005,600,000,000,000,000,000,000,000.00</v>
      </c>
      <c r="C548" s="78">
        <v>1.01</v>
      </c>
      <c r="D548" s="83" t="str">
        <f>ROUNDDOWN((D547+L547)*0.775)</f>
        <v>432862156158268000000000000000000000000000000000000000000000000000000000000000000000000000000000000000</v>
      </c>
      <c r="E548" s="46"/>
      <c r="F548" s="91"/>
      <c r="G548" s="76">
        <v>1.04</v>
      </c>
      <c r="H548" s="79" t="str">
        <f>ROUNDDOWN((H547+P547)*0.656)</f>
        <v>397757494094526000000000000000000000000000000000000000000000000000000000000000000000000000000000000000</v>
      </c>
      <c r="I548" s="92"/>
      <c r="J548" s="91"/>
      <c r="K548" s="73">
        <v>1.02</v>
      </c>
      <c r="L548" s="83" t="str">
        <f>ROUNDDOWN((L547+T547)*0.65)</f>
        <v>389665148150809000000000000000000000000000000000000000000000000000000000000000000000000000000000000000</v>
      </c>
      <c r="M548" s="92"/>
      <c r="N548" s="91"/>
      <c r="O548" s="78">
        <v>1.05</v>
      </c>
      <c r="P548" s="83" t="str">
        <f>ROUNDDOWN((P547+D547)*0.665)</f>
        <v>371699516344750000000000000000000000000000000000000000000000000000000000000000000000000000000000000000</v>
      </c>
      <c r="Q548" s="46"/>
      <c r="R548" s="91"/>
      <c r="S548" s="78">
        <v>1.01</v>
      </c>
      <c r="T548" s="83" t="str">
        <f>ROUNDDOWN((T547+H547)*0.75)</f>
        <v>357689319758882000000000000000000000000000000000000000000000000000000000000000000000000000000000000000</v>
      </c>
      <c r="U548" s="46"/>
      <c r="V548" s="91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</row>
    <row r="549">
      <c r="A549" s="74">
        <v>547.0</v>
      </c>
      <c r="B549" s="78" t="str">
        <f t="shared" si="3"/>
        <v>25,224,412,993,907,900,000,000,000,000,000,000,000.00</v>
      </c>
      <c r="C549" s="78">
        <v>1.04</v>
      </c>
      <c r="D549" s="90" t="str">
        <f>ROUNDDOWN((D548+T548)*0.55)</f>
        <v>434803311754433000000000000000000000000000000000000000000000000000000000000000000000000000000000000000</v>
      </c>
      <c r="E549" s="46"/>
      <c r="F549" s="91"/>
      <c r="G549" s="76">
        <v>1.02</v>
      </c>
      <c r="H549" s="79" t="str">
        <f>ROUNDDOWN((H548+L548)*0.65)</f>
        <v>511824717459468000000000000000000000000000000000000000000000000000000000000000000000000000000000000000</v>
      </c>
      <c r="I549" s="92"/>
      <c r="J549" s="91"/>
      <c r="K549" s="78">
        <v>1.03</v>
      </c>
      <c r="L549" s="77" t="str">
        <f>ROUNDDOWN((L548+D548)*0.65)</f>
        <v>534642747800900000000000000000000000000000000000000000000000000000000000000000000000000000000000000000</v>
      </c>
      <c r="M549" s="92"/>
      <c r="N549" s="91"/>
      <c r="O549" s="78">
        <v>1.04</v>
      </c>
      <c r="P549" s="77" t="str">
        <f>ROUNDDOWN((P548+H548)*0.7)</f>
        <v>538619907307493000000000000000000000000000000000000000000000000000000000000000000000000000000000000000</v>
      </c>
      <c r="Q549" s="46"/>
      <c r="R549" s="91"/>
      <c r="S549" s="78">
        <v>1.05</v>
      </c>
      <c r="T549" s="77" t="str">
        <f>ROUNDDOWN((T548+P548)*0.75)</f>
        <v>547041627077724000000000000000000000000000000000000000000000000000000000000000000000000000000000000000</v>
      </c>
      <c r="U549" s="46"/>
      <c r="V549" s="91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</row>
    <row r="550">
      <c r="A550" s="74">
        <v>548.0</v>
      </c>
      <c r="B550" s="78" t="str">
        <f t="shared" si="3"/>
        <v>28,666,146,068,489,900,000,000,000,000,000,000,000.00</v>
      </c>
      <c r="C550" s="78">
        <v>1.02</v>
      </c>
      <c r="D550" s="83" t="str">
        <f>ROUNDDOWN((D549+P549)*0.7)</f>
        <v>681396253343348000000000000000000000000000000000000000000000000000000000000000000000000000000000000000</v>
      </c>
      <c r="E550" s="46"/>
      <c r="F550" s="91"/>
      <c r="G550" s="76">
        <v>1.03</v>
      </c>
      <c r="H550" s="79" t="str">
        <f>ROUNDDOWN((H549+T549)*0.75)</f>
        <v>794149758402894000000000000000000000000000000000000000000000000000000000000000000000000000000000000000</v>
      </c>
      <c r="I550" s="92"/>
      <c r="J550" s="91"/>
      <c r="K550" s="73">
        <v>1.05</v>
      </c>
      <c r="L550" s="83" t="str">
        <f>ROUNDDOWN((L549+H549)*1.2)</f>
        <v>1255760958312440000000000000000000000000000000000000000000000000000000000000000000000000000000000000000</v>
      </c>
      <c r="M550" s="92"/>
      <c r="N550" s="91"/>
      <c r="O550" s="78">
        <v>1.01</v>
      </c>
      <c r="P550" s="83" t="str">
        <f>ROUNDDOWN((P549+D549)*1.11)</f>
        <v>1080499773158740000000000000000000000000000000000000000000000000000000000000000000000000000000000000000</v>
      </c>
      <c r="Q550" s="46"/>
      <c r="R550" s="91"/>
      <c r="S550" s="78">
        <v>1.02</v>
      </c>
      <c r="T550" s="83" t="str">
        <f>ROUNDDOWN((T549+L549)*0.75)</f>
        <v>811263281158968000000000000000000000000000000000000000000000000000000000000000000000000000000000000000</v>
      </c>
      <c r="U550" s="46"/>
      <c r="V550" s="91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</row>
    <row r="551">
      <c r="A551" s="74">
        <v>549.0</v>
      </c>
      <c r="B551" s="78" t="str">
        <f t="shared" si="3"/>
        <v>34,193,207,786,340,300,000,000,000,000,000,000,000.00</v>
      </c>
      <c r="C551" s="78">
        <v>1.05</v>
      </c>
      <c r="D551" s="83" t="str">
        <f>ROUNDDOWN((D550+T550))</f>
        <v>1492659534502320000000000000000000000000000000000000000000000000000000000000000000000000000000000000000</v>
      </c>
      <c r="E551" s="46"/>
      <c r="F551" s="91"/>
      <c r="G551" s="76">
        <v>1.05</v>
      </c>
      <c r="H551" s="79" t="str">
        <f>ROUNDDOWN((H550+L550)*0.65)</f>
        <v>1332441965864970000000000000000000000000000000000000000000000000000000000000000000000000000000000000000</v>
      </c>
      <c r="I551" s="92"/>
      <c r="J551" s="91"/>
      <c r="K551" s="73">
        <v>1.01</v>
      </c>
      <c r="L551" s="77" t="str">
        <f>ROUNDDOWN((L550+D550)*0.65)</f>
        <v>1259152187576260000000000000000000000000000000000000000000000000000000000000000000000000000000000000000</v>
      </c>
      <c r="M551" s="92"/>
      <c r="N551" s="91"/>
      <c r="O551" s="78">
        <v>1.03</v>
      </c>
      <c r="P551" s="77" t="str">
        <f>ROUNDDOWN((P550+H550)*0.7)</f>
        <v>1312254672093140000000000000000000000000000000000000000000000000000000000000000000000000000000000000000</v>
      </c>
      <c r="Q551" s="46"/>
      <c r="R551" s="91"/>
      <c r="S551" s="78">
        <v>1.04</v>
      </c>
      <c r="T551" s="77" t="str">
        <f>ROUNDDOWN((T550+P550)*0.75)</f>
        <v>1418822290738280000000000000000000000000000000000000000000000000000000000000000000000000000000000000000</v>
      </c>
      <c r="U551" s="46"/>
      <c r="V551" s="91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</row>
    <row r="552">
      <c r="A552" s="74">
        <v>550.0</v>
      </c>
      <c r="B552" s="78" t="str">
        <f t="shared" si="3"/>
        <v>38,865,940,338,755,300,000,000,000,000,000,000,000.00</v>
      </c>
      <c r="C552" s="78">
        <v>1.03</v>
      </c>
      <c r="D552" s="83" t="str">
        <f>ROUNDDOWN((D551+T550)*0.72)</f>
        <v>1658824427276130000000000000000000000000000000000000000000000000000000000000000000000000000000000000000</v>
      </c>
      <c r="E552" s="46"/>
      <c r="F552" s="91"/>
      <c r="G552" s="76">
        <v>1.01</v>
      </c>
      <c r="H552" s="79" t="str">
        <f>ROUNDDOWN((H551+T551)*0.75)</f>
        <v>2063448192452440000000000000000000000000000000000000000000000000000000000000000000000000000000000000000</v>
      </c>
      <c r="I552" s="92"/>
      <c r="J552" s="91"/>
      <c r="K552" s="73">
        <v>1.04</v>
      </c>
      <c r="L552" s="83" t="str">
        <f>ROUNDDOWN((L551+H551)*1.2)</f>
        <v>3109912984129480000000000000000000000000000000000000000000000000000000000000000000000000000000000000000</v>
      </c>
      <c r="M552" s="92"/>
      <c r="N552" s="91"/>
      <c r="O552" s="78">
        <v>1.02</v>
      </c>
      <c r="P552" s="83" t="str">
        <f>ROUNDDOWN((P551+D551)*1.11)</f>
        <v>3113454769320960000000000000000000000000000000000000000000000000000000000000000000000000000000000000000</v>
      </c>
      <c r="Q552" s="46"/>
      <c r="R552" s="91"/>
      <c r="S552" s="78">
        <v>1.03</v>
      </c>
      <c r="T552" s="83" t="str">
        <f>ROUNDDOWN((T551+L551)*0.75)</f>
        <v>2008480858735900000000000000000000000000000000000000000000000000000000000000000000000000000000000000000</v>
      </c>
      <c r="U552" s="46"/>
      <c r="V552" s="91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</row>
    <row r="553">
      <c r="A553" s="74">
        <v>551.0</v>
      </c>
      <c r="B553" s="78" t="str">
        <f t="shared" si="3"/>
        <v>44,160,576,810,556,300,000,000,000,000,000,000,000.00</v>
      </c>
      <c r="C553" s="78">
        <v>1.01</v>
      </c>
      <c r="D553" s="83" t="str">
        <f>ROUNDDOWN((D552+L552)*0.775)</f>
        <v>3695771493839350000000000000000000000000000000000000000000000000000000000000000000000000000000000000000</v>
      </c>
      <c r="E553" s="46"/>
      <c r="F553" s="91"/>
      <c r="G553" s="76">
        <v>1.04</v>
      </c>
      <c r="H553" s="79" t="str">
        <f>ROUNDDOWN((H552+P552)*0.656)</f>
        <v>3396048342923350000000000000000000000000000000000000000000000000000000000000000000000000000000000000000</v>
      </c>
      <c r="I553" s="92"/>
      <c r="J553" s="91"/>
      <c r="K553" s="73">
        <v>1.02</v>
      </c>
      <c r="L553" s="83" t="str">
        <f>ROUNDDOWN((L552+T552)*0.65)</f>
        <v>3326955997862500000000000000000000000000000000000000000000000000000000000000000000000000000000000000000</v>
      </c>
      <c r="M553" s="92"/>
      <c r="N553" s="91"/>
      <c r="O553" s="78">
        <v>1.05</v>
      </c>
      <c r="P553" s="83" t="str">
        <f>ROUNDDOWN((P552+D552)*0.665)</f>
        <v>3173565665737060000000000000000000000000000000000000000000000000000000000000000000000000000000000000000</v>
      </c>
      <c r="Q553" s="46"/>
      <c r="R553" s="91"/>
      <c r="S553" s="78">
        <v>1.01</v>
      </c>
      <c r="T553" s="83" t="str">
        <f>ROUNDDOWN((T552+H552)*0.75)</f>
        <v>3053946788391260000000000000000000000000000000000000000000000000000000000000000000000000000000000000000</v>
      </c>
      <c r="U553" s="46"/>
      <c r="V553" s="91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</row>
    <row r="554">
      <c r="A554" s="74">
        <v>552.0</v>
      </c>
      <c r="B554" s="78" t="str">
        <f t="shared" si="3"/>
        <v>52,689,989,436,146,500,000,000,000,000,000,000,000.00</v>
      </c>
      <c r="C554" s="78">
        <v>1.04</v>
      </c>
      <c r="D554" s="90" t="str">
        <f>ROUNDDOWN((D553+T553)*0.55)</f>
        <v>3712345055226840000000000000000000000000000000000000000000000000000000000000000000000000000000000000000</v>
      </c>
      <c r="E554" s="46"/>
      <c r="F554" s="91"/>
      <c r="G554" s="76">
        <v>1.02</v>
      </c>
      <c r="H554" s="79" t="str">
        <f>ROUNDDOWN((H553+L553)*0.65)</f>
        <v>4369952821510800000000000000000000000000000000000000000000000000000000000000000000000000000000000000000</v>
      </c>
      <c r="I554" s="92"/>
      <c r="J554" s="91"/>
      <c r="K554" s="78">
        <v>1.03</v>
      </c>
      <c r="L554" s="77" t="str">
        <f>ROUNDDOWN((L553+D553)*0.65)</f>
        <v>4564772869606200000000000000000000000000000000000000000000000000000000000000000000000000000000000000000</v>
      </c>
      <c r="M554" s="92"/>
      <c r="N554" s="91"/>
      <c r="O554" s="78">
        <v>1.04</v>
      </c>
      <c r="P554" s="77" t="str">
        <f>ROUNDDOWN((P553+H553)*0.7)</f>
        <v>4598729806062290000000000000000000000000000000000000000000000000000000000000000000000000000000000000000</v>
      </c>
      <c r="Q554" s="46"/>
      <c r="R554" s="91"/>
      <c r="S554" s="78">
        <v>1.05</v>
      </c>
      <c r="T554" s="77" t="str">
        <f>ROUNDDOWN((T553+P553)*0.75)</f>
        <v>4670634340596240000000000000000000000000000000000000000000000000000000000000000000000000000000000000000</v>
      </c>
      <c r="U554" s="46"/>
      <c r="V554" s="91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</row>
    <row r="555">
      <c r="A555" s="74">
        <v>553.0</v>
      </c>
      <c r="B555" s="78" t="str">
        <f t="shared" si="3"/>
        <v>59,879,250,069,706,600,000,000,000,000,000,000,000.00</v>
      </c>
      <c r="C555" s="78">
        <v>1.02</v>
      </c>
      <c r="D555" s="83" t="str">
        <f>ROUNDDOWN((D554+P554)*0.7)</f>
        <v>5817752402902390000000000000000000000000000000000000000000000000000000000000000000000000000000000000000</v>
      </c>
      <c r="E555" s="46"/>
      <c r="F555" s="91"/>
      <c r="G555" s="76">
        <v>1.03</v>
      </c>
      <c r="H555" s="79" t="str">
        <f>ROUNDDOWN((H554+T554)*0.75)</f>
        <v>6780440371580280000000000000000000000000000000000000000000000000000000000000000000000000000000000000000</v>
      </c>
      <c r="I555" s="92"/>
      <c r="J555" s="91"/>
      <c r="K555" s="73">
        <v>1.05</v>
      </c>
      <c r="L555" s="83" t="str">
        <f>ROUNDDOWN((L554+H554)*1.2)</f>
        <v>10721670829340400000000000000000000000000000000000000000000000000000000000000000000000000000000000000000</v>
      </c>
      <c r="M555" s="92"/>
      <c r="N555" s="91"/>
      <c r="O555" s="78">
        <v>1.01</v>
      </c>
      <c r="P555" s="83" t="str">
        <f>ROUNDDOWN((P554+D554)*1.11)</f>
        <v>9225293096030940000000000000000000000000000000000000000000000000000000000000000000000000000000000000000</v>
      </c>
      <c r="Q555" s="46"/>
      <c r="R555" s="91"/>
      <c r="S555" s="78">
        <v>1.02</v>
      </c>
      <c r="T555" s="83" t="str">
        <f>ROUNDDOWN((T554+L554)*0.75)</f>
        <v>6926555407651830000000000000000000000000000000000000000000000000000000000000000000000000000000000000000</v>
      </c>
      <c r="U555" s="46"/>
      <c r="V555" s="91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</row>
    <row r="556">
      <c r="A556" s="74">
        <v>554.0</v>
      </c>
      <c r="B556" s="78" t="str">
        <f t="shared" si="3"/>
        <v>71,424,447,319,561,600,000,000,000,000,000,000,000.00</v>
      </c>
      <c r="C556" s="78">
        <v>1.05</v>
      </c>
      <c r="D556" s="83" t="str">
        <f>ROUNDDOWN((D555+T555))</f>
        <v>12744307810554200000000000000000000000000000000000000000000000000000000000000000000000000000000000000000</v>
      </c>
      <c r="E556" s="46"/>
      <c r="F556" s="91"/>
      <c r="G556" s="76">
        <v>1.05</v>
      </c>
      <c r="H556" s="79" t="str">
        <f>ROUNDDOWN((H555+L555)*0.65)</f>
        <v>11376372280598400000000000000000000000000000000000000000000000000000000000000000000000000000000000000000</v>
      </c>
      <c r="I556" s="92"/>
      <c r="J556" s="91"/>
      <c r="K556" s="73">
        <v>1.01</v>
      </c>
      <c r="L556" s="77" t="str">
        <f>ROUNDDOWN((L555+D555)*0.65)</f>
        <v>10750625100957800000000000000000000000000000000000000000000000000000000000000000000000000000000000000000</v>
      </c>
      <c r="M556" s="92"/>
      <c r="N556" s="91"/>
      <c r="O556" s="78">
        <v>1.03</v>
      </c>
      <c r="P556" s="77" t="str">
        <f>ROUNDDOWN((P555+H555)*0.7)</f>
        <v>11204013427327900000000000000000000000000000000000000000000000000000000000000000000000000000000000000000</v>
      </c>
      <c r="Q556" s="46"/>
      <c r="R556" s="91"/>
      <c r="S556" s="78">
        <v>1.04</v>
      </c>
      <c r="T556" s="77" t="str">
        <f>ROUNDDOWN((T555+P555)*0.75)</f>
        <v>12113886377762100000000000000000000000000000000000000000000000000000000000000000000000000000000000000000</v>
      </c>
      <c r="U556" s="46"/>
      <c r="V556" s="91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</row>
    <row r="557">
      <c r="A557" s="74">
        <v>555.0</v>
      </c>
      <c r="B557" s="78" t="str">
        <f t="shared" si="3"/>
        <v>81,185,079,960,810,600,000,000,000,000,000,000,000.00</v>
      </c>
      <c r="C557" s="78">
        <v>1.03</v>
      </c>
      <c r="D557" s="83" t="str">
        <f>ROUNDDOWN((D556+T555)*0.72)</f>
        <v>14163021517108300000000000000000000000000000000000000000000000000000000000000000000000000000000000000000</v>
      </c>
      <c r="E557" s="46"/>
      <c r="F557" s="91"/>
      <c r="G557" s="76">
        <v>1.01</v>
      </c>
      <c r="H557" s="79" t="str">
        <f>ROUNDDOWN((H556+T556)*0.75)</f>
        <v>17617693993770400000000000000000000000000000000000000000000000000000000000000000000000000000000000000000</v>
      </c>
      <c r="I557" s="92"/>
      <c r="J557" s="91"/>
      <c r="K557" s="73">
        <v>1.04</v>
      </c>
      <c r="L557" s="83" t="str">
        <f>ROUNDDOWN((L556+H556)*1.2)</f>
        <v>26552396857867400000000000000000000000000000000000000000000000000000000000000000000000000000000000000000</v>
      </c>
      <c r="M557" s="92"/>
      <c r="N557" s="91"/>
      <c r="O557" s="78">
        <v>1.02</v>
      </c>
      <c r="P557" s="83" t="str">
        <f>ROUNDDOWN((P556+D556)*1.11)</f>
        <v>26582636574049100000000000000000000000000000000000000000000000000000000000000000000000000000000000000000</v>
      </c>
      <c r="Q557" s="46"/>
      <c r="R557" s="91"/>
      <c r="S557" s="78">
        <v>1.03</v>
      </c>
      <c r="T557" s="83" t="str">
        <f>ROUNDDOWN((T556+L556)*0.75)</f>
        <v>17148383609039900000000000000000000000000000000000000000000000000000000000000000000000000000000000000000</v>
      </c>
      <c r="U557" s="46"/>
      <c r="V557" s="91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</row>
    <row r="558">
      <c r="A558" s="74">
        <v>556.0</v>
      </c>
      <c r="B558" s="78" t="str">
        <f t="shared" si="3"/>
        <v>92,244,775,971,766,600,000,000,000,000,000,000,000.00</v>
      </c>
      <c r="C558" s="78">
        <v>1.01</v>
      </c>
      <c r="D558" s="83" t="str">
        <f>ROUNDDOWN((D557+L557)*0.775)</f>
        <v>31554449240606200000000000000000000000000000000000000000000000000000000000000000000000000000000000000000</v>
      </c>
      <c r="E558" s="46"/>
      <c r="F558" s="91"/>
      <c r="G558" s="76">
        <v>1.04</v>
      </c>
      <c r="H558" s="79" t="str">
        <f>ROUNDDOWN((H557+P557)*0.656)</f>
        <v>28995416852489600000000000000000000000000000000000000000000000000000000000000000000000000000000000000000</v>
      </c>
      <c r="I558" s="92"/>
      <c r="J558" s="91"/>
      <c r="K558" s="73">
        <v>1.02</v>
      </c>
      <c r="L558" s="83" t="str">
        <f>ROUNDDOWN((L557+T557)*0.65)</f>
        <v>28405507303489700000000000000000000000000000000000000000000000000000000000000000000000000000000000000000</v>
      </c>
      <c r="M558" s="92"/>
      <c r="N558" s="91"/>
      <c r="O558" s="78">
        <v>1.05</v>
      </c>
      <c r="P558" s="83" t="str">
        <f>ROUNDDOWN((P557+D557)*0.665)</f>
        <v>27095862630619700000000000000000000000000000000000000000000000000000000000000000000000000000000000000000</v>
      </c>
      <c r="Q558" s="46"/>
      <c r="R558" s="91"/>
      <c r="S558" s="78">
        <v>1.01</v>
      </c>
      <c r="T558" s="83" t="str">
        <f>ROUNDDOWN((T557+H557)*0.75)</f>
        <v>26074558202107700000000000000000000000000000000000000000000000000000000000000000000000000000000000000000</v>
      </c>
      <c r="U558" s="46"/>
      <c r="V558" s="91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</row>
    <row r="559">
      <c r="A559" s="74">
        <v>557.0</v>
      </c>
      <c r="B559" s="78" t="str">
        <f t="shared" si="3"/>
        <v>110,061,430,862,702,000,000,000,000,000,000,000,000.00</v>
      </c>
      <c r="C559" s="78">
        <v>1.04</v>
      </c>
      <c r="D559" s="90" t="str">
        <f>ROUNDDOWN((D558+T558)*0.55)</f>
        <v>31695954093492700000000000000000000000000000000000000000000000000000000000000000000000000000000000000000</v>
      </c>
      <c r="E559" s="46"/>
      <c r="F559" s="91"/>
      <c r="G559" s="76">
        <v>1.02</v>
      </c>
      <c r="H559" s="79" t="str">
        <f>ROUNDDOWN((H558+L558)*0.65)</f>
        <v>37310600701386500000000000000000000000000000000000000000000000000000000000000000000000000000000000000000</v>
      </c>
      <c r="I559" s="92"/>
      <c r="J559" s="91"/>
      <c r="K559" s="78">
        <v>1.03</v>
      </c>
      <c r="L559" s="77" t="str">
        <f>ROUNDDOWN((L558+D558)*0.65)</f>
        <v>38973971753662300000000000000000000000000000000000000000000000000000000000000000000000000000000000000000</v>
      </c>
      <c r="M559" s="92"/>
      <c r="N559" s="91"/>
      <c r="O559" s="78">
        <v>1.04</v>
      </c>
      <c r="P559" s="77" t="str">
        <f>ROUNDDOWN((P558+H558)*0.7)</f>
        <v>39263895638176500000000000000000000000000000000000000000000000000000000000000000000000000000000000000000</v>
      </c>
      <c r="Q559" s="46"/>
      <c r="R559" s="91"/>
      <c r="S559" s="78">
        <v>1.05</v>
      </c>
      <c r="T559" s="77" t="str">
        <f>ROUNDDOWN((T558+P558)*0.75)</f>
        <v>39877815624545600000000000000000000000000000000000000000000000000000000000000000000000000000000000000000</v>
      </c>
      <c r="U559" s="46"/>
      <c r="V559" s="91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</row>
    <row r="560">
      <c r="A560" s="74">
        <v>558.0</v>
      </c>
      <c r="B560" s="78" t="str">
        <f t="shared" si="3"/>
        <v>125,078,710,627,645,000,000,000,000,000,000,000,000.00</v>
      </c>
      <c r="C560" s="78">
        <v>1.02</v>
      </c>
      <c r="D560" s="83" t="str">
        <f>ROUNDDOWN((D559+P559)*0.7)</f>
        <v>49671894812168400000000000000000000000000000000000000000000000000000000000000000000000000000000000000000</v>
      </c>
      <c r="E560" s="46"/>
      <c r="F560" s="91"/>
      <c r="G560" s="76">
        <v>1.03</v>
      </c>
      <c r="H560" s="79" t="str">
        <f>ROUNDDOWN((H559+T559)*0.75)</f>
        <v>57891312244449100000000000000000000000000000000000000000000000000000000000000000000000000000000000000000</v>
      </c>
      <c r="I560" s="92"/>
      <c r="J560" s="91"/>
      <c r="K560" s="73">
        <v>1.05</v>
      </c>
      <c r="L560" s="83" t="str">
        <f>ROUNDDOWN((L559+H559)*1.2)</f>
        <v>91541486946058600000000000000000000000000000000000000000000000000000000000000000000000000000000000000000</v>
      </c>
      <c r="M560" s="92"/>
      <c r="N560" s="91"/>
      <c r="O560" s="78">
        <v>1.01</v>
      </c>
      <c r="P560" s="83" t="str">
        <f>ROUNDDOWN((P559+D559)*1.11)</f>
        <v>78765433202152800000000000000000000000000000000000000000000000000000000000000000000000000000000000000000</v>
      </c>
      <c r="Q560" s="46"/>
      <c r="R560" s="91"/>
      <c r="S560" s="78">
        <v>1.02</v>
      </c>
      <c r="T560" s="83" t="str">
        <f>ROUNDDOWN((T559+L559)*0.75)</f>
        <v>59138840533655900000000000000000000000000000000000000000000000000000000000000000000000000000000000000000</v>
      </c>
      <c r="U560" s="46"/>
      <c r="V560" s="91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</row>
    <row r="561">
      <c r="A561" s="74">
        <v>559.0</v>
      </c>
      <c r="B561" s="78" t="str">
        <f t="shared" si="3"/>
        <v>149,194,884,164,766,000,000,000,000,000,000,000,000.00</v>
      </c>
      <c r="C561" s="78">
        <v>1.05</v>
      </c>
      <c r="D561" s="83" t="str">
        <f>ROUNDDOWN((D560+T560))</f>
        <v>108810735345824000000000000000000000000000000000000000000000000000000000000000000000000000000000000000000</v>
      </c>
      <c r="E561" s="46"/>
      <c r="F561" s="91"/>
      <c r="G561" s="76">
        <v>1.05</v>
      </c>
      <c r="H561" s="79" t="str">
        <f>ROUNDDOWN((H560+L560)*0.65)</f>
        <v>97131319473830000000000000000000000000000000000000000000000000000000000000000000000000000000000000000000</v>
      </c>
      <c r="I561" s="92"/>
      <c r="J561" s="91"/>
      <c r="K561" s="73">
        <v>1.01</v>
      </c>
      <c r="L561" s="77" t="str">
        <f>ROUNDDOWN((L560+D560)*0.65)</f>
        <v>91788698142847600000000000000000000000000000000000000000000000000000000000000000000000000000000000000000</v>
      </c>
      <c r="M561" s="92"/>
      <c r="N561" s="91"/>
      <c r="O561" s="78">
        <v>1.03</v>
      </c>
      <c r="P561" s="77" t="str">
        <f>ROUNDDOWN((P560+H560)*0.7)</f>
        <v>95659721812621300000000000000000000000000000000000000000000000000000000000000000000000000000000000000000</v>
      </c>
      <c r="Q561" s="46"/>
      <c r="R561" s="91"/>
      <c r="S561" s="78">
        <v>1.04</v>
      </c>
      <c r="T561" s="77" t="str">
        <f>ROUNDDOWN((T560+P560)*0.75)</f>
        <v>103428205301857000000000000000000000000000000000000000000000000000000000000000000000000000000000000000000</v>
      </c>
      <c r="U561" s="46"/>
      <c r="V561" s="91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</row>
    <row r="562">
      <c r="A562" s="74">
        <v>560.0</v>
      </c>
      <c r="B562" s="78" t="str">
        <f t="shared" si="3"/>
        <v>169,583,371,733,604,000,000,000,000,000,000,000,000.00</v>
      </c>
      <c r="C562" s="78">
        <v>1.03</v>
      </c>
      <c r="D562" s="83" t="str">
        <f>ROUNDDOWN((D561+T560)*0.72)</f>
        <v>120923694633226000000000000000000000000000000000000000000000000000000000000000000000000000000000000000000</v>
      </c>
      <c r="E562" s="46"/>
      <c r="F562" s="91"/>
      <c r="G562" s="76">
        <v>1.01</v>
      </c>
      <c r="H562" s="79" t="str">
        <f>ROUNDDOWN((H561+T561)*0.75)</f>
        <v>150419643581765000000000000000000000000000000000000000000000000000000000000000000000000000000000000000000</v>
      </c>
      <c r="I562" s="92"/>
      <c r="J562" s="91"/>
      <c r="K562" s="73">
        <v>1.04</v>
      </c>
      <c r="L562" s="83" t="str">
        <f>ROUNDDOWN((L561+H561)*1.2)</f>
        <v>226704021140013000000000000000000000000000000000000000000000000000000000000000000000000000000000000000000</v>
      </c>
      <c r="M562" s="92"/>
      <c r="N562" s="91"/>
      <c r="O562" s="78">
        <v>1.02</v>
      </c>
      <c r="P562" s="83" t="str">
        <f>ROUNDDOWN((P561+D561)*1.11)</f>
        <v>226962207445874000000000000000000000000000000000000000000000000000000000000000000000000000000000000000000</v>
      </c>
      <c r="Q562" s="46"/>
      <c r="R562" s="91"/>
      <c r="S562" s="78">
        <v>1.03</v>
      </c>
      <c r="T562" s="83" t="str">
        <f>ROUNDDOWN((T561+L561)*0.75)</f>
        <v>146412677583528000000000000000000000000000000000000000000000000000000000000000000000000000000000000000000</v>
      </c>
      <c r="U562" s="46"/>
      <c r="V562" s="91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</row>
    <row r="563">
      <c r="A563" s="74">
        <v>561.0</v>
      </c>
      <c r="B563" s="78" t="str">
        <f t="shared" si="3"/>
        <v>192,685,406,501,470,000,000,000,000,000,000,000,000.00</v>
      </c>
      <c r="C563" s="78">
        <v>1.01</v>
      </c>
      <c r="D563" s="83" t="str">
        <f>ROUNDDOWN((D562+L562)*0.775)</f>
        <v>269411479724260000000000000000000000000000000000000000000000000000000000000000000000000000000000000000000</v>
      </c>
      <c r="E563" s="46"/>
      <c r="F563" s="91"/>
      <c r="G563" s="76">
        <v>1.04</v>
      </c>
      <c r="H563" s="79" t="str">
        <f>ROUNDDOWN((H562+P562)*0.656)</f>
        <v>247562494274131000000000000000000000000000000000000000000000000000000000000000000000000000000000000000000</v>
      </c>
      <c r="I563" s="92"/>
      <c r="J563" s="91"/>
      <c r="K563" s="73">
        <v>1.02</v>
      </c>
      <c r="L563" s="83" t="str">
        <f>ROUNDDOWN((L562+T562)*0.65)</f>
        <v>242525854170302000000000000000000000000000000000000000000000000000000000000000000000000000000000000000000</v>
      </c>
      <c r="M563" s="92"/>
      <c r="N563" s="91"/>
      <c r="O563" s="78">
        <v>1.05</v>
      </c>
      <c r="P563" s="83" t="str">
        <f>ROUNDDOWN((P562+D562)*0.665)</f>
        <v>231344124882602000000000000000000000000000000000000000000000000000000000000000000000000000000000000000000</v>
      </c>
      <c r="Q563" s="46"/>
      <c r="R563" s="91"/>
      <c r="S563" s="78">
        <v>1.01</v>
      </c>
      <c r="T563" s="83" t="str">
        <f>ROUNDDOWN((T562+H562)*0.75)</f>
        <v>222624240873970000000000000000000000000000000000000000000000000000000000000000000000000000000000000000000</v>
      </c>
      <c r="U563" s="46"/>
      <c r="V563" s="91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</row>
    <row r="564">
      <c r="A564" s="74">
        <v>562.0</v>
      </c>
      <c r="B564" s="78" t="str">
        <f t="shared" si="3"/>
        <v>229,901,707,955,842,000,000,000,000,000,000,000,000.00</v>
      </c>
      <c r="C564" s="78">
        <v>1.04</v>
      </c>
      <c r="D564" s="90" t="str">
        <f>ROUNDDOWN((D563+T563)*0.55)</f>
        <v>270619646329027000000000000000000000000000000000000000000000000000000000000000000000000000000000000000000</v>
      </c>
      <c r="E564" s="46"/>
      <c r="F564" s="91"/>
      <c r="G564" s="76">
        <v>1.02</v>
      </c>
      <c r="H564" s="79" t="str">
        <f>ROUNDDOWN((H563+L563)*0.65)</f>
        <v>318557426488881000000000000000000000000000000000000000000000000000000000000000000000000000000000000000000</v>
      </c>
      <c r="I564" s="92"/>
      <c r="J564" s="91"/>
      <c r="K564" s="78">
        <v>1.03</v>
      </c>
      <c r="L564" s="77" t="str">
        <f>ROUNDDOWN((L563+D563)*0.65)</f>
        <v>332759267031465000000000000000000000000000000000000000000000000000000000000000000000000000000000000000000</v>
      </c>
      <c r="M564" s="92"/>
      <c r="N564" s="91"/>
      <c r="O564" s="78">
        <v>1.04</v>
      </c>
      <c r="P564" s="77" t="str">
        <f>ROUNDDOWN((P563+H563)*0.7)</f>
        <v>335234633409713000000000000000000000000000000000000000000000000000000000000000000000000000000000000000000</v>
      </c>
      <c r="Q564" s="46"/>
      <c r="R564" s="91"/>
      <c r="S564" s="78">
        <v>1.05</v>
      </c>
      <c r="T564" s="77" t="str">
        <f>ROUNDDOWN((T563+P563)*0.75)</f>
        <v>340476274317429000000000000000000000000000000000000000000000000000000000000000000000000000000000000000000</v>
      </c>
      <c r="U564" s="46"/>
      <c r="V564" s="91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</row>
    <row r="565">
      <c r="A565" s="74">
        <v>563.0</v>
      </c>
      <c r="B565" s="78" t="str">
        <f t="shared" si="3"/>
        <v>261,270,537,524,467,000,000,000,000,000,000,000,000.00</v>
      </c>
      <c r="C565" s="78">
        <v>1.02</v>
      </c>
      <c r="D565" s="83" t="str">
        <f>ROUNDDOWN((D564+P564)*0.7)</f>
        <v>424097995817118000000000000000000000000000000000000000000000000000000000000000000000000000000000000000000</v>
      </c>
      <c r="E565" s="46"/>
      <c r="F565" s="91"/>
      <c r="G565" s="76">
        <v>1.03</v>
      </c>
      <c r="H565" s="79" t="str">
        <f>ROUNDDOWN((H564+T564)*0.75)</f>
        <v>494275275604733000000000000000000000000000000000000000000000000000000000000000000000000000000000000000000</v>
      </c>
      <c r="I565" s="92"/>
      <c r="J565" s="91"/>
      <c r="K565" s="73">
        <v>1.05</v>
      </c>
      <c r="L565" s="83" t="str">
        <f>ROUNDDOWN((L564+H564)*1.2)</f>
        <v>781580032224415000000000000000000000000000000000000000000000000000000000000000000000000000000000000000000</v>
      </c>
      <c r="M565" s="92"/>
      <c r="N565" s="91"/>
      <c r="O565" s="78">
        <v>1.01</v>
      </c>
      <c r="P565" s="83" t="str">
        <f>ROUNDDOWN((P564+D564)*1.11)</f>
        <v>672498250510002000000000000000000000000000000000000000000000000000000000000000000000000000000000000000000</v>
      </c>
      <c r="Q565" s="46"/>
      <c r="R565" s="91"/>
      <c r="S565" s="78">
        <v>1.02</v>
      </c>
      <c r="T565" s="83" t="str">
        <f>ROUNDDOWN((T564+L564)*0.75)</f>
        <v>504926656011670000000000000000000000000000000000000000000000000000000000000000000000000000000000000000000</v>
      </c>
      <c r="U565" s="46"/>
      <c r="V565" s="91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</row>
    <row r="566">
      <c r="A566" s="74">
        <v>564.0</v>
      </c>
      <c r="B566" s="78" t="str">
        <f t="shared" si="3"/>
        <v>311,645,582,098,074,000,000,000,000,000,000,000,000.00</v>
      </c>
      <c r="C566" s="78">
        <v>1.05</v>
      </c>
      <c r="D566" s="83" t="str">
        <f>ROUNDDOWN((D565+T565))</f>
        <v>929024651828788000000000000000000000000000000000000000000000000000000000000000000000000000000000000000000</v>
      </c>
      <c r="E566" s="46"/>
      <c r="F566" s="91"/>
      <c r="G566" s="76">
        <v>1.05</v>
      </c>
      <c r="H566" s="79" t="str">
        <f>ROUNDDOWN((H565+L565)*0.65)</f>
        <v>829305950088946000000000000000000000000000000000000000000000000000000000000000000000000000000000000000000</v>
      </c>
      <c r="I566" s="92"/>
      <c r="J566" s="91"/>
      <c r="K566" s="73">
        <v>1.01</v>
      </c>
      <c r="L566" s="77" t="str">
        <f>ROUNDDOWN((L565+D565)*0.65)</f>
        <v>783690718226997000000000000000000000000000000000000000000000000000000000000000000000000000000000000000000</v>
      </c>
      <c r="M566" s="92"/>
      <c r="N566" s="91"/>
      <c r="O566" s="78">
        <v>1.03</v>
      </c>
      <c r="P566" s="77" t="str">
        <f>ROUNDDOWN((P565+H565)*0.7)</f>
        <v>816741468280315000000000000000000000000000000000000000000000000000000000000000000000000000000000000000000</v>
      </c>
      <c r="Q566" s="46"/>
      <c r="R566" s="91"/>
      <c r="S566" s="78">
        <v>1.04</v>
      </c>
      <c r="T566" s="77" t="str">
        <f>ROUNDDOWN((T565+P565)*0.75)</f>
        <v>883068679891254000000000000000000000000000000000000000000000000000000000000000000000000000000000000000000</v>
      </c>
      <c r="U566" s="46"/>
      <c r="V566" s="91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</row>
    <row r="567">
      <c r="A567" s="74">
        <v>565.0</v>
      </c>
      <c r="B567" s="78" t="str">
        <f t="shared" si="3"/>
        <v>354,234,053,626,848,000,000,000,000,000,000,000,000.00</v>
      </c>
      <c r="C567" s="78">
        <v>1.03</v>
      </c>
      <c r="D567" s="83" t="str">
        <f>ROUNDDOWN((D566+T565)*0.72)</f>
        <v>1032444941645130000000000000000000000000000000000000000000000000000000000000000000000000000000000000000000</v>
      </c>
      <c r="E567" s="46"/>
      <c r="F567" s="91"/>
      <c r="G567" s="76">
        <v>1.01</v>
      </c>
      <c r="H567" s="79" t="str">
        <f>ROUNDDOWN((H566+T566)*0.75)</f>
        <v>1284280972485150000000000000000000000000000000000000000000000000000000000000000000000000000000000000000000</v>
      </c>
      <c r="I567" s="92"/>
      <c r="J567" s="91"/>
      <c r="K567" s="73">
        <v>1.04</v>
      </c>
      <c r="L567" s="83" t="str">
        <f>ROUNDDOWN((L566+H566)*1.2)</f>
        <v>1935596001979130000000000000000000000000000000000000000000000000000000000000000000000000000000000000000000</v>
      </c>
      <c r="M567" s="92"/>
      <c r="N567" s="91"/>
      <c r="O567" s="78">
        <v>1.02</v>
      </c>
      <c r="P567" s="83" t="str">
        <f>ROUNDDOWN((P566+D566)*1.11)</f>
        <v>1937800393321100000000000000000000000000000000000000000000000000000000000000000000000000000000000000000000</v>
      </c>
      <c r="Q567" s="46"/>
      <c r="R567" s="91"/>
      <c r="S567" s="78">
        <v>1.03</v>
      </c>
      <c r="T567" s="83" t="str">
        <f>ROUNDDOWN((T566+L566)*0.75)</f>
        <v>1250069548588690000000000000000000000000000000000000000000000000000000000000000000000000000000000000000000</v>
      </c>
      <c r="U567" s="46"/>
      <c r="V567" s="91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</row>
    <row r="568">
      <c r="A568" s="74">
        <v>566.0</v>
      </c>
      <c r="B568" s="78" t="str">
        <f t="shared" si="3"/>
        <v>402,490,715,463,392,000,000,000,000,000,000,000,000.00</v>
      </c>
      <c r="C568" s="78">
        <v>1.01</v>
      </c>
      <c r="D568" s="83" t="str">
        <f>ROUNDDOWN((D567+L567)*0.775)</f>
        <v>2300231731308800000000000000000000000000000000000000000000000000000000000000000000000000000000000000000000</v>
      </c>
      <c r="E568" s="46"/>
      <c r="F568" s="91"/>
      <c r="G568" s="76">
        <v>1.04</v>
      </c>
      <c r="H568" s="79" t="str">
        <f>ROUNDDOWN((H567+P567)*0.656)</f>
        <v>2113685375968900000000000000000000000000000000000000000000000000000000000000000000000000000000000000000000</v>
      </c>
      <c r="I568" s="92"/>
      <c r="J568" s="91"/>
      <c r="K568" s="73">
        <v>1.02</v>
      </c>
      <c r="L568" s="83" t="str">
        <f>ROUNDDOWN((L567+T567)*0.65)</f>
        <v>2070682607869080000000000000000000000000000000000000000000000000000000000000000000000000000000000000000000</v>
      </c>
      <c r="M568" s="92"/>
      <c r="N568" s="91"/>
      <c r="O568" s="78">
        <v>1.05</v>
      </c>
      <c r="P568" s="83" t="str">
        <f>ROUNDDOWN((P567+D567)*0.665)</f>
        <v>1975213147752540000000000000000000000000000000000000000000000000000000000000000000000000000000000000000000</v>
      </c>
      <c r="Q568" s="46"/>
      <c r="R568" s="91"/>
      <c r="S568" s="78">
        <v>1.01</v>
      </c>
      <c r="T568" s="83" t="str">
        <f>ROUNDDOWN((T567+H567)*0.75)</f>
        <v>1900762890805380000000000000000000000000000000000000000000000000000000000000000000000000000000000000000000</v>
      </c>
      <c r="U568" s="46"/>
      <c r="V568" s="91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</row>
    <row r="569">
      <c r="A569" s="74">
        <v>567.0</v>
      </c>
      <c r="B569" s="78" t="str">
        <f t="shared" si="3"/>
        <v>480,229,948,917,780,000,000,000,000,000,000,000,000.00</v>
      </c>
      <c r="C569" s="78">
        <v>1.04</v>
      </c>
      <c r="D569" s="90" t="str">
        <f>ROUNDDOWN((D568+T568)*0.55)</f>
        <v>2310547042162800000000000000000000000000000000000000000000000000000000000000000000000000000000000000000000</v>
      </c>
      <c r="E569" s="46"/>
      <c r="F569" s="91"/>
      <c r="G569" s="76">
        <v>1.02</v>
      </c>
      <c r="H569" s="79" t="str">
        <f>ROUNDDOWN((H568+L568)*0.65)</f>
        <v>2719839189494690000000000000000000000000000000000000000000000000000000000000000000000000000000000000000000</v>
      </c>
      <c r="I569" s="92"/>
      <c r="J569" s="91"/>
      <c r="K569" s="78">
        <v>1.03</v>
      </c>
      <c r="L569" s="77" t="str">
        <f>ROUNDDOWN((L568+D568)*0.65)</f>
        <v>2841094320465620000000000000000000000000000000000000000000000000000000000000000000000000000000000000000000</v>
      </c>
      <c r="M569" s="92"/>
      <c r="N569" s="91"/>
      <c r="O569" s="78">
        <v>1.04</v>
      </c>
      <c r="P569" s="77" t="str">
        <f>ROUNDDOWN((P568+H568)*0.7)</f>
        <v>2862228966605010000000000000000000000000000000000000000000000000000000000000000000000000000000000000000000</v>
      </c>
      <c r="Q569" s="46"/>
      <c r="R569" s="91"/>
      <c r="S569" s="78">
        <v>1.05</v>
      </c>
      <c r="T569" s="77" t="str">
        <f>ROUNDDOWN((T568+P568)*0.75)</f>
        <v>2906982028918440000000000000000000000000000000000000000000000000000000000000000000000000000000000000000000</v>
      </c>
      <c r="U569" s="46"/>
      <c r="V569" s="91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</row>
    <row r="570">
      <c r="A570" s="74">
        <v>568.0</v>
      </c>
      <c r="B570" s="78" t="str">
        <f t="shared" si="3"/>
        <v>545,754,696,668,871,000,000,000,000,000,000,000,000.00</v>
      </c>
      <c r="C570" s="78">
        <v>1.02</v>
      </c>
      <c r="D570" s="83" t="str">
        <f>ROUNDDOWN((D569+P569)*0.7)</f>
        <v>3620943206137470000000000000000000000000000000000000000000000000000000000000000000000000000000000000000000</v>
      </c>
      <c r="E570" s="46"/>
      <c r="F570" s="91"/>
      <c r="G570" s="76">
        <v>1.03</v>
      </c>
      <c r="H570" s="79" t="str">
        <f>ROUNDDOWN((H569+T569)*0.75)</f>
        <v>4220115913809850000000000000000000000000000000000000000000000000000000000000000000000000000000000000000000</v>
      </c>
      <c r="I570" s="92"/>
      <c r="J570" s="91"/>
      <c r="K570" s="73">
        <v>1.05</v>
      </c>
      <c r="L570" s="83" t="str">
        <f>ROUNDDOWN((L569+H569)*1.2)</f>
        <v>6673120211952370000000000000000000000000000000000000000000000000000000000000000000000000000000000000000000</v>
      </c>
      <c r="M570" s="92"/>
      <c r="N570" s="91"/>
      <c r="O570" s="78">
        <v>1.01</v>
      </c>
      <c r="P570" s="83" t="str">
        <f>ROUNDDOWN((P569+D569)*1.11)</f>
        <v>5741781369732270000000000000000000000000000000000000000000000000000000000000000000000000000000000000000000</v>
      </c>
      <c r="Q570" s="46"/>
      <c r="R570" s="91"/>
      <c r="S570" s="78">
        <v>1.02</v>
      </c>
      <c r="T570" s="83" t="str">
        <f>ROUNDDOWN((T569+L569)*0.75)</f>
        <v>4311057262038040000000000000000000000000000000000000000000000000000000000000000000000000000000000000000000</v>
      </c>
      <c r="U570" s="46"/>
      <c r="V570" s="91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</row>
    <row r="571">
      <c r="A571" s="74">
        <v>569.0</v>
      </c>
      <c r="B571" s="78" t="str">
        <f t="shared" si="3"/>
        <v>650,980,557,309,109,000,000,000,000,000,000,000,000.00</v>
      </c>
      <c r="C571" s="78">
        <v>1.05</v>
      </c>
      <c r="D571" s="83" t="str">
        <f>ROUNDDOWN((D570+T570))</f>
        <v>7932000468175510000000000000000000000000000000000000000000000000000000000000000000000000000000000000000000</v>
      </c>
      <c r="E571" s="46"/>
      <c r="F571" s="91"/>
      <c r="G571" s="76">
        <v>1.05</v>
      </c>
      <c r="H571" s="79" t="str">
        <f>ROUNDDOWN((H570+L570)*0.65)</f>
        <v>7080603481745440000000000000000000000000000000000000000000000000000000000000000000000000000000000000000000</v>
      </c>
      <c r="I571" s="92"/>
      <c r="J571" s="91"/>
      <c r="K571" s="73">
        <v>1.01</v>
      </c>
      <c r="L571" s="77" t="str">
        <f>ROUNDDOWN((L570+D570)*0.65)</f>
        <v>6691141221758400000000000000000000000000000000000000000000000000000000000000000000000000000000000000000000</v>
      </c>
      <c r="M571" s="92"/>
      <c r="N571" s="91"/>
      <c r="O571" s="78">
        <v>1.03</v>
      </c>
      <c r="P571" s="77" t="str">
        <f>ROUNDDOWN((P570+H570)*0.7)</f>
        <v>6973328098479480000000000000000000000000000000000000000000000000000000000000000000000000000000000000000000</v>
      </c>
      <c r="Q571" s="46"/>
      <c r="R571" s="91"/>
      <c r="S571" s="78">
        <v>1.04</v>
      </c>
      <c r="T571" s="77" t="str">
        <f>ROUNDDOWN((T570+P570)*0.75)</f>
        <v>7539628973827730000000000000000000000000000000000000000000000000000000000000000000000000000000000000000000</v>
      </c>
      <c r="U571" s="46"/>
      <c r="V571" s="91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</row>
    <row r="572">
      <c r="A572" s="74">
        <v>570.0</v>
      </c>
      <c r="B572" s="78" t="str">
        <f t="shared" si="3"/>
        <v>739,941,442,761,415,000,000,000,000,000,000,000,000.00</v>
      </c>
      <c r="C572" s="78">
        <v>1.03</v>
      </c>
      <c r="D572" s="83" t="str">
        <f>ROUNDDOWN((D571+T570)*0.72)</f>
        <v>8815001565753760000000000000000000000000000000000000000000000000000000000000000000000000000000000000000000</v>
      </c>
      <c r="E572" s="46"/>
      <c r="F572" s="91"/>
      <c r="G572" s="76">
        <v>1.01</v>
      </c>
      <c r="H572" s="79" t="str">
        <f>ROUNDDOWN((H571+T571)*0.75)</f>
        <v>10965174341679900000000000000000000000000000000000000000000000000000000000000000000000000000000000000000000</v>
      </c>
      <c r="I572" s="92"/>
      <c r="J572" s="91"/>
      <c r="K572" s="73">
        <v>1.04</v>
      </c>
      <c r="L572" s="83" t="str">
        <f>ROUNDDOWN((L571+H571)*1.2)</f>
        <v>16526093644204600000000000000000000000000000000000000000000000000000000000000000000000000000000000000000000</v>
      </c>
      <c r="M572" s="92"/>
      <c r="N572" s="91"/>
      <c r="O572" s="78">
        <v>1.02</v>
      </c>
      <c r="P572" s="83" t="str">
        <f>ROUNDDOWN((P571+D571)*1.11)</f>
        <v>16544914708987000000000000000000000000000000000000000000000000000000000000000000000000000000000000000000000</v>
      </c>
      <c r="Q572" s="46"/>
      <c r="R572" s="91"/>
      <c r="S572" s="78">
        <v>1.03</v>
      </c>
      <c r="T572" s="83" t="str">
        <f>ROUNDDOWN((T571+L571)*0.75)</f>
        <v>10673077646689600000000000000000000000000000000000000000000000000000000000000000000000000000000000000000000</v>
      </c>
      <c r="U572" s="46"/>
      <c r="V572" s="91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</row>
    <row r="573">
      <c r="A573" s="74">
        <v>571.0</v>
      </c>
      <c r="B573" s="78" t="str">
        <f t="shared" si="3"/>
        <v>857,390,684,582,572,000,000,000,000,000,000,000,000.00</v>
      </c>
      <c r="C573" s="78">
        <v>1.01</v>
      </c>
      <c r="D573" s="83" t="str">
        <f>ROUNDDOWN((D572+L572)*0.775)</f>
        <v>19639348787717700000000000000000000000000000000000000000000000000000000000000000000000000000000000000000000</v>
      </c>
      <c r="E573" s="46"/>
      <c r="F573" s="91"/>
      <c r="G573" s="76">
        <v>1.02</v>
      </c>
      <c r="H573" s="79" t="str">
        <f>ROUNDDOWN((H572+P572)*0.656)</f>
        <v>18046618417237500000000000000000000000000000000000000000000000000000000000000000000000000000000000000000000</v>
      </c>
      <c r="I573" s="92"/>
      <c r="J573" s="91"/>
      <c r="K573" s="78">
        <v>1.03</v>
      </c>
      <c r="L573" s="83" t="str">
        <f>ROUNDDOWN((L572+T572)*0.65)</f>
        <v>17679461339081200000000000000000000000000000000000000000000000000000000000000000000000000000000000000000000</v>
      </c>
      <c r="M573" s="92"/>
      <c r="N573" s="91"/>
      <c r="O573" s="78">
        <v>1.04</v>
      </c>
      <c r="P573" s="83" t="str">
        <f>ROUNDDOWN((P572+D572)*0.665)</f>
        <v>16864344322702600000000000000000000000000000000000000000000000000000000000000000000000000000000000000000000</v>
      </c>
      <c r="Q573" s="46"/>
      <c r="R573" s="91"/>
      <c r="S573" s="78">
        <v>1.05</v>
      </c>
      <c r="T573" s="83" t="str">
        <f>ROUNDDOWN((T572+H572)*0.75)</f>
        <v>16228688991277100000000000000000000000000000000000000000000000000000000000000000000000000000000000000000000</v>
      </c>
      <c r="U573" s="46"/>
      <c r="V573" s="91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</row>
    <row r="574">
      <c r="A574" s="74">
        <v>572.0</v>
      </c>
      <c r="B574" s="78" t="str">
        <f t="shared" si="3"/>
        <v>993,482,380,532,104,000,000,000,000,000,000,000,000.00</v>
      </c>
      <c r="C574" s="78">
        <v>1.04</v>
      </c>
      <c r="D574" s="90" t="str">
        <f>ROUNDDOWN((D573+T573)*0.55)</f>
        <v>19727420778447100000000000000000000000000000000000000000000000000000000000000000000000000000000000000000000</v>
      </c>
      <c r="E574" s="46"/>
      <c r="F574" s="91"/>
      <c r="G574" s="76">
        <v>1.03</v>
      </c>
      <c r="H574" s="79" t="str">
        <f>ROUNDDOWN((H573+L573)*0.65)</f>
        <v>23221951841607200000000000000000000000000000000000000000000000000000000000000000000000000000000000000000000</v>
      </c>
      <c r="I574" s="92"/>
      <c r="J574" s="91"/>
      <c r="K574" s="73">
        <v>1.05</v>
      </c>
      <c r="L574" s="77" t="str">
        <f>ROUNDDOWN((L573+D573)*0.65)</f>
        <v>24257226582419300000000000000000000000000000000000000000000000000000000000000000000000000000000000000000000</v>
      </c>
      <c r="M574" s="92"/>
      <c r="N574" s="91"/>
      <c r="O574" s="78">
        <v>1.01</v>
      </c>
      <c r="P574" s="77" t="str">
        <f>ROUNDDOWN((P573+H573)*0.7)</f>
        <v>24437673917958100000000000000000000000000000000000000000000000000000000000000000000000000000000000000000000</v>
      </c>
      <c r="Q574" s="46"/>
      <c r="R574" s="91"/>
      <c r="S574" s="78">
        <v>1.02</v>
      </c>
      <c r="T574" s="77" t="str">
        <f>ROUNDDOWN((T573+P573)*0.75)</f>
        <v>24819774985484800000000000000000000000000000000000000000000000000000000000000000000000000000000000000000000</v>
      </c>
      <c r="U574" s="46"/>
      <c r="V574" s="91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</row>
    <row r="575">
      <c r="A575" s="74">
        <v>573.0</v>
      </c>
      <c r="B575" s="78" t="str">
        <f t="shared" si="3"/>
        <v>1,151,175,605,445,570,000,000,000,000,000,000,000,000.00</v>
      </c>
      <c r="C575" s="78">
        <v>1.02</v>
      </c>
      <c r="D575" s="83" t="str">
        <f>ROUNDDOWN((D574+P574)*0.7)</f>
        <v>30915566287483600000000000000000000000000000000000000000000000000000000000000000000000000000000000000000000</v>
      </c>
      <c r="E575" s="46"/>
      <c r="F575" s="91"/>
      <c r="G575" s="76">
        <v>1.05</v>
      </c>
      <c r="H575" s="79" t="str">
        <f>ROUNDDOWN((H574+T574)*0.75)</f>
        <v>36031295120319000000000000000000000000000000000000000000000000000000000000000000000000000000000000000000000</v>
      </c>
      <c r="I575" s="92"/>
      <c r="J575" s="91"/>
      <c r="K575" s="73">
        <v>1.01</v>
      </c>
      <c r="L575" s="83" t="str">
        <f>ROUNDDOWN((L574+H574)*1.2)</f>
        <v>56975014108831800000000000000000000000000000000000000000000000000000000000000000000000000000000000000000000</v>
      </c>
      <c r="M575" s="92"/>
      <c r="N575" s="91"/>
      <c r="O575" s="78">
        <v>1.03</v>
      </c>
      <c r="P575" s="83" t="str">
        <f>ROUNDDOWN((P574+D574)*1.11)</f>
        <v>49023255113009800000000000000000000000000000000000000000000000000000000000000000000000000000000000000000000</v>
      </c>
      <c r="Q575" s="46"/>
      <c r="R575" s="91"/>
      <c r="S575" s="78">
        <v>1.04</v>
      </c>
      <c r="T575" s="83" t="str">
        <f>ROUNDDOWN((T574+L574)*0.75)</f>
        <v>36807751175928100000000000000000000000000000000000000000000000000000000000000000000000000000000000000000000</v>
      </c>
      <c r="U575" s="46"/>
      <c r="V575" s="91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</row>
    <row r="576">
      <c r="A576" s="74">
        <v>574.0</v>
      </c>
      <c r="B576" s="78" t="str">
        <f t="shared" si="3"/>
        <v>1,333,899,121,455,190,000,000,000,000,000,000,000,000.00</v>
      </c>
      <c r="C576" s="78">
        <v>1.05</v>
      </c>
      <c r="D576" s="83" t="str">
        <f>ROUNDDOWN((D575+T575))</f>
        <v>67723317463411700000000000000000000000000000000000000000000000000000000000000000000000000000000000000000000</v>
      </c>
      <c r="E576" s="46"/>
      <c r="F576" s="91"/>
      <c r="G576" s="76">
        <v>1.01</v>
      </c>
      <c r="H576" s="79" t="str">
        <f>ROUNDDOWN((H575+L575)*0.65)</f>
        <v>60454100998948000000000000000000000000000000000000000000000000000000000000000000000000000000000000000000000</v>
      </c>
      <c r="I576" s="92"/>
      <c r="J576" s="91"/>
      <c r="K576" s="73">
        <v>1.04</v>
      </c>
      <c r="L576" s="77" t="str">
        <f>ROUNDDOWN((L575+D575)*0.65)</f>
        <v>57128877257605000000000000000000000000000000000000000000000000000000000000000000000000000000000000000000000</v>
      </c>
      <c r="M576" s="92"/>
      <c r="N576" s="91"/>
      <c r="O576" s="78">
        <v>1.02</v>
      </c>
      <c r="P576" s="77" t="str">
        <f>ROUNDDOWN((P575+H575)*0.7)</f>
        <v>59538185163330200000000000000000000000000000000000000000000000000000000000000000000000000000000000000000000</v>
      </c>
      <c r="Q576" s="46"/>
      <c r="R576" s="91"/>
      <c r="S576" s="78">
        <v>1.03</v>
      </c>
      <c r="T576" s="77" t="str">
        <f>ROUNDDOWN((T575+P575)*0.75)</f>
        <v>64373254716703400000000000000000000000000000000000000000000000000000000000000000000000000000000000000000000</v>
      </c>
      <c r="U576" s="46"/>
      <c r="V576" s="91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</row>
    <row r="577">
      <c r="A577" s="74">
        <v>575.0</v>
      </c>
      <c r="B577" s="78" t="str">
        <f t="shared" si="3"/>
        <v>1,545,625,930,398,550,000,000,000,000,000,000,000,000.00</v>
      </c>
      <c r="C577" s="78">
        <v>1.03</v>
      </c>
      <c r="D577" s="83" t="str">
        <f>ROUNDDOWN((D576+T575)*0.72)</f>
        <v>75262369420324700000000000000000000000000000000000000000000000000000000000000000000000000000000000000000000</v>
      </c>
      <c r="E577" s="46"/>
      <c r="F577" s="91"/>
      <c r="G577" s="76">
        <v>1.04</v>
      </c>
      <c r="H577" s="79" t="str">
        <f>ROUNDDOWN((H576+T576)*0.75)</f>
        <v>93620516786738600000000000000000000000000000000000000000000000000000000000000000000000000000000000000000000</v>
      </c>
      <c r="I577" s="92"/>
      <c r="J577" s="91"/>
      <c r="K577" s="73">
        <v>1.02</v>
      </c>
      <c r="L577" s="83" t="str">
        <f>ROUNDDOWN((L576+H576)*1.2)</f>
        <v>141099573907864000000000000000000000000000000000000000000000000000000000000000000000000000000000000000000000</v>
      </c>
      <c r="M577" s="92"/>
      <c r="N577" s="91"/>
      <c r="O577" s="78">
        <v>1.05</v>
      </c>
      <c r="P577" s="83" t="str">
        <f>ROUNDDOWN((P576+D576)*1.11)</f>
        <v>141260267915684000000000000000000000000000000000000000000000000000000000000000000000000000000000000000000000</v>
      </c>
      <c r="Q577" s="46"/>
      <c r="R577" s="91"/>
      <c r="S577" s="78">
        <v>1.01</v>
      </c>
      <c r="T577" s="83" t="str">
        <f>ROUNDDOWN((T576+L576)*0.75)</f>
        <v>91126598980731300000000000000000000000000000000000000000000000000000000000000000000000000000000000000000000</v>
      </c>
      <c r="U577" s="46"/>
      <c r="V577" s="91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</row>
    <row r="578">
      <c r="A578" s="74">
        <v>576.0</v>
      </c>
      <c r="B578" s="78" t="str">
        <f t="shared" si="3"/>
        <v>1,790,959,659,763,620,000,000,000,000,000,000,000,000.00</v>
      </c>
      <c r="C578" s="78">
        <v>1.01</v>
      </c>
      <c r="D578" s="83" t="str">
        <f>ROUNDDOWN((D577+L577)*0.775)</f>
        <v>167680506079346000000000000000000000000000000000000000000000000000000000000000000000000000000000000000000000</v>
      </c>
      <c r="E578" s="46"/>
      <c r="F578" s="91"/>
      <c r="G578" s="76">
        <v>1.02</v>
      </c>
      <c r="H578" s="79" t="str">
        <f>ROUNDDOWN((H577+P577)*0.656)</f>
        <v>154081794764789000000000000000000000000000000000000000000000000000000000000000000000000000000000000000000000</v>
      </c>
      <c r="I578" s="92"/>
      <c r="J578" s="91"/>
      <c r="K578" s="78">
        <v>1.03</v>
      </c>
      <c r="L578" s="83" t="str">
        <f>ROUNDDOWN((L577+T577)*0.65)</f>
        <v>150947012377587000000000000000000000000000000000000000000000000000000000000000000000000000000000000000000000</v>
      </c>
      <c r="M578" s="92"/>
      <c r="N578" s="91"/>
      <c r="O578" s="78">
        <v>1.04</v>
      </c>
      <c r="P578" s="83" t="str">
        <f>ROUNDDOWN((P577+D577)*0.665)</f>
        <v>143987553828446000000000000000000000000000000000000000000000000000000000000000000000000000000000000000000000</v>
      </c>
      <c r="Q578" s="46"/>
      <c r="R578" s="91"/>
      <c r="S578" s="78">
        <v>1.05</v>
      </c>
      <c r="T578" s="83" t="str">
        <f>ROUNDDOWN((T577+H577)*0.75)</f>
        <v>138560336825602000000000000000000000000000000000000000000000000000000000000000000000000000000000000000000000</v>
      </c>
      <c r="U578" s="46"/>
      <c r="V578" s="91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</row>
    <row r="579">
      <c r="A579" s="74">
        <v>577.0</v>
      </c>
      <c r="B579" s="78" t="str">
        <f t="shared" si="3"/>
        <v>2,075,234,660,480,580,000,000,000,000,000,000,000,000.00</v>
      </c>
      <c r="C579" s="78">
        <v>1.04</v>
      </c>
      <c r="D579" s="90" t="str">
        <f>ROUNDDOWN((D578+T578)*0.55)</f>
        <v>168432463597721000000000000000000000000000000000000000000000000000000000000000000000000000000000000000000000</v>
      </c>
      <c r="E579" s="46"/>
      <c r="F579" s="91"/>
      <c r="G579" s="76">
        <v>1.03</v>
      </c>
      <c r="H579" s="79" t="str">
        <f>ROUNDDOWN((H578+L578)*0.65)</f>
        <v>198268724642544000000000000000000000000000000000000000000000000000000000000000000000000000000000000000000000</v>
      </c>
      <c r="I579" s="92"/>
      <c r="J579" s="91"/>
      <c r="K579" s="73">
        <v>1.05</v>
      </c>
      <c r="L579" s="77" t="str">
        <f>ROUNDDOWN((L578+D578)*0.65)</f>
        <v>207107886997006000000000000000000000000000000000000000000000000000000000000000000000000000000000000000000000</v>
      </c>
      <c r="M579" s="92"/>
      <c r="N579" s="91"/>
      <c r="O579" s="78">
        <v>1.01</v>
      </c>
      <c r="P579" s="77" t="str">
        <f>ROUNDDOWN((P578+H578)*0.7)</f>
        <v>208648544015265000000000000000000000000000000000000000000000000000000000000000000000000000000000000000000000</v>
      </c>
      <c r="Q579" s="46"/>
      <c r="R579" s="91"/>
      <c r="S579" s="78">
        <v>1.02</v>
      </c>
      <c r="T579" s="77" t="str">
        <f>ROUNDDOWN((T578+P578)*0.75)</f>
        <v>211910917990536000000000000000000000000000000000000000000000000000000000000000000000000000000000000000000000</v>
      </c>
      <c r="U579" s="46"/>
      <c r="V579" s="91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</row>
    <row r="580">
      <c r="A580" s="74">
        <v>578.0</v>
      </c>
      <c r="B580" s="78" t="str">
        <f t="shared" si="3"/>
        <v>2,404,631,993,011,150,000,000,000,000,000,000,000,000.00</v>
      </c>
      <c r="C580" s="78">
        <v>1.02</v>
      </c>
      <c r="D580" s="83" t="str">
        <f>ROUNDDOWN((D579+P579)*0.7)</f>
        <v>263956705329090000000000000000000000000000000000000000000000000000000000000000000000000000000000000000000000</v>
      </c>
      <c r="E580" s="46"/>
      <c r="F580" s="91"/>
      <c r="G580" s="76">
        <v>1.05</v>
      </c>
      <c r="H580" s="79" t="str">
        <f>ROUNDDOWN((H579+T579)*0.75)</f>
        <v>307634731974810000000000000000000000000000000000000000000000000000000000000000000000000000000000000000000000</v>
      </c>
      <c r="I580" s="92"/>
      <c r="J580" s="91"/>
      <c r="K580" s="73">
        <v>1.01</v>
      </c>
      <c r="L580" s="83" t="str">
        <f>ROUNDDOWN((L579+H579)*1.2)</f>
        <v>486451933967460000000000000000000000000000000000000000000000000000000000000000000000000000000000000000000000</v>
      </c>
      <c r="M580" s="92"/>
      <c r="N580" s="91"/>
      <c r="O580" s="78">
        <v>1.03</v>
      </c>
      <c r="P580" s="83" t="str">
        <f>ROUNDDOWN((P579+D579)*1.11)</f>
        <v>418559918450415000000000000000000000000000000000000000000000000000000000000000000000000000000000000000000000</v>
      </c>
      <c r="Q580" s="46"/>
      <c r="R580" s="91"/>
      <c r="S580" s="78">
        <v>1.04</v>
      </c>
      <c r="T580" s="83" t="str">
        <f>ROUNDDOWN((T579+L579)*0.75)</f>
        <v>314264103740657000000000000000000000000000000000000000000000000000000000000000000000000000000000000000000000</v>
      </c>
      <c r="U580" s="46"/>
      <c r="V580" s="91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</row>
    <row r="581">
      <c r="A581" s="74">
        <v>579.0</v>
      </c>
      <c r="B581" s="78" t="str">
        <f t="shared" si="3"/>
        <v>2,786,313,823,649,090,000,000,000,000,000,000,000,000.00</v>
      </c>
      <c r="C581" s="78">
        <v>1.05</v>
      </c>
      <c r="D581" s="83" t="str">
        <f>ROUNDDOWN((D580+T580))</f>
        <v>578220809069747000000000000000000000000000000000000000000000000000000000000000000000000000000000000000000000</v>
      </c>
      <c r="E581" s="46"/>
      <c r="F581" s="91"/>
      <c r="G581" s="76">
        <v>1.01</v>
      </c>
      <c r="H581" s="79" t="str">
        <f>ROUNDDOWN((H580+L580)*0.65)</f>
        <v>516156332862476000000000000000000000000000000000000000000000000000000000000000000000000000000000000000000000</v>
      </c>
      <c r="I581" s="92"/>
      <c r="J581" s="91"/>
      <c r="K581" s="73">
        <v>1.04</v>
      </c>
      <c r="L581" s="77" t="str">
        <f>ROUNDDOWN((L580+D580)*0.65)</f>
        <v>487765615542758000000000000000000000000000000000000000000000000000000000000000000000000000000000000000000000</v>
      </c>
      <c r="M581" s="92"/>
      <c r="N581" s="91"/>
      <c r="O581" s="78">
        <v>1.02</v>
      </c>
      <c r="P581" s="77" t="str">
        <f>ROUNDDOWN((P580+H580)*0.7)</f>
        <v>508336255297657000000000000000000000000000000000000000000000000000000000000000000000000000000000000000000000</v>
      </c>
      <c r="Q581" s="46"/>
      <c r="R581" s="91"/>
      <c r="S581" s="78">
        <v>1.03</v>
      </c>
      <c r="T581" s="77" t="str">
        <f>ROUNDDOWN((T580+P580)*0.75)</f>
        <v>549618016643304000000000000000000000000000000000000000000000000000000000000000000000000000000000000000000000</v>
      </c>
      <c r="U581" s="46"/>
      <c r="V581" s="91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</row>
    <row r="582">
      <c r="A582" s="74">
        <v>580.0</v>
      </c>
      <c r="B582" s="78" t="str">
        <f t="shared" si="3"/>
        <v>3,228,579,153,243,430,000,000,000,000,000,000,000,000.00</v>
      </c>
      <c r="C582" s="78">
        <v>1.03</v>
      </c>
      <c r="D582" s="83" t="str">
        <f>ROUNDDOWN((D581+T580)*0.72)</f>
        <v>642589137223491000000000000000000000000000000000000000000000000000000000000000000000000000000000000000000000</v>
      </c>
      <c r="E582" s="46"/>
      <c r="F582" s="91"/>
      <c r="G582" s="76">
        <v>1.04</v>
      </c>
      <c r="H582" s="79" t="str">
        <f>ROUNDDOWN((H581+T581)*0.75)</f>
        <v>799330762129335000000000000000000000000000000000000000000000000000000000000000000000000000000000000000000000</v>
      </c>
      <c r="I582" s="92"/>
      <c r="J582" s="91"/>
      <c r="K582" s="73">
        <v>1.02</v>
      </c>
      <c r="L582" s="83" t="str">
        <f>ROUNDDOWN((L581+H581)*1.2)</f>
        <v>1204706338086280000000000000000000000000000000000000000000000000000000000000000000000000000000000000000000000</v>
      </c>
      <c r="M582" s="92"/>
      <c r="N582" s="91"/>
      <c r="O582" s="78">
        <v>1.05</v>
      </c>
      <c r="P582" s="83" t="str">
        <f>ROUNDDOWN((P581+D581)*1.11)</f>
        <v>1206078341447820000000000000000000000000000000000000000000000000000000000000000000000000000000000000000000000</v>
      </c>
      <c r="Q582" s="46"/>
      <c r="R582" s="91"/>
      <c r="S582" s="78">
        <v>1.01</v>
      </c>
      <c r="T582" s="83" t="str">
        <f>ROUNDDOWN((T581+L581)*0.75)</f>
        <v>778037724139547000000000000000000000000000000000000000000000000000000000000000000000000000000000000000000000</v>
      </c>
      <c r="U582" s="46"/>
      <c r="V582" s="91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</row>
    <row r="583">
      <c r="A583" s="74">
        <v>581.0</v>
      </c>
      <c r="B583" s="78" t="str">
        <f t="shared" si="3"/>
        <v>3,741,044,264,391,820,000,000,000,000,000,000,000,000.00</v>
      </c>
      <c r="C583" s="78">
        <v>1.01</v>
      </c>
      <c r="D583" s="83" t="str">
        <f>ROUNDDOWN((D582+L582)*0.775)</f>
        <v>1431653993365070000000000000000000000000000000000000000000000000000000000000000000000000000000000000000000000</v>
      </c>
      <c r="E583" s="46"/>
      <c r="F583" s="91"/>
      <c r="G583" s="76">
        <v>1.02</v>
      </c>
      <c r="H583" s="79" t="str">
        <f>ROUNDDOWN((H582+P582)*0.656)</f>
        <v>1315548371946610000000000000000000000000000000000000000000000000000000000000000000000000000000000000000000000</v>
      </c>
      <c r="I583" s="92"/>
      <c r="J583" s="91"/>
      <c r="K583" s="78">
        <v>1.03</v>
      </c>
      <c r="L583" s="83" t="str">
        <f>ROUNDDOWN((L582+T582)*0.65)</f>
        <v>1288783640446790000000000000000000000000000000000000000000000000000000000000000000000000000000000000000000000</v>
      </c>
      <c r="M583" s="92"/>
      <c r="N583" s="91"/>
      <c r="O583" s="78">
        <v>1.04</v>
      </c>
      <c r="P583" s="83" t="str">
        <f>ROUNDDOWN((P582+D582)*0.665)</f>
        <v>1229363873316420000000000000000000000000000000000000000000000000000000000000000000000000000000000000000000000</v>
      </c>
      <c r="Q583" s="46"/>
      <c r="R583" s="91"/>
      <c r="S583" s="78">
        <v>1.05</v>
      </c>
      <c r="T583" s="83" t="str">
        <f>ROUNDDOWN((T582+H582)*0.75)</f>
        <v>1183026364701660000000000000000000000000000000000000000000000000000000000000000000000000000000000000000000000</v>
      </c>
      <c r="U583" s="46"/>
      <c r="V583" s="91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</row>
    <row r="584">
      <c r="A584" s="74">
        <v>582.0</v>
      </c>
      <c r="B584" s="78" t="str">
        <f t="shared" si="3"/>
        <v>4,334,851,810,611,230,000,000,000,000,000,000,000,000.00</v>
      </c>
      <c r="C584" s="78">
        <v>1.04</v>
      </c>
      <c r="D584" s="90" t="str">
        <f>ROUNDDOWN((D583+T583)*0.55)</f>
        <v>1438074196936700000000000000000000000000000000000000000000000000000000000000000000000000000000000000000000000</v>
      </c>
      <c r="E584" s="46"/>
      <c r="F584" s="91"/>
      <c r="G584" s="76">
        <v>1.03</v>
      </c>
      <c r="H584" s="79" t="str">
        <f>ROUNDDOWN((H583+L583)*0.65)</f>
        <v>1692815808055710000000000000000000000000000000000000000000000000000000000000000000000000000000000000000000000</v>
      </c>
      <c r="I584" s="92"/>
      <c r="J584" s="91"/>
      <c r="K584" s="73">
        <v>1.05</v>
      </c>
      <c r="L584" s="77" t="str">
        <f>ROUNDDOWN((L583+D583)*0.65)</f>
        <v>1768284461977710000000000000000000000000000000000000000000000000000000000000000000000000000000000000000000000</v>
      </c>
      <c r="M584" s="92"/>
      <c r="N584" s="91"/>
      <c r="O584" s="78">
        <v>1.01</v>
      </c>
      <c r="P584" s="77" t="str">
        <f>ROUNDDOWN((P583+H583)*0.7)</f>
        <v>1781438571684120000000000000000000000000000000000000000000000000000000000000000000000000000000000000000000000</v>
      </c>
      <c r="Q584" s="46"/>
      <c r="R584" s="91"/>
      <c r="S584" s="78">
        <v>1.02</v>
      </c>
      <c r="T584" s="77" t="str">
        <f>ROUNDDOWN((T583+P583)*0.75)</f>
        <v>1809292678513560000000000000000000000000000000000000000000000000000000000000000000000000000000000000000000000</v>
      </c>
      <c r="U584" s="46"/>
      <c r="V584" s="91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</row>
    <row r="585">
      <c r="A585" s="74">
        <v>583.0</v>
      </c>
      <c r="B585" s="78" t="str">
        <f t="shared" si="3"/>
        <v>5,022,913,093,762,680,000,000,000,000,000,000,000,000.00</v>
      </c>
      <c r="C585" s="78">
        <v>1.02</v>
      </c>
      <c r="D585" s="83" t="str">
        <f>ROUNDDOWN((D584+P584)*0.7)</f>
        <v>2253658938034570000000000000000000000000000000000000000000000000000000000000000000000000000000000000000000000</v>
      </c>
      <c r="E585" s="46"/>
      <c r="F585" s="91"/>
      <c r="G585" s="76">
        <v>1.05</v>
      </c>
      <c r="H585" s="79" t="str">
        <f>ROUNDDOWN((H584+T584)*0.75)</f>
        <v>2626581364926950000000000000000000000000000000000000000000000000000000000000000000000000000000000000000000000</v>
      </c>
      <c r="I585" s="92"/>
      <c r="J585" s="91"/>
      <c r="K585" s="73">
        <v>1.01</v>
      </c>
      <c r="L585" s="83" t="str">
        <f>ROUNDDOWN((L584+H584)*1.2)</f>
        <v>4153320324040100000000000000000000000000000000000000000000000000000000000000000000000000000000000000000000000</v>
      </c>
      <c r="M585" s="92"/>
      <c r="N585" s="91"/>
      <c r="O585" s="78">
        <v>1.03</v>
      </c>
      <c r="P585" s="83" t="str">
        <f>ROUNDDOWN((P584+D584)*1.11)</f>
        <v>3573659173169110000000000000000000000000000000000000000000000000000000000000000000000000000000000000000000000</v>
      </c>
      <c r="Q585" s="46"/>
      <c r="R585" s="91"/>
      <c r="S585" s="78">
        <v>1.04</v>
      </c>
      <c r="T585" s="83" t="str">
        <f>ROUNDDOWN((T584+L584)*0.75)</f>
        <v>2683182855368450000000000000000000000000000000000000000000000000000000000000000000000000000000000000000000000</v>
      </c>
      <c r="U585" s="46"/>
      <c r="V585" s="91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</row>
    <row r="586">
      <c r="A586" s="74">
        <v>584.0</v>
      </c>
      <c r="B586" s="78" t="str">
        <f t="shared" si="3"/>
        <v>5,820,188,797,627,000,000,000,000,000,000,000,000,000.00</v>
      </c>
      <c r="C586" s="78">
        <v>1.05</v>
      </c>
      <c r="D586" s="83" t="str">
        <f>ROUNDDOWN((D585+T585))</f>
        <v>4936841793403020000000000000000000000000000000000000000000000000000000000000000000000000000000000000000000000</v>
      </c>
      <c r="E586" s="46"/>
      <c r="F586" s="91"/>
      <c r="G586" s="76">
        <v>1.01</v>
      </c>
      <c r="H586" s="79" t="str">
        <f>ROUNDDOWN((H585+L585)*0.65)</f>
        <v>4406936097828580000000000000000000000000000000000000000000000000000000000000000000000000000000000000000000000</v>
      </c>
      <c r="I586" s="92"/>
      <c r="J586" s="91"/>
      <c r="K586" s="73">
        <v>1.04</v>
      </c>
      <c r="L586" s="77" t="str">
        <f>ROUNDDOWN((L585+D585)*0.65)</f>
        <v>4164536520348540000000000000000000000000000000000000000000000000000000000000000000000000000000000000000000000</v>
      </c>
      <c r="M586" s="92"/>
      <c r="N586" s="91"/>
      <c r="O586" s="78">
        <v>1.02</v>
      </c>
      <c r="P586" s="77" t="str">
        <f>ROUNDDOWN((P585+H585)*0.7)</f>
        <v>4340168376667240000000000000000000000000000000000000000000000000000000000000000000000000000000000000000000000</v>
      </c>
      <c r="Q586" s="46"/>
      <c r="R586" s="91"/>
      <c r="S586" s="78">
        <v>1.03</v>
      </c>
      <c r="T586" s="77" t="str">
        <f>ROUNDDOWN((T585+P585)*0.75)</f>
        <v>4692631521403170000000000000000000000000000000000000000000000000000000000000000000000000000000000000000000000</v>
      </c>
      <c r="U586" s="46"/>
      <c r="V586" s="91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</row>
    <row r="587">
      <c r="A587" s="74">
        <v>585.0</v>
      </c>
      <c r="B587" s="78" t="str">
        <f t="shared" si="3"/>
        <v>6,744,014,281,689,920,000,000,000,000,000,000,000,000.00</v>
      </c>
      <c r="C587" s="78">
        <v>1.03</v>
      </c>
      <c r="D587" s="83" t="str">
        <f>ROUNDDOWN((D586+T585)*0.72)</f>
        <v>5486417747115460000000000000000000000000000000000000000000000000000000000000000000000000000000000000000000000</v>
      </c>
      <c r="E587" s="46"/>
      <c r="F587" s="91"/>
      <c r="G587" s="76">
        <v>1.04</v>
      </c>
      <c r="H587" s="79" t="str">
        <f>ROUNDDOWN((H586+T586)*0.75)</f>
        <v>6824675714423810000000000000000000000000000000000000000000000000000000000000000000000000000000000000000000000</v>
      </c>
      <c r="I587" s="92"/>
      <c r="J587" s="91"/>
      <c r="K587" s="73">
        <v>1.02</v>
      </c>
      <c r="L587" s="83" t="str">
        <f>ROUNDDOWN((L586+H586)*1.2)</f>
        <v>10285767141812500000000000000000000000000000000000000000000000000000000000000000000000000000000000000000000000</v>
      </c>
      <c r="M587" s="92"/>
      <c r="N587" s="91"/>
      <c r="O587" s="78">
        <v>1.05</v>
      </c>
      <c r="P587" s="83" t="str">
        <f>ROUNDDOWN((P586+D586)*1.11)</f>
        <v>10297481288778000000000000000000000000000000000000000000000000000000000000000000000000000000000000000000000000</v>
      </c>
      <c r="Q587" s="46"/>
      <c r="R587" s="91"/>
      <c r="S587" s="78">
        <v>1.01</v>
      </c>
      <c r="T587" s="83" t="str">
        <f>ROUNDDOWN((T586+L586)*0.75)</f>
        <v>6642876031313780000000000000000000000000000000000000000000000000000000000000000000000000000000000000000000000</v>
      </c>
      <c r="U587" s="46"/>
      <c r="V587" s="91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</row>
    <row r="588">
      <c r="A588" s="74">
        <v>586.0</v>
      </c>
      <c r="B588" s="78" t="str">
        <f t="shared" si="3"/>
        <v>7,814,476,508,078,450,000,000,000,000,000,000,000,000.00</v>
      </c>
      <c r="C588" s="78">
        <v>1.01</v>
      </c>
      <c r="D588" s="83" t="str">
        <f>ROUNDDOWN((D587+L587)*0.775)</f>
        <v>12223443288919200000000000000000000000000000000000000000000000000000000000000000000000000000000000000000000000</v>
      </c>
      <c r="E588" s="46"/>
      <c r="F588" s="91"/>
      <c r="G588" s="76">
        <v>1.02</v>
      </c>
      <c r="H588" s="79" t="str">
        <f>ROUNDDOWN((H587+P587)*0.656)</f>
        <v>11232134994100400000000000000000000000000000000000000000000000000000000000000000000000000000000000000000000000</v>
      </c>
      <c r="I588" s="92"/>
      <c r="J588" s="91"/>
      <c r="K588" s="78">
        <v>1.03</v>
      </c>
      <c r="L588" s="83" t="str">
        <f>ROUNDDOWN((L587+T587)*0.65)</f>
        <v>11003618062532100000000000000000000000000000000000000000000000000000000000000000000000000000000000000000000000</v>
      </c>
      <c r="M588" s="92"/>
      <c r="N588" s="91"/>
      <c r="O588" s="78">
        <v>1.04</v>
      </c>
      <c r="P588" s="83" t="str">
        <f>ROUNDDOWN((P587+D587)*0.665)</f>
        <v>10496292858869200000000000000000000000000000000000000000000000000000000000000000000000000000000000000000000000</v>
      </c>
      <c r="Q588" s="46"/>
      <c r="R588" s="91"/>
      <c r="S588" s="78">
        <v>1.05</v>
      </c>
      <c r="T588" s="83" t="str">
        <f>ROUNDDOWN((T587+H587)*0.75)</f>
        <v>10100663809303200000000000000000000000000000000000000000000000000000000000000000000000000000000000000000000000</v>
      </c>
      <c r="U588" s="46"/>
      <c r="V588" s="91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</row>
    <row r="589">
      <c r="A589" s="74">
        <v>587.0</v>
      </c>
      <c r="B589" s="78" t="str">
        <f t="shared" si="3"/>
        <v>9,054,850,797,262,560,000,000,000,000,000,000,000,000.00</v>
      </c>
      <c r="C589" s="78">
        <v>1.04</v>
      </c>
      <c r="D589" s="90" t="str">
        <f>ROUNDDOWN((D588+T588)*0.55)</f>
        <v>12278258904022300000000000000000000000000000000000000000000000000000000000000000000000000000000000000000000000</v>
      </c>
      <c r="E589" s="46"/>
      <c r="F589" s="91"/>
      <c r="G589" s="76">
        <v>1.03</v>
      </c>
      <c r="H589" s="79" t="str">
        <f>ROUNDDOWN((H588+L588)*0.65)</f>
        <v>14453239486811100000000000000000000000000000000000000000000000000000000000000000000000000000000000000000000000</v>
      </c>
      <c r="I589" s="92"/>
      <c r="J589" s="91"/>
      <c r="K589" s="73">
        <v>1.05</v>
      </c>
      <c r="L589" s="77" t="str">
        <f>ROUNDDOWN((L588+D588)*0.65)</f>
        <v>15097589878443300000000000000000000000000000000000000000000000000000000000000000000000000000000000000000000000</v>
      </c>
      <c r="M589" s="92"/>
      <c r="N589" s="91"/>
      <c r="O589" s="78">
        <v>1.01</v>
      </c>
      <c r="P589" s="77" t="str">
        <f>ROUNDDOWN((P588+H588)*0.7)</f>
        <v>15209899497078700000000000000000000000000000000000000000000000000000000000000000000000000000000000000000000000</v>
      </c>
      <c r="Q589" s="46"/>
      <c r="R589" s="91"/>
      <c r="S589" s="78">
        <v>1.02</v>
      </c>
      <c r="T589" s="77" t="str">
        <f>ROUNDDOWN((T588+P588)*0.75)</f>
        <v>15447717501129300000000000000000000000000000000000000000000000000000000000000000000000000000000000000000000000</v>
      </c>
      <c r="U589" s="46"/>
      <c r="V589" s="91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</row>
    <row r="590">
      <c r="A590" s="74">
        <v>588.0</v>
      </c>
      <c r="B590" s="78" t="str">
        <f t="shared" si="3"/>
        <v>10,492,106,909,007,500,000,000,000,000,000,000,000,000.00</v>
      </c>
      <c r="C590" s="78">
        <v>1.02</v>
      </c>
      <c r="D590" s="83" t="str">
        <f>ROUNDDOWN((D589+P589)*0.7)</f>
        <v>19241710880770700000000000000000000000000000000000000000000000000000000000000000000000000000000000000000000000</v>
      </c>
      <c r="E590" s="46"/>
      <c r="F590" s="91"/>
      <c r="G590" s="76">
        <v>1.05</v>
      </c>
      <c r="H590" s="79" t="str">
        <f>ROUNDDOWN((H589+T589)*0.75)</f>
        <v>22425717740955300000000000000000000000000000000000000000000000000000000000000000000000000000000000000000000000</v>
      </c>
      <c r="I590" s="92"/>
      <c r="J590" s="91"/>
      <c r="K590" s="73">
        <v>1.01</v>
      </c>
      <c r="L590" s="83" t="str">
        <f>ROUNDDOWN((L589+H589)*1.2)</f>
        <v>35460995238305300000000000000000000000000000000000000000000000000000000000000000000000000000000000000000000000</v>
      </c>
      <c r="M590" s="92"/>
      <c r="N590" s="91"/>
      <c r="O590" s="78">
        <v>1.03</v>
      </c>
      <c r="P590" s="83" t="str">
        <f>ROUNDDOWN((P589+D589)*1.11)</f>
        <v>30511855825222100000000000000000000000000000000000000000000000000000000000000000000000000000000000000000000000</v>
      </c>
      <c r="Q590" s="46"/>
      <c r="R590" s="91"/>
      <c r="S590" s="78">
        <v>1.04</v>
      </c>
      <c r="T590" s="83" t="str">
        <f>ROUNDDOWN((T589+L589)*0.75)</f>
        <v>22908980534679500000000000000000000000000000000000000000000000000000000000000000000000000000000000000000000000</v>
      </c>
      <c r="U590" s="46"/>
      <c r="V590" s="91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</row>
    <row r="591">
      <c r="A591" s="93"/>
      <c r="B591" s="46"/>
      <c r="C591" s="78">
        <v>1.05</v>
      </c>
      <c r="D591" s="90"/>
      <c r="E591" s="46"/>
      <c r="F591" s="91"/>
      <c r="G591" s="76">
        <v>1.01</v>
      </c>
      <c r="H591" s="90"/>
      <c r="I591" s="92"/>
      <c r="J591" s="91"/>
      <c r="K591" s="73">
        <v>1.04</v>
      </c>
      <c r="L591" s="90"/>
      <c r="M591" s="92"/>
      <c r="N591" s="91"/>
      <c r="O591" s="78">
        <v>1.02</v>
      </c>
      <c r="P591" s="90"/>
      <c r="Q591" s="46"/>
      <c r="R591" s="91"/>
      <c r="S591" s="78">
        <v>1.03</v>
      </c>
      <c r="T591" s="90"/>
      <c r="U591" s="46"/>
      <c r="V591" s="91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</row>
    <row r="592">
      <c r="A592" s="93"/>
      <c r="B592" s="46"/>
      <c r="C592" s="78">
        <v>1.03</v>
      </c>
      <c r="D592" s="90"/>
      <c r="E592" s="46"/>
      <c r="F592" s="91"/>
      <c r="G592" s="76">
        <v>1.04</v>
      </c>
      <c r="H592" s="90"/>
      <c r="I592" s="92"/>
      <c r="J592" s="91"/>
      <c r="K592" s="73">
        <v>1.02</v>
      </c>
      <c r="L592" s="90"/>
      <c r="M592" s="92"/>
      <c r="N592" s="91"/>
      <c r="O592" s="78">
        <v>1.05</v>
      </c>
      <c r="P592" s="90"/>
      <c r="Q592" s="46"/>
      <c r="R592" s="91"/>
      <c r="S592" s="78">
        <v>1.01</v>
      </c>
      <c r="T592" s="90"/>
      <c r="U592" s="46"/>
      <c r="V592" s="91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</row>
    <row r="593">
      <c r="A593" s="93"/>
      <c r="B593" s="46"/>
      <c r="C593" s="78"/>
      <c r="D593" s="90"/>
      <c r="E593" s="46"/>
      <c r="F593" s="91"/>
      <c r="G593" s="76">
        <v>1.02</v>
      </c>
      <c r="H593" s="90"/>
      <c r="I593" s="92"/>
      <c r="J593" s="91"/>
      <c r="K593" s="78">
        <v>1.03</v>
      </c>
      <c r="L593" s="90"/>
      <c r="M593" s="92"/>
      <c r="N593" s="91"/>
      <c r="O593" s="78">
        <v>1.04</v>
      </c>
      <c r="P593" s="90"/>
      <c r="Q593" s="46"/>
      <c r="R593" s="91"/>
      <c r="S593" s="78">
        <v>1.05</v>
      </c>
      <c r="T593" s="90"/>
      <c r="U593" s="46"/>
      <c r="V593" s="91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</row>
    <row r="594">
      <c r="A594" s="93"/>
      <c r="B594" s="46"/>
      <c r="C594" s="78"/>
      <c r="D594" s="90"/>
      <c r="E594" s="46"/>
      <c r="F594" s="91"/>
      <c r="G594" s="76">
        <v>1.03</v>
      </c>
      <c r="H594" s="90"/>
      <c r="I594" s="92"/>
      <c r="J594" s="91"/>
      <c r="K594" s="73">
        <v>1.05</v>
      </c>
      <c r="L594" s="90"/>
      <c r="M594" s="92"/>
      <c r="N594" s="91"/>
      <c r="O594" s="78">
        <v>1.01</v>
      </c>
      <c r="P594" s="90"/>
      <c r="Q594" s="46"/>
      <c r="R594" s="91"/>
      <c r="S594" s="78">
        <v>1.02</v>
      </c>
      <c r="T594" s="90"/>
      <c r="U594" s="46"/>
      <c r="V594" s="91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</row>
    <row r="595">
      <c r="A595" s="93"/>
      <c r="B595" s="46"/>
      <c r="C595" s="78"/>
      <c r="D595" s="90"/>
      <c r="E595" s="46"/>
      <c r="F595" s="91"/>
      <c r="G595" s="76">
        <v>1.05</v>
      </c>
      <c r="H595" s="90"/>
      <c r="I595" s="92"/>
      <c r="J595" s="91"/>
      <c r="K595" s="73">
        <v>1.01</v>
      </c>
      <c r="L595" s="90"/>
      <c r="M595" s="92"/>
      <c r="N595" s="91"/>
      <c r="O595" s="78">
        <v>1.03</v>
      </c>
      <c r="P595" s="90"/>
      <c r="Q595" s="46"/>
      <c r="R595" s="91"/>
      <c r="S595" s="78">
        <v>1.04</v>
      </c>
      <c r="T595" s="90"/>
      <c r="U595" s="46"/>
      <c r="V595" s="91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</row>
    <row r="596">
      <c r="A596" s="93"/>
      <c r="B596" s="46"/>
      <c r="C596" s="78"/>
      <c r="D596" s="90"/>
      <c r="E596" s="46"/>
      <c r="F596" s="91"/>
      <c r="G596" s="76">
        <v>1.01</v>
      </c>
      <c r="H596" s="90"/>
      <c r="I596" s="92"/>
      <c r="J596" s="91"/>
      <c r="K596" s="73">
        <v>1.04</v>
      </c>
      <c r="L596" s="90"/>
      <c r="M596" s="92"/>
      <c r="N596" s="91"/>
      <c r="O596" s="78">
        <v>1.02</v>
      </c>
      <c r="P596" s="90"/>
      <c r="Q596" s="46"/>
      <c r="R596" s="91"/>
      <c r="S596" s="78">
        <v>1.03</v>
      </c>
      <c r="T596" s="90"/>
      <c r="U596" s="46"/>
      <c r="V596" s="91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</row>
    <row r="597">
      <c r="A597" s="93"/>
      <c r="B597" s="46"/>
      <c r="C597" s="78"/>
      <c r="D597" s="90"/>
      <c r="E597" s="46"/>
      <c r="F597" s="91"/>
      <c r="G597" s="76">
        <v>1.04</v>
      </c>
      <c r="H597" s="90"/>
      <c r="I597" s="92"/>
      <c r="J597" s="91"/>
      <c r="K597" s="73">
        <v>1.02</v>
      </c>
      <c r="L597" s="90"/>
      <c r="M597" s="92"/>
      <c r="N597" s="91"/>
      <c r="O597" s="78">
        <v>1.05</v>
      </c>
      <c r="P597" s="90"/>
      <c r="Q597" s="46"/>
      <c r="R597" s="91"/>
      <c r="S597" s="78">
        <v>1.01</v>
      </c>
      <c r="T597" s="90"/>
      <c r="U597" s="46"/>
      <c r="V597" s="91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</row>
    <row r="598">
      <c r="A598" s="93"/>
      <c r="B598" s="46"/>
      <c r="C598" s="78"/>
      <c r="D598" s="90"/>
      <c r="E598" s="46"/>
      <c r="F598" s="91"/>
      <c r="G598" s="76">
        <v>1.02</v>
      </c>
      <c r="H598" s="90"/>
      <c r="I598" s="92"/>
      <c r="J598" s="91"/>
      <c r="K598" s="78">
        <v>1.03</v>
      </c>
      <c r="L598" s="90"/>
      <c r="M598" s="92"/>
      <c r="N598" s="91"/>
      <c r="O598" s="78">
        <v>1.04</v>
      </c>
      <c r="P598" s="90"/>
      <c r="Q598" s="46"/>
      <c r="R598" s="91"/>
      <c r="S598" s="78">
        <v>1.05</v>
      </c>
      <c r="T598" s="90"/>
      <c r="U598" s="46"/>
      <c r="V598" s="91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</row>
    <row r="599">
      <c r="A599" s="93"/>
      <c r="B599" s="46"/>
      <c r="C599" s="78"/>
      <c r="D599" s="90"/>
      <c r="E599" s="46"/>
      <c r="F599" s="91"/>
      <c r="G599" s="76">
        <v>1.03</v>
      </c>
      <c r="H599" s="90"/>
      <c r="I599" s="92"/>
      <c r="J599" s="91"/>
      <c r="K599" s="73">
        <v>1.05</v>
      </c>
      <c r="L599" s="90"/>
      <c r="M599" s="92"/>
      <c r="N599" s="91"/>
      <c r="O599" s="78">
        <v>1.01</v>
      </c>
      <c r="P599" s="90"/>
      <c r="Q599" s="46"/>
      <c r="R599" s="91"/>
      <c r="S599" s="78">
        <v>1.02</v>
      </c>
      <c r="T599" s="90"/>
      <c r="U599" s="46"/>
      <c r="V599" s="91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</row>
    <row r="600">
      <c r="A600" s="93"/>
      <c r="B600" s="46"/>
      <c r="C600" s="78"/>
      <c r="D600" s="90"/>
      <c r="E600" s="46"/>
      <c r="F600" s="91"/>
      <c r="G600" s="76">
        <v>1.05</v>
      </c>
      <c r="H600" s="90"/>
      <c r="I600" s="92"/>
      <c r="J600" s="91"/>
      <c r="K600" s="73">
        <v>1.01</v>
      </c>
      <c r="L600" s="90"/>
      <c r="M600" s="92"/>
      <c r="N600" s="91"/>
      <c r="O600" s="78">
        <v>1.03</v>
      </c>
      <c r="P600" s="90"/>
      <c r="Q600" s="46"/>
      <c r="R600" s="91"/>
      <c r="S600" s="78">
        <v>1.04</v>
      </c>
      <c r="T600" s="90"/>
      <c r="U600" s="46"/>
      <c r="V600" s="91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</row>
    <row r="601">
      <c r="A601" s="93"/>
      <c r="B601" s="46"/>
      <c r="C601" s="78"/>
      <c r="D601" s="90"/>
      <c r="E601" s="46"/>
      <c r="F601" s="91"/>
      <c r="G601" s="76">
        <v>1.01</v>
      </c>
      <c r="H601" s="90"/>
      <c r="I601" s="92"/>
      <c r="J601" s="91"/>
      <c r="K601" s="73">
        <v>1.04</v>
      </c>
      <c r="L601" s="90"/>
      <c r="M601" s="92"/>
      <c r="N601" s="91"/>
      <c r="O601" s="78">
        <v>1.02</v>
      </c>
      <c r="P601" s="90"/>
      <c r="Q601" s="46"/>
      <c r="R601" s="91"/>
      <c r="S601" s="78">
        <v>1.03</v>
      </c>
      <c r="T601" s="90"/>
      <c r="U601" s="46"/>
      <c r="V601" s="91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</row>
    <row r="602">
      <c r="A602" s="93"/>
      <c r="B602" s="46"/>
      <c r="C602" s="78"/>
      <c r="D602" s="90"/>
      <c r="E602" s="46"/>
      <c r="F602" s="91"/>
      <c r="G602" s="76">
        <v>1.04</v>
      </c>
      <c r="H602" s="90"/>
      <c r="I602" s="92"/>
      <c r="J602" s="91"/>
      <c r="K602" s="73">
        <v>1.02</v>
      </c>
      <c r="L602" s="90"/>
      <c r="M602" s="92"/>
      <c r="N602" s="91"/>
      <c r="O602" s="78">
        <v>1.05</v>
      </c>
      <c r="P602" s="90"/>
      <c r="Q602" s="46"/>
      <c r="R602" s="91"/>
      <c r="S602" s="78">
        <v>1.01</v>
      </c>
      <c r="T602" s="90"/>
      <c r="U602" s="46"/>
      <c r="V602" s="91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</row>
    <row r="603">
      <c r="A603" s="93"/>
      <c r="B603" s="46"/>
      <c r="C603" s="78"/>
      <c r="D603" s="90"/>
      <c r="E603" s="46"/>
      <c r="F603" s="91"/>
      <c r="G603" s="76">
        <v>1.02</v>
      </c>
      <c r="H603" s="90"/>
      <c r="I603" s="92"/>
      <c r="J603" s="91"/>
      <c r="K603" s="78">
        <v>1.03</v>
      </c>
      <c r="L603" s="90"/>
      <c r="M603" s="92"/>
      <c r="N603" s="91"/>
      <c r="O603" s="78">
        <v>1.04</v>
      </c>
      <c r="P603" s="90"/>
      <c r="Q603" s="46"/>
      <c r="R603" s="91"/>
      <c r="S603" s="78">
        <v>1.05</v>
      </c>
      <c r="T603" s="90"/>
      <c r="U603" s="46"/>
      <c r="V603" s="91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</row>
    <row r="604">
      <c r="A604" s="93"/>
      <c r="B604" s="46"/>
      <c r="C604" s="78"/>
      <c r="D604" s="90"/>
      <c r="E604" s="46"/>
      <c r="F604" s="91"/>
      <c r="G604" s="76">
        <v>1.03</v>
      </c>
      <c r="H604" s="90"/>
      <c r="I604" s="92"/>
      <c r="J604" s="91"/>
      <c r="K604" s="73">
        <v>1.05</v>
      </c>
      <c r="L604" s="90"/>
      <c r="M604" s="92"/>
      <c r="N604" s="91"/>
      <c r="O604" s="78">
        <v>1.01</v>
      </c>
      <c r="P604" s="90"/>
      <c r="Q604" s="46"/>
      <c r="R604" s="91"/>
      <c r="S604" s="78">
        <v>1.02</v>
      </c>
      <c r="T604" s="90"/>
      <c r="U604" s="46"/>
      <c r="V604" s="91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</row>
    <row r="605">
      <c r="A605" s="93"/>
      <c r="B605" s="46"/>
      <c r="C605" s="78"/>
      <c r="D605" s="90"/>
      <c r="E605" s="46"/>
      <c r="F605" s="91"/>
      <c r="G605" s="76">
        <v>1.05</v>
      </c>
      <c r="H605" s="90"/>
      <c r="I605" s="92"/>
      <c r="J605" s="91"/>
      <c r="K605" s="73">
        <v>1.01</v>
      </c>
      <c r="L605" s="90"/>
      <c r="M605" s="92"/>
      <c r="N605" s="91"/>
      <c r="O605" s="78">
        <v>1.03</v>
      </c>
      <c r="P605" s="90"/>
      <c r="Q605" s="46"/>
      <c r="R605" s="91"/>
      <c r="S605" s="78">
        <v>1.04</v>
      </c>
      <c r="T605" s="90"/>
      <c r="U605" s="46"/>
      <c r="V605" s="91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</row>
    <row r="606">
      <c r="A606" s="93"/>
      <c r="B606" s="46"/>
      <c r="C606" s="78"/>
      <c r="D606" s="90"/>
      <c r="E606" s="46"/>
      <c r="F606" s="91"/>
      <c r="G606" s="76">
        <v>1.01</v>
      </c>
      <c r="H606" s="90"/>
      <c r="I606" s="92"/>
      <c r="J606" s="91"/>
      <c r="K606" s="73">
        <v>1.04</v>
      </c>
      <c r="L606" s="90"/>
      <c r="M606" s="92"/>
      <c r="N606" s="91"/>
      <c r="O606" s="78">
        <v>1.02</v>
      </c>
      <c r="P606" s="90"/>
      <c r="Q606" s="46"/>
      <c r="R606" s="91"/>
      <c r="S606" s="78">
        <v>1.03</v>
      </c>
      <c r="T606" s="90"/>
      <c r="U606" s="46"/>
      <c r="V606" s="91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</row>
    <row r="607">
      <c r="A607" s="93"/>
      <c r="B607" s="46"/>
      <c r="C607" s="78"/>
      <c r="D607" s="90"/>
      <c r="E607" s="46"/>
      <c r="F607" s="91"/>
      <c r="G607" s="76">
        <v>1.04</v>
      </c>
      <c r="H607" s="90"/>
      <c r="I607" s="92"/>
      <c r="J607" s="91"/>
      <c r="K607" s="73">
        <v>1.02</v>
      </c>
      <c r="L607" s="90"/>
      <c r="M607" s="92"/>
      <c r="N607" s="91"/>
      <c r="O607" s="78">
        <v>1.05</v>
      </c>
      <c r="P607" s="90"/>
      <c r="Q607" s="46"/>
      <c r="R607" s="91"/>
      <c r="S607" s="78">
        <v>1.01</v>
      </c>
      <c r="T607" s="90"/>
      <c r="U607" s="46"/>
      <c r="V607" s="91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</row>
    <row r="608">
      <c r="A608" s="93"/>
      <c r="B608" s="46"/>
      <c r="C608" s="78"/>
      <c r="D608" s="90"/>
      <c r="E608" s="46"/>
      <c r="F608" s="91"/>
      <c r="G608" s="76">
        <v>1.02</v>
      </c>
      <c r="H608" s="90"/>
      <c r="I608" s="92"/>
      <c r="J608" s="91"/>
      <c r="K608" s="78">
        <v>1.03</v>
      </c>
      <c r="L608" s="90"/>
      <c r="M608" s="92"/>
      <c r="N608" s="91"/>
      <c r="O608" s="78">
        <v>1.04</v>
      </c>
      <c r="P608" s="90"/>
      <c r="Q608" s="46"/>
      <c r="R608" s="91"/>
      <c r="S608" s="78">
        <v>1.05</v>
      </c>
      <c r="T608" s="90"/>
      <c r="U608" s="46"/>
      <c r="V608" s="91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</row>
    <row r="609">
      <c r="A609" s="93"/>
      <c r="B609" s="46"/>
      <c r="C609" s="78"/>
      <c r="D609" s="90"/>
      <c r="E609" s="46"/>
      <c r="F609" s="91"/>
      <c r="G609" s="76">
        <v>1.03</v>
      </c>
      <c r="H609" s="90"/>
      <c r="I609" s="92"/>
      <c r="J609" s="91"/>
      <c r="K609" s="73">
        <v>1.05</v>
      </c>
      <c r="L609" s="90"/>
      <c r="M609" s="92"/>
      <c r="N609" s="91"/>
      <c r="O609" s="78">
        <v>1.01</v>
      </c>
      <c r="P609" s="90"/>
      <c r="Q609" s="46"/>
      <c r="R609" s="91"/>
      <c r="S609" s="78">
        <v>1.02</v>
      </c>
      <c r="T609" s="90"/>
      <c r="U609" s="46"/>
      <c r="V609" s="91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</row>
    <row r="610">
      <c r="A610" s="93"/>
      <c r="B610" s="46"/>
      <c r="C610" s="78"/>
      <c r="D610" s="90"/>
      <c r="E610" s="46"/>
      <c r="F610" s="91"/>
      <c r="G610" s="76">
        <v>1.05</v>
      </c>
      <c r="H610" s="90"/>
      <c r="I610" s="92"/>
      <c r="J610" s="91"/>
      <c r="K610" s="73">
        <v>1.01</v>
      </c>
      <c r="L610" s="90"/>
      <c r="M610" s="92"/>
      <c r="N610" s="91"/>
      <c r="O610" s="78">
        <v>1.03</v>
      </c>
      <c r="P610" s="90"/>
      <c r="Q610" s="46"/>
      <c r="R610" s="91"/>
      <c r="S610" s="78">
        <v>1.04</v>
      </c>
      <c r="T610" s="90"/>
      <c r="U610" s="46"/>
      <c r="V610" s="91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</row>
    <row r="611">
      <c r="A611" s="93"/>
      <c r="B611" s="46"/>
      <c r="C611" s="78"/>
      <c r="D611" s="90"/>
      <c r="E611" s="46"/>
      <c r="F611" s="91"/>
      <c r="G611" s="76">
        <v>1.01</v>
      </c>
      <c r="H611" s="90"/>
      <c r="I611" s="92"/>
      <c r="J611" s="91"/>
      <c r="K611" s="73">
        <v>1.04</v>
      </c>
      <c r="L611" s="90"/>
      <c r="M611" s="92"/>
      <c r="N611" s="91"/>
      <c r="O611" s="78">
        <v>1.02</v>
      </c>
      <c r="P611" s="90"/>
      <c r="Q611" s="46"/>
      <c r="R611" s="91"/>
      <c r="S611" s="78">
        <v>1.03</v>
      </c>
      <c r="T611" s="90"/>
      <c r="U611" s="46"/>
      <c r="V611" s="91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</row>
    <row r="612">
      <c r="A612" s="93"/>
      <c r="B612" s="46"/>
      <c r="C612" s="78"/>
      <c r="D612" s="90"/>
      <c r="E612" s="46"/>
      <c r="F612" s="91"/>
      <c r="G612" s="76">
        <v>1.04</v>
      </c>
      <c r="H612" s="90"/>
      <c r="I612" s="92"/>
      <c r="J612" s="91"/>
      <c r="K612" s="73">
        <v>1.02</v>
      </c>
      <c r="L612" s="90"/>
      <c r="M612" s="92"/>
      <c r="N612" s="91"/>
      <c r="O612" s="78">
        <v>1.05</v>
      </c>
      <c r="P612" s="90"/>
      <c r="Q612" s="46"/>
      <c r="R612" s="91"/>
      <c r="S612" s="78">
        <v>1.01</v>
      </c>
      <c r="T612" s="90"/>
      <c r="U612" s="46"/>
      <c r="V612" s="91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</row>
    <row r="613">
      <c r="A613" s="93"/>
      <c r="B613" s="46"/>
      <c r="C613" s="78"/>
      <c r="D613" s="90"/>
      <c r="E613" s="46"/>
      <c r="F613" s="91"/>
      <c r="G613" s="76">
        <v>1.02</v>
      </c>
      <c r="H613" s="90"/>
      <c r="I613" s="92"/>
      <c r="J613" s="91"/>
      <c r="K613" s="78">
        <v>1.03</v>
      </c>
      <c r="L613" s="90"/>
      <c r="M613" s="92"/>
      <c r="N613" s="91"/>
      <c r="O613" s="78">
        <v>1.04</v>
      </c>
      <c r="P613" s="90"/>
      <c r="Q613" s="46"/>
      <c r="R613" s="91"/>
      <c r="S613" s="78">
        <v>1.05</v>
      </c>
      <c r="T613" s="90"/>
      <c r="U613" s="46"/>
      <c r="V613" s="91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</row>
    <row r="614">
      <c r="A614" s="93"/>
      <c r="B614" s="46"/>
      <c r="C614" s="78"/>
      <c r="D614" s="90"/>
      <c r="E614" s="46"/>
      <c r="F614" s="91"/>
      <c r="G614" s="76">
        <v>1.03</v>
      </c>
      <c r="H614" s="90"/>
      <c r="I614" s="92"/>
      <c r="J614" s="91"/>
      <c r="K614" s="73">
        <v>1.05</v>
      </c>
      <c r="L614" s="90"/>
      <c r="M614" s="92"/>
      <c r="N614" s="91"/>
      <c r="O614" s="78">
        <v>1.01</v>
      </c>
      <c r="P614" s="90"/>
      <c r="Q614" s="46"/>
      <c r="R614" s="91"/>
      <c r="S614" s="78">
        <v>1.02</v>
      </c>
      <c r="T614" s="90"/>
      <c r="U614" s="46"/>
      <c r="V614" s="91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</row>
    <row r="615">
      <c r="A615" s="93"/>
      <c r="B615" s="46"/>
      <c r="C615" s="78"/>
      <c r="D615" s="90"/>
      <c r="E615" s="46"/>
      <c r="F615" s="91"/>
      <c r="G615" s="76">
        <v>1.05</v>
      </c>
      <c r="H615" s="90"/>
      <c r="I615" s="92"/>
      <c r="J615" s="91"/>
      <c r="K615" s="73">
        <v>1.01</v>
      </c>
      <c r="L615" s="90"/>
      <c r="M615" s="92"/>
      <c r="N615" s="91"/>
      <c r="O615" s="78">
        <v>1.03</v>
      </c>
      <c r="P615" s="90"/>
      <c r="Q615" s="46"/>
      <c r="R615" s="91"/>
      <c r="S615" s="78">
        <v>1.04</v>
      </c>
      <c r="T615" s="90"/>
      <c r="U615" s="46"/>
      <c r="V615" s="91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</row>
    <row r="616">
      <c r="A616" s="93"/>
      <c r="B616" s="46"/>
      <c r="C616" s="78"/>
      <c r="D616" s="90"/>
      <c r="E616" s="46"/>
      <c r="F616" s="91"/>
      <c r="G616" s="76">
        <v>1.01</v>
      </c>
      <c r="H616" s="90"/>
      <c r="I616" s="92"/>
      <c r="J616" s="91"/>
      <c r="K616" s="73">
        <v>1.04</v>
      </c>
      <c r="L616" s="90"/>
      <c r="M616" s="92"/>
      <c r="N616" s="91"/>
      <c r="O616" s="78">
        <v>1.02</v>
      </c>
      <c r="P616" s="90"/>
      <c r="Q616" s="46"/>
      <c r="R616" s="91"/>
      <c r="S616" s="78">
        <v>1.03</v>
      </c>
      <c r="T616" s="90"/>
      <c r="U616" s="46"/>
      <c r="V616" s="91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</row>
    <row r="617">
      <c r="A617" s="93"/>
      <c r="B617" s="46"/>
      <c r="C617" s="78"/>
      <c r="D617" s="90"/>
      <c r="E617" s="46"/>
      <c r="F617" s="91"/>
      <c r="G617" s="76">
        <v>1.04</v>
      </c>
      <c r="H617" s="90"/>
      <c r="I617" s="92"/>
      <c r="J617" s="91"/>
      <c r="K617" s="73">
        <v>1.02</v>
      </c>
      <c r="L617" s="90"/>
      <c r="M617" s="92"/>
      <c r="N617" s="91"/>
      <c r="O617" s="78">
        <v>1.05</v>
      </c>
      <c r="P617" s="90"/>
      <c r="Q617" s="46"/>
      <c r="R617" s="91"/>
      <c r="S617" s="78">
        <v>1.01</v>
      </c>
      <c r="T617" s="90"/>
      <c r="U617" s="46"/>
      <c r="V617" s="91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</row>
    <row r="618">
      <c r="A618" s="93"/>
      <c r="B618" s="46"/>
      <c r="C618" s="78"/>
      <c r="D618" s="90"/>
      <c r="E618" s="46"/>
      <c r="F618" s="91"/>
      <c r="G618" s="76">
        <v>1.02</v>
      </c>
      <c r="H618" s="90"/>
      <c r="I618" s="92"/>
      <c r="J618" s="91"/>
      <c r="K618" s="78">
        <v>1.03</v>
      </c>
      <c r="L618" s="90"/>
      <c r="M618" s="92"/>
      <c r="N618" s="91"/>
      <c r="O618" s="78">
        <v>1.04</v>
      </c>
      <c r="P618" s="90"/>
      <c r="Q618" s="46"/>
      <c r="R618" s="91"/>
      <c r="S618" s="78">
        <v>1.05</v>
      </c>
      <c r="T618" s="90"/>
      <c r="U618" s="46"/>
      <c r="V618" s="91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</row>
    <row r="619">
      <c r="A619" s="93"/>
      <c r="B619" s="46"/>
      <c r="C619" s="78"/>
      <c r="D619" s="90"/>
      <c r="E619" s="46"/>
      <c r="F619" s="91"/>
      <c r="G619" s="76">
        <v>1.03</v>
      </c>
      <c r="H619" s="90"/>
      <c r="I619" s="92"/>
      <c r="J619" s="91"/>
      <c r="K619" s="73">
        <v>1.05</v>
      </c>
      <c r="L619" s="90"/>
      <c r="M619" s="92"/>
      <c r="N619" s="91"/>
      <c r="O619" s="78">
        <v>1.01</v>
      </c>
      <c r="P619" s="90"/>
      <c r="Q619" s="46"/>
      <c r="R619" s="91"/>
      <c r="S619" s="78">
        <v>1.02</v>
      </c>
      <c r="T619" s="90"/>
      <c r="U619" s="46"/>
      <c r="V619" s="91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</row>
    <row r="620">
      <c r="A620" s="93"/>
      <c r="B620" s="46"/>
      <c r="C620" s="78"/>
      <c r="D620" s="90"/>
      <c r="E620" s="46"/>
      <c r="F620" s="91"/>
      <c r="G620" s="76">
        <v>1.05</v>
      </c>
      <c r="H620" s="90"/>
      <c r="I620" s="92"/>
      <c r="J620" s="91"/>
      <c r="K620" s="73">
        <v>1.01</v>
      </c>
      <c r="L620" s="90"/>
      <c r="M620" s="92"/>
      <c r="N620" s="91"/>
      <c r="O620" s="78">
        <v>1.03</v>
      </c>
      <c r="P620" s="90"/>
      <c r="Q620" s="46"/>
      <c r="R620" s="91"/>
      <c r="S620" s="78">
        <v>1.04</v>
      </c>
      <c r="T620" s="90"/>
      <c r="U620" s="46"/>
      <c r="V620" s="91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</row>
    <row r="621">
      <c r="A621" s="93"/>
      <c r="B621" s="46"/>
      <c r="C621" s="78"/>
      <c r="D621" s="90"/>
      <c r="E621" s="46"/>
      <c r="F621" s="91"/>
      <c r="G621" s="76">
        <v>1.01</v>
      </c>
      <c r="H621" s="90"/>
      <c r="I621" s="92"/>
      <c r="J621" s="91"/>
      <c r="K621" s="73">
        <v>1.04</v>
      </c>
      <c r="L621" s="90"/>
      <c r="M621" s="92"/>
      <c r="N621" s="91"/>
      <c r="O621" s="78">
        <v>1.02</v>
      </c>
      <c r="P621" s="90"/>
      <c r="Q621" s="46"/>
      <c r="R621" s="91"/>
      <c r="S621" s="78">
        <v>1.03</v>
      </c>
      <c r="T621" s="90"/>
      <c r="U621" s="46"/>
      <c r="V621" s="91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</row>
    <row r="622">
      <c r="A622" s="93"/>
      <c r="B622" s="46"/>
      <c r="C622" s="78"/>
      <c r="D622" s="90"/>
      <c r="E622" s="46"/>
      <c r="F622" s="91"/>
      <c r="G622" s="76">
        <v>1.04</v>
      </c>
      <c r="H622" s="90"/>
      <c r="I622" s="92"/>
      <c r="J622" s="91"/>
      <c r="K622" s="73">
        <v>1.02</v>
      </c>
      <c r="L622" s="90"/>
      <c r="M622" s="92"/>
      <c r="N622" s="91"/>
      <c r="O622" s="78">
        <v>1.05</v>
      </c>
      <c r="P622" s="90"/>
      <c r="Q622" s="46"/>
      <c r="R622" s="91"/>
      <c r="S622" s="78">
        <v>1.01</v>
      </c>
      <c r="T622" s="90"/>
      <c r="U622" s="46"/>
      <c r="V622" s="91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</row>
    <row r="623">
      <c r="A623" s="93"/>
      <c r="B623" s="46"/>
      <c r="C623" s="78"/>
      <c r="D623" s="90"/>
      <c r="E623" s="46"/>
      <c r="F623" s="91"/>
      <c r="G623" s="76">
        <v>1.02</v>
      </c>
      <c r="H623" s="90"/>
      <c r="I623" s="92"/>
      <c r="J623" s="91"/>
      <c r="K623" s="78">
        <v>1.03</v>
      </c>
      <c r="L623" s="90"/>
      <c r="M623" s="92"/>
      <c r="N623" s="91"/>
      <c r="O623" s="78">
        <v>1.04</v>
      </c>
      <c r="P623" s="90"/>
      <c r="Q623" s="46"/>
      <c r="R623" s="91"/>
      <c r="S623" s="78">
        <v>1.05</v>
      </c>
      <c r="T623" s="90"/>
      <c r="U623" s="46"/>
      <c r="V623" s="91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</row>
    <row r="624">
      <c r="A624" s="93"/>
      <c r="B624" s="46"/>
      <c r="C624" s="78"/>
      <c r="D624" s="90"/>
      <c r="E624" s="46"/>
      <c r="F624" s="91"/>
      <c r="G624" s="76">
        <v>1.03</v>
      </c>
      <c r="H624" s="90"/>
      <c r="I624" s="92"/>
      <c r="J624" s="91"/>
      <c r="K624" s="73">
        <v>1.05</v>
      </c>
      <c r="L624" s="90"/>
      <c r="M624" s="92"/>
      <c r="N624" s="91"/>
      <c r="O624" s="78">
        <v>1.01</v>
      </c>
      <c r="P624" s="90"/>
      <c r="Q624" s="46"/>
      <c r="R624" s="91"/>
      <c r="S624" s="78">
        <v>1.02</v>
      </c>
      <c r="T624" s="90"/>
      <c r="U624" s="46"/>
      <c r="V624" s="91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</row>
    <row r="625">
      <c r="A625" s="93"/>
      <c r="B625" s="46"/>
      <c r="C625" s="78"/>
      <c r="D625" s="90"/>
      <c r="E625" s="46"/>
      <c r="F625" s="91"/>
      <c r="G625" s="76">
        <v>1.05</v>
      </c>
      <c r="H625" s="90"/>
      <c r="I625" s="92"/>
      <c r="J625" s="91"/>
      <c r="K625" s="73">
        <v>1.01</v>
      </c>
      <c r="L625" s="90"/>
      <c r="M625" s="92"/>
      <c r="N625" s="91"/>
      <c r="O625" s="78">
        <v>1.03</v>
      </c>
      <c r="P625" s="90"/>
      <c r="Q625" s="46"/>
      <c r="R625" s="91"/>
      <c r="S625" s="78">
        <v>1.04</v>
      </c>
      <c r="T625" s="90"/>
      <c r="U625" s="46"/>
      <c r="V625" s="91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</row>
    <row r="626">
      <c r="A626" s="93"/>
      <c r="B626" s="46"/>
      <c r="C626" s="78"/>
      <c r="D626" s="90"/>
      <c r="E626" s="46"/>
      <c r="F626" s="91"/>
      <c r="G626" s="76">
        <v>1.01</v>
      </c>
      <c r="H626" s="90"/>
      <c r="I626" s="92"/>
      <c r="J626" s="91"/>
      <c r="K626" s="73">
        <v>1.04</v>
      </c>
      <c r="L626" s="90"/>
      <c r="M626" s="92"/>
      <c r="N626" s="91"/>
      <c r="O626" s="78">
        <v>1.02</v>
      </c>
      <c r="P626" s="90"/>
      <c r="Q626" s="46"/>
      <c r="R626" s="91"/>
      <c r="S626" s="78">
        <v>1.03</v>
      </c>
      <c r="T626" s="90"/>
      <c r="U626" s="46"/>
      <c r="V626" s="91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</row>
    <row r="627">
      <c r="A627" s="93"/>
      <c r="B627" s="46"/>
      <c r="C627" s="78"/>
      <c r="D627" s="90"/>
      <c r="E627" s="46"/>
      <c r="F627" s="91"/>
      <c r="G627" s="76">
        <v>1.04</v>
      </c>
      <c r="H627" s="90"/>
      <c r="I627" s="92"/>
      <c r="J627" s="91"/>
      <c r="K627" s="73">
        <v>1.02</v>
      </c>
      <c r="L627" s="90"/>
      <c r="M627" s="92"/>
      <c r="N627" s="91"/>
      <c r="O627" s="78">
        <v>1.05</v>
      </c>
      <c r="P627" s="90"/>
      <c r="Q627" s="46"/>
      <c r="R627" s="91"/>
      <c r="S627" s="78">
        <v>1.01</v>
      </c>
      <c r="T627" s="90"/>
      <c r="U627" s="46"/>
      <c r="V627" s="91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</row>
    <row r="628">
      <c r="A628" s="93"/>
      <c r="B628" s="46"/>
      <c r="C628" s="78"/>
      <c r="D628" s="90"/>
      <c r="E628" s="46"/>
      <c r="F628" s="91"/>
      <c r="G628" s="76">
        <v>1.02</v>
      </c>
      <c r="H628" s="90"/>
      <c r="I628" s="92"/>
      <c r="J628" s="91"/>
      <c r="K628" s="78">
        <v>1.03</v>
      </c>
      <c r="L628" s="90"/>
      <c r="M628" s="92"/>
      <c r="N628" s="91"/>
      <c r="O628" s="78">
        <v>1.04</v>
      </c>
      <c r="P628" s="90"/>
      <c r="Q628" s="46"/>
      <c r="R628" s="91"/>
      <c r="S628" s="78">
        <v>1.05</v>
      </c>
      <c r="T628" s="90"/>
      <c r="U628" s="46"/>
      <c r="V628" s="91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</row>
    <row r="629">
      <c r="A629" s="93"/>
      <c r="B629" s="46"/>
      <c r="C629" s="78"/>
      <c r="D629" s="90"/>
      <c r="E629" s="46"/>
      <c r="F629" s="91"/>
      <c r="G629" s="76">
        <v>1.03</v>
      </c>
      <c r="H629" s="90"/>
      <c r="I629" s="92"/>
      <c r="J629" s="91"/>
      <c r="K629" s="73">
        <v>1.05</v>
      </c>
      <c r="L629" s="90"/>
      <c r="M629" s="92"/>
      <c r="N629" s="91"/>
      <c r="O629" s="78">
        <v>1.01</v>
      </c>
      <c r="P629" s="90"/>
      <c r="Q629" s="46"/>
      <c r="R629" s="91"/>
      <c r="S629" s="78">
        <v>1.02</v>
      </c>
      <c r="T629" s="90"/>
      <c r="U629" s="46"/>
      <c r="V629" s="91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</row>
    <row r="630">
      <c r="A630" s="93"/>
      <c r="B630" s="46"/>
      <c r="C630" s="78"/>
      <c r="D630" s="90"/>
      <c r="E630" s="46"/>
      <c r="F630" s="91"/>
      <c r="G630" s="76">
        <v>1.05</v>
      </c>
      <c r="H630" s="90"/>
      <c r="I630" s="92"/>
      <c r="J630" s="91"/>
      <c r="K630" s="73">
        <v>1.01</v>
      </c>
      <c r="L630" s="90"/>
      <c r="M630" s="92"/>
      <c r="N630" s="91"/>
      <c r="O630" s="78">
        <v>1.03</v>
      </c>
      <c r="P630" s="90"/>
      <c r="Q630" s="46"/>
      <c r="R630" s="91"/>
      <c r="S630" s="78">
        <v>1.04</v>
      </c>
      <c r="T630" s="90"/>
      <c r="U630" s="46"/>
      <c r="V630" s="91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</row>
    <row r="631">
      <c r="A631" s="93"/>
      <c r="B631" s="46"/>
      <c r="C631" s="78"/>
      <c r="D631" s="90"/>
      <c r="E631" s="46"/>
      <c r="F631" s="91"/>
      <c r="G631" s="76">
        <v>1.01</v>
      </c>
      <c r="H631" s="90"/>
      <c r="I631" s="92"/>
      <c r="J631" s="91"/>
      <c r="K631" s="73">
        <v>1.04</v>
      </c>
      <c r="L631" s="90"/>
      <c r="M631" s="92"/>
      <c r="N631" s="91"/>
      <c r="O631" s="78">
        <v>1.02</v>
      </c>
      <c r="P631" s="90"/>
      <c r="Q631" s="46"/>
      <c r="R631" s="91"/>
      <c r="S631" s="78">
        <v>1.03</v>
      </c>
      <c r="T631" s="90"/>
      <c r="U631" s="46"/>
      <c r="V631" s="91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</row>
    <row r="632">
      <c r="A632" s="93"/>
      <c r="B632" s="46"/>
      <c r="C632" s="78"/>
      <c r="D632" s="90"/>
      <c r="E632" s="46"/>
      <c r="F632" s="91"/>
      <c r="G632" s="76">
        <v>1.04</v>
      </c>
      <c r="H632" s="90"/>
      <c r="I632" s="92"/>
      <c r="J632" s="91"/>
      <c r="K632" s="73">
        <v>1.02</v>
      </c>
      <c r="L632" s="90"/>
      <c r="M632" s="92"/>
      <c r="N632" s="91"/>
      <c r="O632" s="78">
        <v>1.05</v>
      </c>
      <c r="P632" s="90"/>
      <c r="Q632" s="46"/>
      <c r="R632" s="91"/>
      <c r="S632" s="78">
        <v>1.01</v>
      </c>
      <c r="T632" s="90"/>
      <c r="U632" s="46"/>
      <c r="V632" s="91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</row>
    <row r="633">
      <c r="A633" s="93"/>
      <c r="B633" s="46"/>
      <c r="C633" s="78"/>
      <c r="D633" s="90"/>
      <c r="E633" s="46"/>
      <c r="F633" s="91"/>
      <c r="G633" s="76">
        <v>1.02</v>
      </c>
      <c r="H633" s="90"/>
      <c r="I633" s="92"/>
      <c r="J633" s="91"/>
      <c r="K633" s="78">
        <v>1.03</v>
      </c>
      <c r="L633" s="90"/>
      <c r="M633" s="92"/>
      <c r="N633" s="91"/>
      <c r="O633" s="78">
        <v>1.04</v>
      </c>
      <c r="P633" s="90"/>
      <c r="Q633" s="46"/>
      <c r="R633" s="91"/>
      <c r="S633" s="78">
        <v>1.05</v>
      </c>
      <c r="T633" s="90"/>
      <c r="U633" s="46"/>
      <c r="V633" s="91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</row>
    <row r="634">
      <c r="A634" s="93"/>
      <c r="B634" s="46"/>
      <c r="C634" s="78"/>
      <c r="D634" s="90"/>
      <c r="E634" s="46"/>
      <c r="F634" s="91"/>
      <c r="G634" s="76">
        <v>1.03</v>
      </c>
      <c r="H634" s="90"/>
      <c r="I634" s="92"/>
      <c r="J634" s="91"/>
      <c r="K634" s="73">
        <v>1.05</v>
      </c>
      <c r="L634" s="90"/>
      <c r="M634" s="92"/>
      <c r="N634" s="91"/>
      <c r="O634" s="78">
        <v>1.01</v>
      </c>
      <c r="P634" s="90"/>
      <c r="Q634" s="46"/>
      <c r="R634" s="91"/>
      <c r="S634" s="78">
        <v>1.02</v>
      </c>
      <c r="T634" s="90"/>
      <c r="U634" s="46"/>
      <c r="V634" s="91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</row>
    <row r="635">
      <c r="A635" s="93"/>
      <c r="B635" s="46"/>
      <c r="C635" s="78"/>
      <c r="D635" s="90"/>
      <c r="E635" s="46"/>
      <c r="F635" s="91"/>
      <c r="G635" s="76">
        <v>1.05</v>
      </c>
      <c r="H635" s="90"/>
      <c r="I635" s="92"/>
      <c r="J635" s="91"/>
      <c r="K635" s="73">
        <v>1.01</v>
      </c>
      <c r="L635" s="90"/>
      <c r="M635" s="92"/>
      <c r="N635" s="91"/>
      <c r="O635" s="78">
        <v>1.03</v>
      </c>
      <c r="P635" s="90"/>
      <c r="Q635" s="46"/>
      <c r="R635" s="91"/>
      <c r="S635" s="78">
        <v>1.04</v>
      </c>
      <c r="T635" s="90"/>
      <c r="U635" s="46"/>
      <c r="V635" s="91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</row>
    <row r="636">
      <c r="A636" s="93"/>
      <c r="B636" s="46"/>
      <c r="C636" s="78"/>
      <c r="D636" s="90"/>
      <c r="E636" s="46"/>
      <c r="F636" s="91"/>
      <c r="G636" s="76">
        <v>1.01</v>
      </c>
      <c r="H636" s="90"/>
      <c r="I636" s="92"/>
      <c r="J636" s="91"/>
      <c r="K636" s="73">
        <v>1.04</v>
      </c>
      <c r="L636" s="90"/>
      <c r="M636" s="92"/>
      <c r="N636" s="91"/>
      <c r="O636" s="78">
        <v>1.02</v>
      </c>
      <c r="P636" s="90"/>
      <c r="Q636" s="46"/>
      <c r="R636" s="91"/>
      <c r="S636" s="78">
        <v>1.03</v>
      </c>
      <c r="T636" s="90"/>
      <c r="U636" s="46"/>
      <c r="V636" s="91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</row>
    <row r="637">
      <c r="A637" s="93"/>
      <c r="B637" s="46"/>
      <c r="C637" s="78"/>
      <c r="D637" s="90"/>
      <c r="E637" s="46"/>
      <c r="F637" s="91"/>
      <c r="G637" s="76">
        <v>1.04</v>
      </c>
      <c r="H637" s="90"/>
      <c r="I637" s="92"/>
      <c r="J637" s="91"/>
      <c r="K637" s="73">
        <v>1.02</v>
      </c>
      <c r="L637" s="90"/>
      <c r="M637" s="92"/>
      <c r="N637" s="91"/>
      <c r="O637" s="78">
        <v>1.05</v>
      </c>
      <c r="P637" s="90"/>
      <c r="Q637" s="46"/>
      <c r="R637" s="91"/>
      <c r="S637" s="78">
        <v>1.01</v>
      </c>
      <c r="T637" s="90"/>
      <c r="U637" s="46"/>
      <c r="V637" s="91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</row>
    <row r="638">
      <c r="A638" s="93"/>
      <c r="B638" s="46"/>
      <c r="C638" s="78"/>
      <c r="D638" s="90"/>
      <c r="E638" s="46"/>
      <c r="F638" s="91"/>
      <c r="G638" s="76">
        <v>1.02</v>
      </c>
      <c r="H638" s="90"/>
      <c r="I638" s="92"/>
      <c r="J638" s="91"/>
      <c r="K638" s="78">
        <v>1.03</v>
      </c>
      <c r="L638" s="90"/>
      <c r="M638" s="92"/>
      <c r="N638" s="91"/>
      <c r="O638" s="78">
        <v>1.04</v>
      </c>
      <c r="P638" s="90"/>
      <c r="Q638" s="46"/>
      <c r="R638" s="91"/>
      <c r="S638" s="78">
        <v>1.05</v>
      </c>
      <c r="T638" s="90"/>
      <c r="U638" s="46"/>
      <c r="V638" s="91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</row>
    <row r="639">
      <c r="A639" s="93"/>
      <c r="B639" s="46"/>
      <c r="C639" s="78"/>
      <c r="D639" s="90"/>
      <c r="E639" s="46"/>
      <c r="F639" s="91"/>
      <c r="G639" s="76">
        <v>1.03</v>
      </c>
      <c r="H639" s="90"/>
      <c r="I639" s="92"/>
      <c r="J639" s="91"/>
      <c r="K639" s="73">
        <v>1.05</v>
      </c>
      <c r="L639" s="90"/>
      <c r="M639" s="92"/>
      <c r="N639" s="91"/>
      <c r="O639" s="78">
        <v>1.01</v>
      </c>
      <c r="P639" s="90"/>
      <c r="Q639" s="46"/>
      <c r="R639" s="91"/>
      <c r="S639" s="78">
        <v>1.02</v>
      </c>
      <c r="T639" s="90"/>
      <c r="U639" s="46"/>
      <c r="V639" s="91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</row>
    <row r="640">
      <c r="A640" s="93"/>
      <c r="B640" s="46"/>
      <c r="C640" s="78"/>
      <c r="D640" s="90"/>
      <c r="E640" s="46"/>
      <c r="F640" s="91"/>
      <c r="G640" s="76">
        <v>1.05</v>
      </c>
      <c r="H640" s="90"/>
      <c r="I640" s="92"/>
      <c r="J640" s="91"/>
      <c r="K640" s="73">
        <v>1.01</v>
      </c>
      <c r="L640" s="90"/>
      <c r="M640" s="92"/>
      <c r="N640" s="91"/>
      <c r="O640" s="78">
        <v>1.03</v>
      </c>
      <c r="P640" s="90"/>
      <c r="Q640" s="46"/>
      <c r="R640" s="91"/>
      <c r="S640" s="78">
        <v>1.04</v>
      </c>
      <c r="T640" s="90"/>
      <c r="U640" s="46"/>
      <c r="V640" s="91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</row>
    <row r="641">
      <c r="A641" s="93"/>
      <c r="B641" s="46"/>
      <c r="C641" s="78"/>
      <c r="D641" s="90"/>
      <c r="E641" s="46"/>
      <c r="F641" s="91"/>
      <c r="G641" s="76">
        <v>1.01</v>
      </c>
      <c r="H641" s="90"/>
      <c r="I641" s="92"/>
      <c r="J641" s="91"/>
      <c r="K641" s="73">
        <v>1.04</v>
      </c>
      <c r="L641" s="90"/>
      <c r="M641" s="92"/>
      <c r="N641" s="91"/>
      <c r="O641" s="78">
        <v>1.02</v>
      </c>
      <c r="P641" s="90"/>
      <c r="Q641" s="46"/>
      <c r="R641" s="91"/>
      <c r="S641" s="78">
        <v>1.03</v>
      </c>
      <c r="T641" s="90"/>
      <c r="U641" s="46"/>
      <c r="V641" s="91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</row>
    <row r="642">
      <c r="A642" s="93"/>
      <c r="B642" s="46"/>
      <c r="C642" s="78"/>
      <c r="D642" s="90"/>
      <c r="E642" s="46"/>
      <c r="F642" s="91"/>
      <c r="G642" s="76">
        <v>1.04</v>
      </c>
      <c r="H642" s="90"/>
      <c r="I642" s="92"/>
      <c r="J642" s="91"/>
      <c r="K642" s="73">
        <v>1.02</v>
      </c>
      <c r="L642" s="90"/>
      <c r="M642" s="92"/>
      <c r="N642" s="91"/>
      <c r="O642" s="78">
        <v>1.05</v>
      </c>
      <c r="P642" s="90"/>
      <c r="Q642" s="46"/>
      <c r="R642" s="91"/>
      <c r="S642" s="78">
        <v>1.01</v>
      </c>
      <c r="T642" s="90"/>
      <c r="U642" s="46"/>
      <c r="V642" s="91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</row>
    <row r="643">
      <c r="A643" s="93"/>
      <c r="B643" s="46"/>
      <c r="C643" s="78"/>
      <c r="D643" s="90"/>
      <c r="E643" s="46"/>
      <c r="F643" s="91"/>
      <c r="G643" s="76">
        <v>1.02</v>
      </c>
      <c r="H643" s="90"/>
      <c r="I643" s="92"/>
      <c r="J643" s="91"/>
      <c r="K643" s="78">
        <v>1.03</v>
      </c>
      <c r="L643" s="90"/>
      <c r="M643" s="92"/>
      <c r="N643" s="91"/>
      <c r="O643" s="78">
        <v>1.04</v>
      </c>
      <c r="P643" s="90"/>
      <c r="Q643" s="46"/>
      <c r="R643" s="91"/>
      <c r="S643" s="78">
        <v>1.05</v>
      </c>
      <c r="T643" s="90"/>
      <c r="U643" s="46"/>
      <c r="V643" s="91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</row>
    <row r="644">
      <c r="A644" s="93"/>
      <c r="B644" s="46"/>
      <c r="C644" s="78"/>
      <c r="D644" s="90"/>
      <c r="E644" s="46"/>
      <c r="F644" s="91"/>
      <c r="G644" s="76">
        <v>1.03</v>
      </c>
      <c r="H644" s="90"/>
      <c r="I644" s="92"/>
      <c r="J644" s="91"/>
      <c r="K644" s="73">
        <v>1.05</v>
      </c>
      <c r="L644" s="90"/>
      <c r="M644" s="92"/>
      <c r="N644" s="91"/>
      <c r="O644" s="78">
        <v>1.01</v>
      </c>
      <c r="P644" s="90"/>
      <c r="Q644" s="46"/>
      <c r="R644" s="91"/>
      <c r="S644" s="78">
        <v>1.02</v>
      </c>
      <c r="T644" s="90"/>
      <c r="U644" s="46"/>
      <c r="V644" s="91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</row>
    <row r="645">
      <c r="A645" s="93"/>
      <c r="B645" s="46"/>
      <c r="C645" s="78"/>
      <c r="D645" s="90"/>
      <c r="E645" s="46"/>
      <c r="F645" s="91"/>
      <c r="G645" s="76">
        <v>1.05</v>
      </c>
      <c r="H645" s="90"/>
      <c r="I645" s="92"/>
      <c r="J645" s="91"/>
      <c r="K645" s="73">
        <v>1.01</v>
      </c>
      <c r="L645" s="90"/>
      <c r="M645" s="92"/>
      <c r="N645" s="91"/>
      <c r="O645" s="78">
        <v>1.03</v>
      </c>
      <c r="P645" s="90"/>
      <c r="Q645" s="46"/>
      <c r="R645" s="91"/>
      <c r="S645" s="78">
        <v>1.04</v>
      </c>
      <c r="T645" s="90"/>
      <c r="U645" s="46"/>
      <c r="V645" s="91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</row>
    <row r="646">
      <c r="A646" s="93"/>
      <c r="B646" s="46"/>
      <c r="C646" s="78"/>
      <c r="D646" s="90"/>
      <c r="E646" s="46"/>
      <c r="F646" s="91"/>
      <c r="G646" s="76">
        <v>1.01</v>
      </c>
      <c r="H646" s="90"/>
      <c r="I646" s="92"/>
      <c r="J646" s="91"/>
      <c r="K646" s="73">
        <v>1.04</v>
      </c>
      <c r="L646" s="90"/>
      <c r="M646" s="92"/>
      <c r="N646" s="91"/>
      <c r="O646" s="78">
        <v>1.02</v>
      </c>
      <c r="P646" s="90"/>
      <c r="Q646" s="46"/>
      <c r="R646" s="91"/>
      <c r="S646" s="78">
        <v>1.03</v>
      </c>
      <c r="T646" s="90"/>
      <c r="U646" s="46"/>
      <c r="V646" s="91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</row>
    <row r="647">
      <c r="A647" s="93"/>
      <c r="B647" s="46"/>
      <c r="C647" s="78"/>
      <c r="D647" s="90"/>
      <c r="E647" s="46"/>
      <c r="F647" s="91"/>
      <c r="G647" s="76">
        <v>1.04</v>
      </c>
      <c r="H647" s="90"/>
      <c r="I647" s="92"/>
      <c r="J647" s="91"/>
      <c r="K647" s="73">
        <v>1.02</v>
      </c>
      <c r="L647" s="90"/>
      <c r="M647" s="92"/>
      <c r="N647" s="91"/>
      <c r="O647" s="78">
        <v>1.05</v>
      </c>
      <c r="P647" s="90"/>
      <c r="Q647" s="46"/>
      <c r="R647" s="91"/>
      <c r="S647" s="78">
        <v>1.01</v>
      </c>
      <c r="T647" s="90"/>
      <c r="U647" s="46"/>
      <c r="V647" s="91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</row>
    <row r="648">
      <c r="A648" s="93"/>
      <c r="B648" s="46"/>
      <c r="C648" s="78"/>
      <c r="D648" s="90"/>
      <c r="E648" s="46"/>
      <c r="F648" s="91"/>
      <c r="G648" s="76">
        <v>1.02</v>
      </c>
      <c r="H648" s="90"/>
      <c r="I648" s="92"/>
      <c r="J648" s="91"/>
      <c r="K648" s="78">
        <v>1.03</v>
      </c>
      <c r="L648" s="90"/>
      <c r="M648" s="92"/>
      <c r="N648" s="91"/>
      <c r="O648" s="78">
        <v>1.04</v>
      </c>
      <c r="P648" s="90"/>
      <c r="Q648" s="46"/>
      <c r="R648" s="91"/>
      <c r="S648" s="78">
        <v>1.05</v>
      </c>
      <c r="T648" s="90"/>
      <c r="U648" s="46"/>
      <c r="V648" s="91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</row>
    <row r="649">
      <c r="A649" s="93"/>
      <c r="B649" s="46"/>
      <c r="C649" s="78"/>
      <c r="D649" s="90"/>
      <c r="E649" s="46"/>
      <c r="F649" s="91"/>
      <c r="G649" s="76">
        <v>1.03</v>
      </c>
      <c r="H649" s="90"/>
      <c r="I649" s="92"/>
      <c r="J649" s="91"/>
      <c r="K649" s="73">
        <v>1.05</v>
      </c>
      <c r="L649" s="90"/>
      <c r="M649" s="92"/>
      <c r="N649" s="91"/>
      <c r="O649" s="78">
        <v>1.01</v>
      </c>
      <c r="P649" s="90"/>
      <c r="Q649" s="46"/>
      <c r="R649" s="91"/>
      <c r="S649" s="78">
        <v>1.02</v>
      </c>
      <c r="T649" s="90"/>
      <c r="U649" s="46"/>
      <c r="V649" s="91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</row>
    <row r="650">
      <c r="A650" s="93"/>
      <c r="B650" s="46"/>
      <c r="C650" s="78"/>
      <c r="D650" s="90"/>
      <c r="E650" s="46"/>
      <c r="F650" s="91"/>
      <c r="G650" s="76">
        <v>1.05</v>
      </c>
      <c r="H650" s="90"/>
      <c r="I650" s="92"/>
      <c r="J650" s="91"/>
      <c r="K650" s="73">
        <v>1.01</v>
      </c>
      <c r="L650" s="90"/>
      <c r="M650" s="92"/>
      <c r="N650" s="91"/>
      <c r="O650" s="78">
        <v>1.03</v>
      </c>
      <c r="P650" s="90"/>
      <c r="Q650" s="46"/>
      <c r="R650" s="91"/>
      <c r="S650" s="78">
        <v>1.04</v>
      </c>
      <c r="T650" s="90"/>
      <c r="U650" s="46"/>
      <c r="V650" s="91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</row>
    <row r="651">
      <c r="A651" s="93"/>
      <c r="B651" s="46"/>
      <c r="C651" s="78"/>
      <c r="D651" s="90"/>
      <c r="E651" s="46"/>
      <c r="F651" s="91"/>
      <c r="G651" s="76">
        <v>1.01</v>
      </c>
      <c r="H651" s="90"/>
      <c r="I651" s="92"/>
      <c r="J651" s="91"/>
      <c r="K651" s="73">
        <v>1.04</v>
      </c>
      <c r="L651" s="90"/>
      <c r="M651" s="92"/>
      <c r="N651" s="91"/>
      <c r="O651" s="78">
        <v>1.02</v>
      </c>
      <c r="P651" s="90"/>
      <c r="Q651" s="46"/>
      <c r="R651" s="91"/>
      <c r="S651" s="78">
        <v>1.03</v>
      </c>
      <c r="T651" s="90"/>
      <c r="U651" s="46"/>
      <c r="V651" s="91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</row>
    <row r="652">
      <c r="A652" s="93"/>
      <c r="B652" s="46"/>
      <c r="C652" s="78"/>
      <c r="D652" s="90"/>
      <c r="E652" s="46"/>
      <c r="F652" s="91"/>
      <c r="G652" s="76">
        <v>1.04</v>
      </c>
      <c r="H652" s="90"/>
      <c r="I652" s="92"/>
      <c r="J652" s="91"/>
      <c r="K652" s="73">
        <v>1.02</v>
      </c>
      <c r="L652" s="90"/>
      <c r="M652" s="92"/>
      <c r="N652" s="91"/>
      <c r="O652" s="78">
        <v>1.05</v>
      </c>
      <c r="P652" s="90"/>
      <c r="Q652" s="46"/>
      <c r="R652" s="91"/>
      <c r="S652" s="78">
        <v>1.01</v>
      </c>
      <c r="T652" s="90"/>
      <c r="U652" s="46"/>
      <c r="V652" s="91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</row>
    <row r="653">
      <c r="A653" s="93"/>
      <c r="B653" s="46"/>
      <c r="C653" s="78"/>
      <c r="D653" s="90"/>
      <c r="E653" s="46"/>
      <c r="F653" s="91"/>
      <c r="G653" s="76">
        <v>1.02</v>
      </c>
      <c r="H653" s="90"/>
      <c r="I653" s="92"/>
      <c r="J653" s="91"/>
      <c r="K653" s="78">
        <v>1.03</v>
      </c>
      <c r="L653" s="90"/>
      <c r="M653" s="92"/>
      <c r="N653" s="91"/>
      <c r="O653" s="78">
        <v>1.04</v>
      </c>
      <c r="P653" s="90"/>
      <c r="Q653" s="46"/>
      <c r="R653" s="91"/>
      <c r="S653" s="78">
        <v>1.05</v>
      </c>
      <c r="T653" s="90"/>
      <c r="U653" s="46"/>
      <c r="V653" s="91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</row>
    <row r="654">
      <c r="A654" s="93"/>
      <c r="B654" s="46"/>
      <c r="C654" s="78"/>
      <c r="D654" s="90"/>
      <c r="E654" s="46"/>
      <c r="F654" s="91"/>
      <c r="G654" s="76">
        <v>1.03</v>
      </c>
      <c r="H654" s="90"/>
      <c r="I654" s="92"/>
      <c r="J654" s="91"/>
      <c r="K654" s="73">
        <v>1.05</v>
      </c>
      <c r="L654" s="90"/>
      <c r="M654" s="92"/>
      <c r="N654" s="91"/>
      <c r="O654" s="78">
        <v>1.01</v>
      </c>
      <c r="P654" s="90"/>
      <c r="Q654" s="46"/>
      <c r="R654" s="91"/>
      <c r="S654" s="78">
        <v>1.02</v>
      </c>
      <c r="T654" s="90"/>
      <c r="U654" s="46"/>
      <c r="V654" s="91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</row>
    <row r="655">
      <c r="A655" s="93"/>
      <c r="B655" s="46"/>
      <c r="C655" s="78"/>
      <c r="D655" s="90"/>
      <c r="E655" s="46"/>
      <c r="F655" s="91"/>
      <c r="G655" s="76">
        <v>1.05</v>
      </c>
      <c r="H655" s="90"/>
      <c r="I655" s="92"/>
      <c r="J655" s="91"/>
      <c r="K655" s="73">
        <v>1.01</v>
      </c>
      <c r="L655" s="90"/>
      <c r="M655" s="92"/>
      <c r="N655" s="91"/>
      <c r="O655" s="78">
        <v>1.03</v>
      </c>
      <c r="P655" s="90"/>
      <c r="Q655" s="46"/>
      <c r="R655" s="91"/>
      <c r="S655" s="78">
        <v>1.04</v>
      </c>
      <c r="T655" s="90"/>
      <c r="U655" s="46"/>
      <c r="V655" s="91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</row>
    <row r="656">
      <c r="A656" s="93"/>
      <c r="B656" s="46"/>
      <c r="C656" s="78"/>
      <c r="D656" s="90"/>
      <c r="E656" s="46"/>
      <c r="F656" s="91"/>
      <c r="G656" s="76">
        <v>1.01</v>
      </c>
      <c r="H656" s="90"/>
      <c r="I656" s="92"/>
      <c r="J656" s="91"/>
      <c r="K656" s="73">
        <v>1.04</v>
      </c>
      <c r="L656" s="90"/>
      <c r="M656" s="92"/>
      <c r="N656" s="91"/>
      <c r="O656" s="78">
        <v>1.02</v>
      </c>
      <c r="P656" s="90"/>
      <c r="Q656" s="46"/>
      <c r="R656" s="91"/>
      <c r="S656" s="78">
        <v>1.03</v>
      </c>
      <c r="T656" s="90"/>
      <c r="U656" s="46"/>
      <c r="V656" s="91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</row>
    <row r="657">
      <c r="A657" s="93"/>
      <c r="B657" s="46"/>
      <c r="C657" s="78"/>
      <c r="D657" s="90"/>
      <c r="E657" s="46"/>
      <c r="F657" s="91"/>
      <c r="G657" s="76">
        <v>1.04</v>
      </c>
      <c r="H657" s="90"/>
      <c r="I657" s="92"/>
      <c r="J657" s="91"/>
      <c r="K657" s="73">
        <v>1.02</v>
      </c>
      <c r="L657" s="90"/>
      <c r="M657" s="92"/>
      <c r="N657" s="91"/>
      <c r="O657" s="78">
        <v>1.05</v>
      </c>
      <c r="P657" s="90"/>
      <c r="Q657" s="46"/>
      <c r="R657" s="91"/>
      <c r="S657" s="78">
        <v>1.01</v>
      </c>
      <c r="T657" s="90"/>
      <c r="U657" s="46"/>
      <c r="V657" s="91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</row>
    <row r="658">
      <c r="A658" s="93"/>
      <c r="B658" s="46"/>
      <c r="C658" s="78"/>
      <c r="D658" s="90"/>
      <c r="E658" s="46"/>
      <c r="F658" s="91"/>
      <c r="G658" s="76">
        <v>1.02</v>
      </c>
      <c r="H658" s="90"/>
      <c r="I658" s="92"/>
      <c r="J658" s="91"/>
      <c r="K658" s="78">
        <v>1.03</v>
      </c>
      <c r="L658" s="90"/>
      <c r="M658" s="92"/>
      <c r="N658" s="91"/>
      <c r="O658" s="78">
        <v>1.04</v>
      </c>
      <c r="P658" s="90"/>
      <c r="Q658" s="46"/>
      <c r="R658" s="91"/>
      <c r="S658" s="78">
        <v>1.05</v>
      </c>
      <c r="T658" s="90"/>
      <c r="U658" s="46"/>
      <c r="V658" s="91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</row>
    <row r="659">
      <c r="A659" s="93"/>
      <c r="B659" s="46"/>
      <c r="C659" s="78"/>
      <c r="D659" s="90"/>
      <c r="E659" s="46"/>
      <c r="F659" s="91"/>
      <c r="G659" s="76">
        <v>1.03</v>
      </c>
      <c r="H659" s="90"/>
      <c r="I659" s="92"/>
      <c r="J659" s="91"/>
      <c r="K659" s="73">
        <v>1.05</v>
      </c>
      <c r="L659" s="90"/>
      <c r="M659" s="92"/>
      <c r="N659" s="91"/>
      <c r="O659" s="78">
        <v>1.01</v>
      </c>
      <c r="P659" s="90"/>
      <c r="Q659" s="46"/>
      <c r="R659" s="91"/>
      <c r="S659" s="78">
        <v>1.02</v>
      </c>
      <c r="T659" s="90"/>
      <c r="U659" s="46"/>
      <c r="V659" s="91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</row>
    <row r="660">
      <c r="A660" s="93"/>
      <c r="B660" s="46"/>
      <c r="C660" s="78"/>
      <c r="D660" s="90"/>
      <c r="E660" s="46"/>
      <c r="F660" s="91"/>
      <c r="G660" s="76">
        <v>1.05</v>
      </c>
      <c r="H660" s="90"/>
      <c r="I660" s="92"/>
      <c r="J660" s="91"/>
      <c r="K660" s="73">
        <v>1.01</v>
      </c>
      <c r="L660" s="90"/>
      <c r="M660" s="92"/>
      <c r="N660" s="91"/>
      <c r="O660" s="78">
        <v>1.03</v>
      </c>
      <c r="P660" s="90"/>
      <c r="Q660" s="46"/>
      <c r="R660" s="91"/>
      <c r="S660" s="78">
        <v>1.04</v>
      </c>
      <c r="T660" s="90"/>
      <c r="U660" s="46"/>
      <c r="V660" s="91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</row>
    <row r="661">
      <c r="A661" s="93"/>
      <c r="B661" s="46"/>
      <c r="C661" s="78"/>
      <c r="D661" s="90"/>
      <c r="E661" s="46"/>
      <c r="F661" s="91"/>
      <c r="G661" s="76">
        <v>1.01</v>
      </c>
      <c r="H661" s="90"/>
      <c r="I661" s="92"/>
      <c r="J661" s="91"/>
      <c r="K661" s="73">
        <v>1.04</v>
      </c>
      <c r="L661" s="90"/>
      <c r="M661" s="92"/>
      <c r="N661" s="91"/>
      <c r="O661" s="78">
        <v>1.02</v>
      </c>
      <c r="P661" s="90"/>
      <c r="Q661" s="46"/>
      <c r="R661" s="91"/>
      <c r="S661" s="78">
        <v>1.03</v>
      </c>
      <c r="T661" s="90"/>
      <c r="U661" s="46"/>
      <c r="V661" s="91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</row>
    <row r="662">
      <c r="A662" s="93"/>
      <c r="B662" s="46"/>
      <c r="C662" s="78"/>
      <c r="D662" s="90"/>
      <c r="E662" s="46"/>
      <c r="F662" s="91"/>
      <c r="G662" s="76">
        <v>1.04</v>
      </c>
      <c r="H662" s="90"/>
      <c r="I662" s="92"/>
      <c r="J662" s="91"/>
      <c r="K662" s="73">
        <v>1.02</v>
      </c>
      <c r="L662" s="90"/>
      <c r="M662" s="92"/>
      <c r="N662" s="91"/>
      <c r="O662" s="78">
        <v>1.05</v>
      </c>
      <c r="P662" s="90"/>
      <c r="Q662" s="46"/>
      <c r="R662" s="91"/>
      <c r="S662" s="78">
        <v>1.01</v>
      </c>
      <c r="T662" s="90"/>
      <c r="U662" s="46"/>
      <c r="V662" s="91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</row>
    <row r="663">
      <c r="A663" s="93"/>
      <c r="B663" s="46"/>
      <c r="C663" s="78"/>
      <c r="D663" s="90"/>
      <c r="E663" s="46"/>
      <c r="F663" s="91"/>
      <c r="G663" s="76">
        <v>1.02</v>
      </c>
      <c r="H663" s="90"/>
      <c r="I663" s="92"/>
      <c r="J663" s="91"/>
      <c r="K663" s="78">
        <v>1.03</v>
      </c>
      <c r="L663" s="90"/>
      <c r="M663" s="92"/>
      <c r="N663" s="91"/>
      <c r="O663" s="78">
        <v>1.04</v>
      </c>
      <c r="P663" s="90"/>
      <c r="Q663" s="46"/>
      <c r="R663" s="91"/>
      <c r="S663" s="78">
        <v>1.05</v>
      </c>
      <c r="T663" s="90"/>
      <c r="U663" s="46"/>
      <c r="V663" s="91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</row>
    <row r="664">
      <c r="A664" s="93"/>
      <c r="B664" s="46"/>
      <c r="C664" s="78"/>
      <c r="D664" s="90"/>
      <c r="E664" s="46"/>
      <c r="F664" s="91"/>
      <c r="G664" s="76">
        <v>1.03</v>
      </c>
      <c r="H664" s="90"/>
      <c r="I664" s="92"/>
      <c r="J664" s="91"/>
      <c r="K664" s="73">
        <v>1.05</v>
      </c>
      <c r="L664" s="90"/>
      <c r="M664" s="92"/>
      <c r="N664" s="91"/>
      <c r="O664" s="78">
        <v>1.01</v>
      </c>
      <c r="P664" s="90"/>
      <c r="Q664" s="46"/>
      <c r="R664" s="91"/>
      <c r="S664" s="78">
        <v>1.02</v>
      </c>
      <c r="T664" s="90"/>
      <c r="U664" s="46"/>
      <c r="V664" s="91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</row>
    <row r="665">
      <c r="A665" s="93"/>
      <c r="B665" s="46"/>
      <c r="C665" s="78"/>
      <c r="D665" s="90"/>
      <c r="E665" s="46"/>
      <c r="F665" s="91"/>
      <c r="G665" s="76">
        <v>1.05</v>
      </c>
      <c r="H665" s="90"/>
      <c r="I665" s="92"/>
      <c r="J665" s="91"/>
      <c r="K665" s="73">
        <v>1.01</v>
      </c>
      <c r="L665" s="90"/>
      <c r="M665" s="92"/>
      <c r="N665" s="91"/>
      <c r="O665" s="78">
        <v>1.03</v>
      </c>
      <c r="P665" s="90"/>
      <c r="Q665" s="46"/>
      <c r="R665" s="91"/>
      <c r="S665" s="78">
        <v>1.04</v>
      </c>
      <c r="T665" s="90"/>
      <c r="U665" s="46"/>
      <c r="V665" s="91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</row>
    <row r="666">
      <c r="A666" s="93"/>
      <c r="B666" s="46"/>
      <c r="C666" s="78"/>
      <c r="D666" s="90"/>
      <c r="E666" s="46"/>
      <c r="F666" s="91"/>
      <c r="G666" s="76">
        <v>1.01</v>
      </c>
      <c r="H666" s="90"/>
      <c r="I666" s="92"/>
      <c r="J666" s="91"/>
      <c r="K666" s="73">
        <v>1.04</v>
      </c>
      <c r="L666" s="90"/>
      <c r="M666" s="92"/>
      <c r="N666" s="91"/>
      <c r="O666" s="78">
        <v>1.02</v>
      </c>
      <c r="P666" s="90"/>
      <c r="Q666" s="46"/>
      <c r="R666" s="91"/>
      <c r="S666" s="78">
        <v>1.03</v>
      </c>
      <c r="T666" s="90"/>
      <c r="U666" s="46"/>
      <c r="V666" s="91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</row>
    <row r="667">
      <c r="A667" s="93"/>
      <c r="B667" s="46"/>
      <c r="C667" s="46"/>
      <c r="D667" s="90"/>
      <c r="E667" s="46"/>
      <c r="F667" s="91"/>
      <c r="G667" s="46"/>
      <c r="H667" s="90"/>
      <c r="I667" s="92"/>
      <c r="J667" s="91"/>
      <c r="K667" s="46"/>
      <c r="L667" s="90"/>
      <c r="M667" s="92"/>
      <c r="N667" s="91"/>
      <c r="O667" s="46"/>
      <c r="P667" s="90"/>
      <c r="Q667" s="46"/>
      <c r="R667" s="91"/>
      <c r="S667" s="46"/>
      <c r="T667" s="90"/>
      <c r="U667" s="46"/>
      <c r="V667" s="91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</row>
    <row r="668">
      <c r="A668" s="93"/>
      <c r="B668" s="46"/>
      <c r="C668" s="46"/>
      <c r="D668" s="90"/>
      <c r="E668" s="46"/>
      <c r="F668" s="91"/>
      <c r="G668" s="46"/>
      <c r="H668" s="90"/>
      <c r="I668" s="92"/>
      <c r="J668" s="91"/>
      <c r="K668" s="46"/>
      <c r="L668" s="90"/>
      <c r="M668" s="92"/>
      <c r="N668" s="91"/>
      <c r="O668" s="46"/>
      <c r="P668" s="90"/>
      <c r="Q668" s="46"/>
      <c r="R668" s="91"/>
      <c r="S668" s="46"/>
      <c r="T668" s="90"/>
      <c r="U668" s="46"/>
      <c r="V668" s="91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</row>
    <row r="669">
      <c r="A669" s="93"/>
      <c r="B669" s="46"/>
      <c r="C669" s="46"/>
      <c r="D669" s="90"/>
      <c r="E669" s="46"/>
      <c r="F669" s="91"/>
      <c r="G669" s="46"/>
      <c r="H669" s="90"/>
      <c r="I669" s="92"/>
      <c r="J669" s="91"/>
      <c r="K669" s="46"/>
      <c r="L669" s="90"/>
      <c r="M669" s="92"/>
      <c r="N669" s="91"/>
      <c r="O669" s="46"/>
      <c r="P669" s="90"/>
      <c r="Q669" s="46"/>
      <c r="R669" s="91"/>
      <c r="S669" s="46"/>
      <c r="T669" s="90"/>
      <c r="U669" s="46"/>
      <c r="V669" s="91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</row>
    <row r="670">
      <c r="A670" s="93"/>
      <c r="B670" s="46"/>
      <c r="C670" s="46"/>
      <c r="D670" s="90"/>
      <c r="E670" s="46"/>
      <c r="F670" s="91"/>
      <c r="G670" s="46"/>
      <c r="H670" s="90"/>
      <c r="I670" s="92"/>
      <c r="J670" s="91"/>
      <c r="K670" s="46"/>
      <c r="L670" s="90"/>
      <c r="M670" s="92"/>
      <c r="N670" s="91"/>
      <c r="O670" s="46"/>
      <c r="P670" s="90"/>
      <c r="Q670" s="46"/>
      <c r="R670" s="91"/>
      <c r="S670" s="46"/>
      <c r="T670" s="90"/>
      <c r="U670" s="46"/>
      <c r="V670" s="91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</row>
    <row r="671">
      <c r="A671" s="93"/>
      <c r="B671" s="46"/>
      <c r="C671" s="46"/>
      <c r="D671" s="90"/>
      <c r="E671" s="46"/>
      <c r="F671" s="91"/>
      <c r="G671" s="46"/>
      <c r="H671" s="90"/>
      <c r="I671" s="92"/>
      <c r="J671" s="91"/>
      <c r="K671" s="46"/>
      <c r="L671" s="90"/>
      <c r="M671" s="92"/>
      <c r="N671" s="91"/>
      <c r="O671" s="46"/>
      <c r="P671" s="90"/>
      <c r="Q671" s="46"/>
      <c r="R671" s="91"/>
      <c r="S671" s="46"/>
      <c r="T671" s="90"/>
      <c r="U671" s="46"/>
      <c r="V671" s="91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</row>
    <row r="672">
      <c r="A672" s="93"/>
      <c r="B672" s="46"/>
      <c r="C672" s="46"/>
      <c r="D672" s="90"/>
      <c r="E672" s="46"/>
      <c r="F672" s="91"/>
      <c r="G672" s="46"/>
      <c r="H672" s="90"/>
      <c r="I672" s="92"/>
      <c r="J672" s="91"/>
      <c r="K672" s="46"/>
      <c r="L672" s="90"/>
      <c r="M672" s="92"/>
      <c r="N672" s="91"/>
      <c r="O672" s="46"/>
      <c r="P672" s="90"/>
      <c r="Q672" s="46"/>
      <c r="R672" s="91"/>
      <c r="S672" s="46"/>
      <c r="T672" s="90"/>
      <c r="U672" s="46"/>
      <c r="V672" s="91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</row>
    <row r="673">
      <c r="A673" s="93"/>
      <c r="B673" s="46"/>
      <c r="C673" s="46"/>
      <c r="D673" s="90"/>
      <c r="E673" s="46"/>
      <c r="F673" s="91"/>
      <c r="G673" s="46"/>
      <c r="H673" s="90"/>
      <c r="I673" s="92"/>
      <c r="J673" s="91"/>
      <c r="K673" s="46"/>
      <c r="L673" s="90"/>
      <c r="M673" s="92"/>
      <c r="N673" s="91"/>
      <c r="O673" s="46"/>
      <c r="P673" s="90"/>
      <c r="Q673" s="46"/>
      <c r="R673" s="91"/>
      <c r="S673" s="46"/>
      <c r="T673" s="90"/>
      <c r="U673" s="46"/>
      <c r="V673" s="91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</row>
    <row r="674">
      <c r="A674" s="93"/>
      <c r="B674" s="46"/>
      <c r="C674" s="46"/>
      <c r="D674" s="90"/>
      <c r="E674" s="46"/>
      <c r="F674" s="91"/>
      <c r="G674" s="46"/>
      <c r="H674" s="90"/>
      <c r="I674" s="92"/>
      <c r="J674" s="91"/>
      <c r="K674" s="46"/>
      <c r="L674" s="90"/>
      <c r="M674" s="92"/>
      <c r="N674" s="91"/>
      <c r="O674" s="46"/>
      <c r="P674" s="90"/>
      <c r="Q674" s="46"/>
      <c r="R674" s="91"/>
      <c r="S674" s="46"/>
      <c r="T674" s="90"/>
      <c r="U674" s="46"/>
      <c r="V674" s="91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</row>
    <row r="675">
      <c r="A675" s="93"/>
      <c r="B675" s="46"/>
      <c r="C675" s="46"/>
      <c r="D675" s="90"/>
      <c r="E675" s="46"/>
      <c r="F675" s="91"/>
      <c r="G675" s="46"/>
      <c r="H675" s="90"/>
      <c r="I675" s="92"/>
      <c r="J675" s="91"/>
      <c r="K675" s="46"/>
      <c r="L675" s="90"/>
      <c r="M675" s="92"/>
      <c r="N675" s="91"/>
      <c r="O675" s="46"/>
      <c r="P675" s="90"/>
      <c r="Q675" s="46"/>
      <c r="R675" s="91"/>
      <c r="S675" s="46"/>
      <c r="T675" s="90"/>
      <c r="U675" s="46"/>
      <c r="V675" s="91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</row>
    <row r="676">
      <c r="A676" s="93"/>
      <c r="B676" s="46"/>
      <c r="C676" s="46"/>
      <c r="D676" s="90"/>
      <c r="E676" s="46"/>
      <c r="F676" s="91"/>
      <c r="G676" s="46"/>
      <c r="H676" s="90"/>
      <c r="I676" s="92"/>
      <c r="J676" s="91"/>
      <c r="K676" s="46"/>
      <c r="L676" s="90"/>
      <c r="M676" s="92"/>
      <c r="N676" s="91"/>
      <c r="O676" s="46"/>
      <c r="P676" s="90"/>
      <c r="Q676" s="46"/>
      <c r="R676" s="91"/>
      <c r="S676" s="46"/>
      <c r="T676" s="90"/>
      <c r="U676" s="46"/>
      <c r="V676" s="91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</row>
    <row r="677">
      <c r="A677" s="93"/>
      <c r="B677" s="46"/>
      <c r="C677" s="46"/>
      <c r="D677" s="90"/>
      <c r="E677" s="46"/>
      <c r="F677" s="91"/>
      <c r="G677" s="46"/>
      <c r="H677" s="90"/>
      <c r="I677" s="92"/>
      <c r="J677" s="91"/>
      <c r="K677" s="46"/>
      <c r="L677" s="90"/>
      <c r="M677" s="92"/>
      <c r="N677" s="91"/>
      <c r="O677" s="46"/>
      <c r="P677" s="90"/>
      <c r="Q677" s="46"/>
      <c r="R677" s="91"/>
      <c r="S677" s="46"/>
      <c r="T677" s="90"/>
      <c r="U677" s="46"/>
      <c r="V677" s="91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</row>
    <row r="678">
      <c r="A678" s="93"/>
      <c r="B678" s="46"/>
      <c r="C678" s="46"/>
      <c r="D678" s="90"/>
      <c r="E678" s="46"/>
      <c r="F678" s="91"/>
      <c r="G678" s="46"/>
      <c r="H678" s="90"/>
      <c r="I678" s="92"/>
      <c r="J678" s="91"/>
      <c r="K678" s="46"/>
      <c r="L678" s="90"/>
      <c r="M678" s="92"/>
      <c r="N678" s="91"/>
      <c r="O678" s="46"/>
      <c r="P678" s="90"/>
      <c r="Q678" s="46"/>
      <c r="R678" s="91"/>
      <c r="S678" s="46"/>
      <c r="T678" s="90"/>
      <c r="U678" s="46"/>
      <c r="V678" s="91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</row>
    <row r="679">
      <c r="A679" s="93"/>
      <c r="B679" s="46"/>
      <c r="C679" s="46"/>
      <c r="D679" s="90"/>
      <c r="E679" s="46"/>
      <c r="F679" s="91"/>
      <c r="G679" s="46"/>
      <c r="H679" s="90"/>
      <c r="I679" s="92"/>
      <c r="J679" s="91"/>
      <c r="K679" s="46"/>
      <c r="L679" s="90"/>
      <c r="M679" s="92"/>
      <c r="N679" s="91"/>
      <c r="O679" s="46"/>
      <c r="P679" s="90"/>
      <c r="Q679" s="46"/>
      <c r="R679" s="91"/>
      <c r="S679" s="46"/>
      <c r="T679" s="90"/>
      <c r="U679" s="46"/>
      <c r="V679" s="91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</row>
    <row r="680">
      <c r="A680" s="93"/>
      <c r="B680" s="46"/>
      <c r="C680" s="46"/>
      <c r="D680" s="90"/>
      <c r="E680" s="46"/>
      <c r="F680" s="91"/>
      <c r="G680" s="46"/>
      <c r="H680" s="90"/>
      <c r="I680" s="92"/>
      <c r="J680" s="91"/>
      <c r="K680" s="46"/>
      <c r="L680" s="90"/>
      <c r="M680" s="92"/>
      <c r="N680" s="91"/>
      <c r="O680" s="46"/>
      <c r="P680" s="90"/>
      <c r="Q680" s="46"/>
      <c r="R680" s="91"/>
      <c r="S680" s="46"/>
      <c r="T680" s="90"/>
      <c r="U680" s="46"/>
      <c r="V680" s="91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</row>
    <row r="681">
      <c r="A681" s="93"/>
      <c r="B681" s="46"/>
      <c r="C681" s="46"/>
      <c r="D681" s="90"/>
      <c r="E681" s="46"/>
      <c r="F681" s="91"/>
      <c r="G681" s="46"/>
      <c r="H681" s="90"/>
      <c r="I681" s="92"/>
      <c r="J681" s="91"/>
      <c r="K681" s="46"/>
      <c r="L681" s="90"/>
      <c r="M681" s="92"/>
      <c r="N681" s="91"/>
      <c r="O681" s="46"/>
      <c r="P681" s="90"/>
      <c r="Q681" s="46"/>
      <c r="R681" s="91"/>
      <c r="S681" s="46"/>
      <c r="T681" s="90"/>
      <c r="U681" s="46"/>
      <c r="V681" s="91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</row>
    <row r="682">
      <c r="A682" s="93"/>
      <c r="B682" s="46"/>
      <c r="C682" s="46"/>
      <c r="D682" s="90"/>
      <c r="E682" s="46"/>
      <c r="F682" s="91"/>
      <c r="G682" s="46"/>
      <c r="H682" s="90"/>
      <c r="I682" s="92"/>
      <c r="J682" s="91"/>
      <c r="K682" s="46"/>
      <c r="L682" s="90"/>
      <c r="M682" s="92"/>
      <c r="N682" s="91"/>
      <c r="O682" s="46"/>
      <c r="P682" s="90"/>
      <c r="Q682" s="46"/>
      <c r="R682" s="91"/>
      <c r="S682" s="46"/>
      <c r="T682" s="90"/>
      <c r="U682" s="46"/>
      <c r="V682" s="91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</row>
    <row r="683">
      <c r="A683" s="93"/>
      <c r="B683" s="46"/>
      <c r="C683" s="46"/>
      <c r="D683" s="90"/>
      <c r="E683" s="46"/>
      <c r="F683" s="91"/>
      <c r="G683" s="46"/>
      <c r="H683" s="90"/>
      <c r="I683" s="92"/>
      <c r="J683" s="91"/>
      <c r="K683" s="46"/>
      <c r="L683" s="90"/>
      <c r="M683" s="92"/>
      <c r="N683" s="91"/>
      <c r="O683" s="46"/>
      <c r="P683" s="90"/>
      <c r="Q683" s="46"/>
      <c r="R683" s="91"/>
      <c r="S683" s="46"/>
      <c r="T683" s="90"/>
      <c r="U683" s="46"/>
      <c r="V683" s="91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</row>
    <row r="684">
      <c r="A684" s="93"/>
      <c r="B684" s="46"/>
      <c r="C684" s="46"/>
      <c r="D684" s="90"/>
      <c r="E684" s="46"/>
      <c r="F684" s="91"/>
      <c r="G684" s="46"/>
      <c r="H684" s="90"/>
      <c r="I684" s="92"/>
      <c r="J684" s="91"/>
      <c r="K684" s="46"/>
      <c r="L684" s="90"/>
      <c r="M684" s="92"/>
      <c r="N684" s="91"/>
      <c r="O684" s="46"/>
      <c r="P684" s="90"/>
      <c r="Q684" s="46"/>
      <c r="R684" s="91"/>
      <c r="S684" s="46"/>
      <c r="T684" s="90"/>
      <c r="U684" s="46"/>
      <c r="V684" s="91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</row>
    <row r="685">
      <c r="A685" s="93"/>
      <c r="B685" s="46"/>
      <c r="C685" s="46"/>
      <c r="D685" s="90"/>
      <c r="E685" s="46"/>
      <c r="F685" s="91"/>
      <c r="G685" s="46"/>
      <c r="H685" s="90"/>
      <c r="I685" s="92"/>
      <c r="J685" s="91"/>
      <c r="K685" s="46"/>
      <c r="L685" s="90"/>
      <c r="M685" s="92"/>
      <c r="N685" s="91"/>
      <c r="O685" s="46"/>
      <c r="P685" s="90"/>
      <c r="Q685" s="46"/>
      <c r="R685" s="91"/>
      <c r="S685" s="46"/>
      <c r="T685" s="90"/>
      <c r="U685" s="46"/>
      <c r="V685" s="91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</row>
    <row r="686">
      <c r="A686" s="93"/>
      <c r="B686" s="46"/>
      <c r="C686" s="46"/>
      <c r="D686" s="90"/>
      <c r="E686" s="46"/>
      <c r="F686" s="91"/>
      <c r="G686" s="46"/>
      <c r="H686" s="90"/>
      <c r="I686" s="92"/>
      <c r="J686" s="91"/>
      <c r="K686" s="46"/>
      <c r="L686" s="90"/>
      <c r="M686" s="92"/>
      <c r="N686" s="91"/>
      <c r="O686" s="46"/>
      <c r="P686" s="90"/>
      <c r="Q686" s="46"/>
      <c r="R686" s="91"/>
      <c r="S686" s="46"/>
      <c r="T686" s="90"/>
      <c r="U686" s="46"/>
      <c r="V686" s="91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</row>
    <row r="687">
      <c r="A687" s="93"/>
      <c r="B687" s="46"/>
      <c r="C687" s="46"/>
      <c r="D687" s="90"/>
      <c r="E687" s="46"/>
      <c r="F687" s="91"/>
      <c r="G687" s="46"/>
      <c r="H687" s="90"/>
      <c r="I687" s="92"/>
      <c r="J687" s="91"/>
      <c r="K687" s="46"/>
      <c r="L687" s="90"/>
      <c r="M687" s="92"/>
      <c r="N687" s="91"/>
      <c r="O687" s="46"/>
      <c r="P687" s="90"/>
      <c r="Q687" s="46"/>
      <c r="R687" s="91"/>
      <c r="S687" s="46"/>
      <c r="T687" s="90"/>
      <c r="U687" s="46"/>
      <c r="V687" s="91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</row>
    <row r="688">
      <c r="A688" s="93"/>
      <c r="B688" s="46"/>
      <c r="C688" s="46"/>
      <c r="D688" s="90"/>
      <c r="E688" s="46"/>
      <c r="F688" s="91"/>
      <c r="G688" s="46"/>
      <c r="H688" s="90"/>
      <c r="I688" s="92"/>
      <c r="J688" s="91"/>
      <c r="K688" s="46"/>
      <c r="L688" s="90"/>
      <c r="M688" s="92"/>
      <c r="N688" s="91"/>
      <c r="O688" s="46"/>
      <c r="P688" s="90"/>
      <c r="Q688" s="46"/>
      <c r="R688" s="91"/>
      <c r="S688" s="46"/>
      <c r="T688" s="90"/>
      <c r="U688" s="46"/>
      <c r="V688" s="91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</row>
    <row r="689">
      <c r="A689" s="93"/>
      <c r="B689" s="46"/>
      <c r="C689" s="46"/>
      <c r="D689" s="90"/>
      <c r="E689" s="46"/>
      <c r="F689" s="91"/>
      <c r="G689" s="46"/>
      <c r="H689" s="90"/>
      <c r="I689" s="92"/>
      <c r="J689" s="91"/>
      <c r="K689" s="46"/>
      <c r="L689" s="90"/>
      <c r="M689" s="92"/>
      <c r="N689" s="91"/>
      <c r="O689" s="46"/>
      <c r="P689" s="90"/>
      <c r="Q689" s="46"/>
      <c r="R689" s="91"/>
      <c r="S689" s="46"/>
      <c r="T689" s="90"/>
      <c r="U689" s="46"/>
      <c r="V689" s="91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</row>
    <row r="690">
      <c r="A690" s="93"/>
      <c r="B690" s="46"/>
      <c r="C690" s="46"/>
      <c r="D690" s="90"/>
      <c r="E690" s="46"/>
      <c r="F690" s="91"/>
      <c r="G690" s="46"/>
      <c r="H690" s="90"/>
      <c r="I690" s="92"/>
      <c r="J690" s="91"/>
      <c r="K690" s="46"/>
      <c r="L690" s="90"/>
      <c r="M690" s="92"/>
      <c r="N690" s="91"/>
      <c r="O690" s="46"/>
      <c r="P690" s="90"/>
      <c r="Q690" s="46"/>
      <c r="R690" s="91"/>
      <c r="S690" s="46"/>
      <c r="T690" s="90"/>
      <c r="U690" s="46"/>
      <c r="V690" s="91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</row>
    <row r="691">
      <c r="A691" s="93"/>
      <c r="B691" s="46"/>
      <c r="C691" s="46"/>
      <c r="D691" s="90"/>
      <c r="E691" s="46"/>
      <c r="F691" s="91"/>
      <c r="G691" s="46"/>
      <c r="H691" s="90"/>
      <c r="I691" s="92"/>
      <c r="J691" s="91"/>
      <c r="K691" s="46"/>
      <c r="L691" s="90"/>
      <c r="M691" s="92"/>
      <c r="N691" s="91"/>
      <c r="O691" s="46"/>
      <c r="P691" s="90"/>
      <c r="Q691" s="46"/>
      <c r="R691" s="91"/>
      <c r="S691" s="46"/>
      <c r="T691" s="90"/>
      <c r="U691" s="46"/>
      <c r="V691" s="91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</row>
    <row r="692">
      <c r="A692" s="93"/>
      <c r="B692" s="46"/>
      <c r="C692" s="46"/>
      <c r="D692" s="90"/>
      <c r="E692" s="46"/>
      <c r="F692" s="91"/>
      <c r="G692" s="46"/>
      <c r="H692" s="90"/>
      <c r="I692" s="92"/>
      <c r="J692" s="91"/>
      <c r="K692" s="46"/>
      <c r="L692" s="90"/>
      <c r="M692" s="92"/>
      <c r="N692" s="91"/>
      <c r="O692" s="46"/>
      <c r="P692" s="90"/>
      <c r="Q692" s="46"/>
      <c r="R692" s="91"/>
      <c r="S692" s="46"/>
      <c r="T692" s="90"/>
      <c r="U692" s="46"/>
      <c r="V692" s="91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</row>
    <row r="693">
      <c r="A693" s="93"/>
      <c r="B693" s="46"/>
      <c r="C693" s="46"/>
      <c r="D693" s="90"/>
      <c r="E693" s="46"/>
      <c r="F693" s="91"/>
      <c r="G693" s="46"/>
      <c r="H693" s="90"/>
      <c r="I693" s="92"/>
      <c r="J693" s="91"/>
      <c r="K693" s="46"/>
      <c r="L693" s="90"/>
      <c r="M693" s="92"/>
      <c r="N693" s="91"/>
      <c r="O693" s="46"/>
      <c r="P693" s="90"/>
      <c r="Q693" s="46"/>
      <c r="R693" s="91"/>
      <c r="S693" s="46"/>
      <c r="T693" s="90"/>
      <c r="U693" s="46"/>
      <c r="V693" s="91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</row>
    <row r="694">
      <c r="A694" s="93"/>
      <c r="B694" s="46"/>
      <c r="C694" s="46"/>
      <c r="D694" s="90"/>
      <c r="E694" s="46"/>
      <c r="F694" s="91"/>
      <c r="G694" s="46"/>
      <c r="H694" s="90"/>
      <c r="I694" s="92"/>
      <c r="J694" s="91"/>
      <c r="K694" s="46"/>
      <c r="L694" s="90"/>
      <c r="M694" s="92"/>
      <c r="N694" s="91"/>
      <c r="O694" s="46"/>
      <c r="P694" s="90"/>
      <c r="Q694" s="46"/>
      <c r="R694" s="91"/>
      <c r="S694" s="46"/>
      <c r="T694" s="90"/>
      <c r="U694" s="46"/>
      <c r="V694" s="91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</row>
    <row r="695">
      <c r="A695" s="93"/>
      <c r="B695" s="46"/>
      <c r="C695" s="46"/>
      <c r="D695" s="90"/>
      <c r="E695" s="46"/>
      <c r="F695" s="91"/>
      <c r="G695" s="46"/>
      <c r="H695" s="90"/>
      <c r="I695" s="92"/>
      <c r="J695" s="91"/>
      <c r="K695" s="46"/>
      <c r="L695" s="90"/>
      <c r="M695" s="92"/>
      <c r="N695" s="91"/>
      <c r="O695" s="46"/>
      <c r="P695" s="90"/>
      <c r="Q695" s="46"/>
      <c r="R695" s="91"/>
      <c r="S695" s="46"/>
      <c r="T695" s="90"/>
      <c r="U695" s="46"/>
      <c r="V695" s="91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</row>
    <row r="696">
      <c r="A696" s="93"/>
      <c r="B696" s="46"/>
      <c r="C696" s="46"/>
      <c r="D696" s="90"/>
      <c r="E696" s="46"/>
      <c r="F696" s="91"/>
      <c r="G696" s="46"/>
      <c r="H696" s="90"/>
      <c r="I696" s="92"/>
      <c r="J696" s="91"/>
      <c r="K696" s="46"/>
      <c r="L696" s="90"/>
      <c r="M696" s="92"/>
      <c r="N696" s="91"/>
      <c r="O696" s="46"/>
      <c r="P696" s="90"/>
      <c r="Q696" s="46"/>
      <c r="R696" s="91"/>
      <c r="S696" s="46"/>
      <c r="T696" s="90"/>
      <c r="U696" s="46"/>
      <c r="V696" s="91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</row>
    <row r="697">
      <c r="A697" s="93"/>
      <c r="B697" s="46"/>
      <c r="C697" s="46"/>
      <c r="D697" s="90"/>
      <c r="E697" s="46"/>
      <c r="F697" s="91"/>
      <c r="G697" s="46"/>
      <c r="H697" s="90"/>
      <c r="I697" s="92"/>
      <c r="J697" s="91"/>
      <c r="K697" s="46"/>
      <c r="L697" s="90"/>
      <c r="M697" s="92"/>
      <c r="N697" s="91"/>
      <c r="O697" s="46"/>
      <c r="P697" s="90"/>
      <c r="Q697" s="46"/>
      <c r="R697" s="91"/>
      <c r="S697" s="46"/>
      <c r="T697" s="90"/>
      <c r="U697" s="46"/>
      <c r="V697" s="91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</row>
    <row r="698">
      <c r="A698" s="93"/>
      <c r="B698" s="46"/>
      <c r="C698" s="46"/>
      <c r="D698" s="90"/>
      <c r="E698" s="46"/>
      <c r="F698" s="91"/>
      <c r="G698" s="46"/>
      <c r="H698" s="90"/>
      <c r="I698" s="92"/>
      <c r="J698" s="91"/>
      <c r="K698" s="46"/>
      <c r="L698" s="90"/>
      <c r="M698" s="92"/>
      <c r="N698" s="91"/>
      <c r="O698" s="46"/>
      <c r="P698" s="90"/>
      <c r="Q698" s="46"/>
      <c r="R698" s="91"/>
      <c r="S698" s="46"/>
      <c r="T698" s="90"/>
      <c r="U698" s="46"/>
      <c r="V698" s="91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</row>
    <row r="699">
      <c r="A699" s="93"/>
      <c r="B699" s="46"/>
      <c r="C699" s="46"/>
      <c r="D699" s="90"/>
      <c r="E699" s="46"/>
      <c r="F699" s="91"/>
      <c r="G699" s="46"/>
      <c r="H699" s="90"/>
      <c r="I699" s="92"/>
      <c r="J699" s="91"/>
      <c r="K699" s="46"/>
      <c r="L699" s="90"/>
      <c r="M699" s="92"/>
      <c r="N699" s="91"/>
      <c r="O699" s="46"/>
      <c r="P699" s="90"/>
      <c r="Q699" s="46"/>
      <c r="R699" s="91"/>
      <c r="S699" s="46"/>
      <c r="T699" s="90"/>
      <c r="U699" s="46"/>
      <c r="V699" s="91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</row>
    <row r="700">
      <c r="A700" s="93"/>
      <c r="B700" s="46"/>
      <c r="C700" s="46"/>
      <c r="D700" s="90"/>
      <c r="E700" s="46"/>
      <c r="F700" s="91"/>
      <c r="G700" s="46"/>
      <c r="H700" s="90"/>
      <c r="I700" s="92"/>
      <c r="J700" s="91"/>
      <c r="K700" s="46"/>
      <c r="L700" s="90"/>
      <c r="M700" s="92"/>
      <c r="N700" s="91"/>
      <c r="O700" s="46"/>
      <c r="P700" s="90"/>
      <c r="Q700" s="46"/>
      <c r="R700" s="91"/>
      <c r="S700" s="46"/>
      <c r="T700" s="90"/>
      <c r="U700" s="46"/>
      <c r="V700" s="91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</row>
    <row r="701">
      <c r="A701" s="93"/>
      <c r="B701" s="46"/>
      <c r="C701" s="46"/>
      <c r="D701" s="90"/>
      <c r="E701" s="46"/>
      <c r="F701" s="91"/>
      <c r="G701" s="46"/>
      <c r="H701" s="90"/>
      <c r="I701" s="92"/>
      <c r="J701" s="91"/>
      <c r="K701" s="46"/>
      <c r="L701" s="90"/>
      <c r="M701" s="92"/>
      <c r="N701" s="91"/>
      <c r="O701" s="46"/>
      <c r="P701" s="90"/>
      <c r="Q701" s="46"/>
      <c r="R701" s="91"/>
      <c r="S701" s="46"/>
      <c r="T701" s="90"/>
      <c r="U701" s="46"/>
      <c r="V701" s="91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</row>
    <row r="702">
      <c r="A702" s="93"/>
      <c r="B702" s="46"/>
      <c r="C702" s="46"/>
      <c r="D702" s="90"/>
      <c r="E702" s="46"/>
      <c r="F702" s="91"/>
      <c r="G702" s="46"/>
      <c r="H702" s="90"/>
      <c r="I702" s="92"/>
      <c r="J702" s="91"/>
      <c r="K702" s="46"/>
      <c r="L702" s="90"/>
      <c r="M702" s="92"/>
      <c r="N702" s="91"/>
      <c r="O702" s="46"/>
      <c r="P702" s="90"/>
      <c r="Q702" s="46"/>
      <c r="R702" s="91"/>
      <c r="S702" s="46"/>
      <c r="T702" s="90"/>
      <c r="U702" s="46"/>
      <c r="V702" s="91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</row>
    <row r="703">
      <c r="A703" s="93"/>
      <c r="B703" s="46"/>
      <c r="C703" s="46"/>
      <c r="D703" s="90"/>
      <c r="E703" s="46"/>
      <c r="F703" s="91"/>
      <c r="G703" s="46"/>
      <c r="H703" s="90"/>
      <c r="I703" s="92"/>
      <c r="J703" s="91"/>
      <c r="K703" s="46"/>
      <c r="L703" s="90"/>
      <c r="M703" s="92"/>
      <c r="N703" s="91"/>
      <c r="O703" s="46"/>
      <c r="P703" s="90"/>
      <c r="Q703" s="46"/>
      <c r="R703" s="91"/>
      <c r="S703" s="46"/>
      <c r="T703" s="90"/>
      <c r="U703" s="46"/>
      <c r="V703" s="91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</row>
    <row r="704">
      <c r="A704" s="93"/>
      <c r="B704" s="46"/>
      <c r="C704" s="46"/>
      <c r="D704" s="90"/>
      <c r="E704" s="46"/>
      <c r="F704" s="91"/>
      <c r="G704" s="46"/>
      <c r="H704" s="90"/>
      <c r="I704" s="92"/>
      <c r="J704" s="91"/>
      <c r="K704" s="46"/>
      <c r="L704" s="90"/>
      <c r="M704" s="92"/>
      <c r="N704" s="91"/>
      <c r="O704" s="46"/>
      <c r="P704" s="90"/>
      <c r="Q704" s="46"/>
      <c r="R704" s="91"/>
      <c r="S704" s="46"/>
      <c r="T704" s="90"/>
      <c r="U704" s="46"/>
      <c r="V704" s="91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</row>
    <row r="705">
      <c r="A705" s="93"/>
      <c r="B705" s="46"/>
      <c r="C705" s="46"/>
      <c r="D705" s="90"/>
      <c r="E705" s="46"/>
      <c r="F705" s="91"/>
      <c r="G705" s="46"/>
      <c r="H705" s="90"/>
      <c r="I705" s="92"/>
      <c r="J705" s="91"/>
      <c r="K705" s="46"/>
      <c r="L705" s="90"/>
      <c r="M705" s="92"/>
      <c r="N705" s="91"/>
      <c r="O705" s="46"/>
      <c r="P705" s="90"/>
      <c r="Q705" s="46"/>
      <c r="R705" s="91"/>
      <c r="S705" s="46"/>
      <c r="T705" s="90"/>
      <c r="U705" s="46"/>
      <c r="V705" s="91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</row>
    <row r="706">
      <c r="A706" s="93"/>
      <c r="B706" s="46"/>
      <c r="C706" s="46"/>
      <c r="D706" s="90"/>
      <c r="E706" s="46"/>
      <c r="F706" s="91"/>
      <c r="G706" s="46"/>
      <c r="H706" s="90"/>
      <c r="I706" s="92"/>
      <c r="J706" s="91"/>
      <c r="K706" s="46"/>
      <c r="L706" s="90"/>
      <c r="M706" s="92"/>
      <c r="N706" s="91"/>
      <c r="O706" s="46"/>
      <c r="P706" s="90"/>
      <c r="Q706" s="46"/>
      <c r="R706" s="91"/>
      <c r="S706" s="46"/>
      <c r="T706" s="90"/>
      <c r="U706" s="46"/>
      <c r="V706" s="91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</row>
    <row r="707">
      <c r="A707" s="93"/>
      <c r="B707" s="46"/>
      <c r="C707" s="46"/>
      <c r="D707" s="90"/>
      <c r="E707" s="46"/>
      <c r="F707" s="91"/>
      <c r="G707" s="46"/>
      <c r="H707" s="90"/>
      <c r="I707" s="92"/>
      <c r="J707" s="91"/>
      <c r="K707" s="46"/>
      <c r="L707" s="90"/>
      <c r="M707" s="92"/>
      <c r="N707" s="91"/>
      <c r="O707" s="46"/>
      <c r="P707" s="90"/>
      <c r="Q707" s="46"/>
      <c r="R707" s="91"/>
      <c r="S707" s="46"/>
      <c r="T707" s="90"/>
      <c r="U707" s="46"/>
      <c r="V707" s="91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</row>
    <row r="708">
      <c r="A708" s="93"/>
      <c r="B708" s="46"/>
      <c r="C708" s="46"/>
      <c r="D708" s="90"/>
      <c r="E708" s="46"/>
      <c r="F708" s="91"/>
      <c r="G708" s="46"/>
      <c r="H708" s="90"/>
      <c r="I708" s="92"/>
      <c r="J708" s="91"/>
      <c r="K708" s="46"/>
      <c r="L708" s="90"/>
      <c r="M708" s="92"/>
      <c r="N708" s="91"/>
      <c r="O708" s="46"/>
      <c r="P708" s="90"/>
      <c r="Q708" s="46"/>
      <c r="R708" s="91"/>
      <c r="S708" s="46"/>
      <c r="T708" s="90"/>
      <c r="U708" s="46"/>
      <c r="V708" s="91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</row>
    <row r="709">
      <c r="A709" s="93"/>
      <c r="B709" s="46"/>
      <c r="C709" s="46"/>
      <c r="D709" s="90"/>
      <c r="E709" s="46"/>
      <c r="F709" s="91"/>
      <c r="G709" s="46"/>
      <c r="H709" s="90"/>
      <c r="I709" s="92"/>
      <c r="J709" s="91"/>
      <c r="K709" s="46"/>
      <c r="L709" s="90"/>
      <c r="M709" s="92"/>
      <c r="N709" s="91"/>
      <c r="O709" s="46"/>
      <c r="P709" s="90"/>
      <c r="Q709" s="46"/>
      <c r="R709" s="91"/>
      <c r="S709" s="46"/>
      <c r="T709" s="90"/>
      <c r="U709" s="46"/>
      <c r="V709" s="91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</row>
    <row r="710">
      <c r="A710" s="93"/>
      <c r="B710" s="46"/>
      <c r="C710" s="46"/>
      <c r="D710" s="90"/>
      <c r="E710" s="46"/>
      <c r="F710" s="91"/>
      <c r="G710" s="46"/>
      <c r="H710" s="90"/>
      <c r="I710" s="92"/>
      <c r="J710" s="91"/>
      <c r="K710" s="46"/>
      <c r="L710" s="90"/>
      <c r="M710" s="92"/>
      <c r="N710" s="91"/>
      <c r="O710" s="46"/>
      <c r="P710" s="90"/>
      <c r="Q710" s="46"/>
      <c r="R710" s="91"/>
      <c r="S710" s="46"/>
      <c r="T710" s="90"/>
      <c r="U710" s="46"/>
      <c r="V710" s="91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</row>
    <row r="711">
      <c r="A711" s="93"/>
      <c r="B711" s="46"/>
      <c r="C711" s="46"/>
      <c r="D711" s="90"/>
      <c r="E711" s="46"/>
      <c r="F711" s="91"/>
      <c r="G711" s="46"/>
      <c r="H711" s="90"/>
      <c r="I711" s="92"/>
      <c r="J711" s="91"/>
      <c r="K711" s="46"/>
      <c r="L711" s="90"/>
      <c r="M711" s="92"/>
      <c r="N711" s="91"/>
      <c r="O711" s="46"/>
      <c r="P711" s="90"/>
      <c r="Q711" s="46"/>
      <c r="R711" s="91"/>
      <c r="S711" s="46"/>
      <c r="T711" s="90"/>
      <c r="U711" s="46"/>
      <c r="V711" s="91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</row>
    <row r="712">
      <c r="A712" s="93"/>
      <c r="B712" s="46"/>
      <c r="C712" s="46"/>
      <c r="D712" s="90"/>
      <c r="E712" s="46"/>
      <c r="F712" s="91"/>
      <c r="G712" s="46"/>
      <c r="H712" s="90"/>
      <c r="I712" s="92"/>
      <c r="J712" s="91"/>
      <c r="K712" s="46"/>
      <c r="L712" s="90"/>
      <c r="M712" s="92"/>
      <c r="N712" s="91"/>
      <c r="O712" s="46"/>
      <c r="P712" s="90"/>
      <c r="Q712" s="46"/>
      <c r="R712" s="91"/>
      <c r="S712" s="46"/>
      <c r="T712" s="90"/>
      <c r="U712" s="46"/>
      <c r="V712" s="91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</row>
    <row r="713">
      <c r="A713" s="93"/>
      <c r="B713" s="46"/>
      <c r="C713" s="46"/>
      <c r="D713" s="90"/>
      <c r="E713" s="46"/>
      <c r="F713" s="91"/>
      <c r="G713" s="46"/>
      <c r="H713" s="90"/>
      <c r="I713" s="92"/>
      <c r="J713" s="91"/>
      <c r="K713" s="46"/>
      <c r="L713" s="90"/>
      <c r="M713" s="92"/>
      <c r="N713" s="91"/>
      <c r="O713" s="46"/>
      <c r="P713" s="90"/>
      <c r="Q713" s="46"/>
      <c r="R713" s="91"/>
      <c r="S713" s="46"/>
      <c r="T713" s="90"/>
      <c r="U713" s="46"/>
      <c r="V713" s="91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</row>
    <row r="714">
      <c r="A714" s="93"/>
      <c r="B714" s="46"/>
      <c r="C714" s="46"/>
      <c r="D714" s="90"/>
      <c r="E714" s="46"/>
      <c r="F714" s="91"/>
      <c r="G714" s="46"/>
      <c r="H714" s="90"/>
      <c r="I714" s="92"/>
      <c r="J714" s="91"/>
      <c r="K714" s="46"/>
      <c r="L714" s="90"/>
      <c r="M714" s="92"/>
      <c r="N714" s="91"/>
      <c r="O714" s="46"/>
      <c r="P714" s="90"/>
      <c r="Q714" s="46"/>
      <c r="R714" s="91"/>
      <c r="S714" s="46"/>
      <c r="T714" s="90"/>
      <c r="U714" s="46"/>
      <c r="V714" s="91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</row>
    <row r="715">
      <c r="A715" s="93"/>
      <c r="B715" s="46"/>
      <c r="C715" s="46"/>
      <c r="D715" s="90"/>
      <c r="E715" s="46"/>
      <c r="F715" s="91"/>
      <c r="G715" s="46"/>
      <c r="H715" s="90"/>
      <c r="I715" s="92"/>
      <c r="J715" s="91"/>
      <c r="K715" s="46"/>
      <c r="L715" s="90"/>
      <c r="M715" s="92"/>
      <c r="N715" s="91"/>
      <c r="O715" s="46"/>
      <c r="P715" s="90"/>
      <c r="Q715" s="46"/>
      <c r="R715" s="91"/>
      <c r="S715" s="46"/>
      <c r="T715" s="90"/>
      <c r="U715" s="46"/>
      <c r="V715" s="91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</row>
    <row r="716">
      <c r="A716" s="93"/>
      <c r="B716" s="46"/>
      <c r="C716" s="46"/>
      <c r="D716" s="90"/>
      <c r="E716" s="46"/>
      <c r="F716" s="91"/>
      <c r="G716" s="46"/>
      <c r="H716" s="90"/>
      <c r="I716" s="92"/>
      <c r="J716" s="91"/>
      <c r="K716" s="46"/>
      <c r="L716" s="90"/>
      <c r="M716" s="92"/>
      <c r="N716" s="91"/>
      <c r="O716" s="46"/>
      <c r="P716" s="90"/>
      <c r="Q716" s="46"/>
      <c r="R716" s="91"/>
      <c r="S716" s="46"/>
      <c r="T716" s="90"/>
      <c r="U716" s="46"/>
      <c r="V716" s="91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</row>
    <row r="717">
      <c r="A717" s="93"/>
      <c r="B717" s="46"/>
      <c r="C717" s="46"/>
      <c r="D717" s="90"/>
      <c r="E717" s="46"/>
      <c r="F717" s="91"/>
      <c r="G717" s="46"/>
      <c r="H717" s="90"/>
      <c r="I717" s="92"/>
      <c r="J717" s="91"/>
      <c r="K717" s="46"/>
      <c r="L717" s="90"/>
      <c r="M717" s="92"/>
      <c r="N717" s="91"/>
      <c r="O717" s="46"/>
      <c r="P717" s="90"/>
      <c r="Q717" s="46"/>
      <c r="R717" s="91"/>
      <c r="S717" s="46"/>
      <c r="T717" s="90"/>
      <c r="U717" s="46"/>
      <c r="V717" s="91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</row>
    <row r="718">
      <c r="A718" s="93"/>
      <c r="B718" s="46"/>
      <c r="C718" s="46"/>
      <c r="D718" s="90"/>
      <c r="E718" s="46"/>
      <c r="F718" s="91"/>
      <c r="G718" s="46"/>
      <c r="H718" s="90"/>
      <c r="I718" s="92"/>
      <c r="J718" s="91"/>
      <c r="K718" s="46"/>
      <c r="L718" s="90"/>
      <c r="M718" s="92"/>
      <c r="N718" s="91"/>
      <c r="O718" s="46"/>
      <c r="P718" s="90"/>
      <c r="Q718" s="46"/>
      <c r="R718" s="91"/>
      <c r="S718" s="46"/>
      <c r="T718" s="90"/>
      <c r="U718" s="46"/>
      <c r="V718" s="91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</row>
    <row r="719">
      <c r="A719" s="93"/>
      <c r="B719" s="46"/>
      <c r="C719" s="46"/>
      <c r="D719" s="90"/>
      <c r="E719" s="46"/>
      <c r="F719" s="91"/>
      <c r="G719" s="46"/>
      <c r="H719" s="90"/>
      <c r="I719" s="92"/>
      <c r="J719" s="91"/>
      <c r="K719" s="46"/>
      <c r="L719" s="90"/>
      <c r="M719" s="92"/>
      <c r="N719" s="91"/>
      <c r="O719" s="46"/>
      <c r="P719" s="90"/>
      <c r="Q719" s="46"/>
      <c r="R719" s="91"/>
      <c r="S719" s="46"/>
      <c r="T719" s="90"/>
      <c r="U719" s="46"/>
      <c r="V719" s="91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</row>
    <row r="720">
      <c r="A720" s="93"/>
      <c r="B720" s="46"/>
      <c r="C720" s="46"/>
      <c r="D720" s="90"/>
      <c r="E720" s="46"/>
      <c r="F720" s="91"/>
      <c r="G720" s="46"/>
      <c r="H720" s="90"/>
      <c r="I720" s="92"/>
      <c r="J720" s="91"/>
      <c r="K720" s="46"/>
      <c r="L720" s="90"/>
      <c r="M720" s="92"/>
      <c r="N720" s="91"/>
      <c r="O720" s="46"/>
      <c r="P720" s="90"/>
      <c r="Q720" s="46"/>
      <c r="R720" s="91"/>
      <c r="S720" s="46"/>
      <c r="T720" s="90"/>
      <c r="U720" s="46"/>
      <c r="V720" s="91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</row>
    <row r="721">
      <c r="A721" s="93"/>
      <c r="B721" s="46"/>
      <c r="C721" s="46"/>
      <c r="D721" s="90"/>
      <c r="E721" s="46"/>
      <c r="F721" s="91"/>
      <c r="G721" s="46"/>
      <c r="H721" s="90"/>
      <c r="I721" s="92"/>
      <c r="J721" s="91"/>
      <c r="K721" s="46"/>
      <c r="L721" s="90"/>
      <c r="M721" s="92"/>
      <c r="N721" s="91"/>
      <c r="O721" s="46"/>
      <c r="P721" s="90"/>
      <c r="Q721" s="46"/>
      <c r="R721" s="91"/>
      <c r="S721" s="46"/>
      <c r="T721" s="90"/>
      <c r="U721" s="46"/>
      <c r="V721" s="91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</row>
    <row r="722">
      <c r="A722" s="93"/>
      <c r="B722" s="46"/>
      <c r="C722" s="46"/>
      <c r="D722" s="90"/>
      <c r="E722" s="46"/>
      <c r="F722" s="91"/>
      <c r="G722" s="46"/>
      <c r="H722" s="90"/>
      <c r="I722" s="92"/>
      <c r="J722" s="91"/>
      <c r="K722" s="46"/>
      <c r="L722" s="90"/>
      <c r="M722" s="92"/>
      <c r="N722" s="91"/>
      <c r="O722" s="46"/>
      <c r="P722" s="90"/>
      <c r="Q722" s="46"/>
      <c r="R722" s="91"/>
      <c r="S722" s="46"/>
      <c r="T722" s="90"/>
      <c r="U722" s="46"/>
      <c r="V722" s="91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</row>
    <row r="723">
      <c r="A723" s="93"/>
      <c r="B723" s="46"/>
      <c r="C723" s="46"/>
      <c r="D723" s="90"/>
      <c r="E723" s="46"/>
      <c r="F723" s="91"/>
      <c r="G723" s="46"/>
      <c r="H723" s="90"/>
      <c r="I723" s="92"/>
      <c r="J723" s="91"/>
      <c r="K723" s="46"/>
      <c r="L723" s="90"/>
      <c r="M723" s="92"/>
      <c r="N723" s="91"/>
      <c r="O723" s="46"/>
      <c r="P723" s="90"/>
      <c r="Q723" s="46"/>
      <c r="R723" s="91"/>
      <c r="S723" s="46"/>
      <c r="T723" s="90"/>
      <c r="U723" s="46"/>
      <c r="V723" s="91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</row>
    <row r="724">
      <c r="A724" s="93"/>
      <c r="B724" s="46"/>
      <c r="C724" s="46"/>
      <c r="D724" s="90"/>
      <c r="E724" s="46"/>
      <c r="F724" s="91"/>
      <c r="G724" s="46"/>
      <c r="H724" s="90"/>
      <c r="I724" s="92"/>
      <c r="J724" s="91"/>
      <c r="K724" s="46"/>
      <c r="L724" s="90"/>
      <c r="M724" s="92"/>
      <c r="N724" s="91"/>
      <c r="O724" s="46"/>
      <c r="P724" s="90"/>
      <c r="Q724" s="46"/>
      <c r="R724" s="91"/>
      <c r="S724" s="46"/>
      <c r="T724" s="90"/>
      <c r="U724" s="46"/>
      <c r="V724" s="91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</row>
    <row r="725">
      <c r="A725" s="93"/>
      <c r="B725" s="46"/>
      <c r="C725" s="46"/>
      <c r="D725" s="90"/>
      <c r="E725" s="46"/>
      <c r="F725" s="91"/>
      <c r="G725" s="46"/>
      <c r="H725" s="90"/>
      <c r="I725" s="92"/>
      <c r="J725" s="91"/>
      <c r="K725" s="46"/>
      <c r="L725" s="90"/>
      <c r="M725" s="92"/>
      <c r="N725" s="91"/>
      <c r="O725" s="46"/>
      <c r="P725" s="90"/>
      <c r="Q725" s="46"/>
      <c r="R725" s="91"/>
      <c r="S725" s="46"/>
      <c r="T725" s="90"/>
      <c r="U725" s="46"/>
      <c r="V725" s="91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</row>
    <row r="726">
      <c r="A726" s="93"/>
      <c r="B726" s="46"/>
      <c r="C726" s="46"/>
      <c r="D726" s="90"/>
      <c r="E726" s="46"/>
      <c r="F726" s="91"/>
      <c r="G726" s="46"/>
      <c r="H726" s="90"/>
      <c r="I726" s="92"/>
      <c r="J726" s="91"/>
      <c r="K726" s="46"/>
      <c r="L726" s="90"/>
      <c r="M726" s="92"/>
      <c r="N726" s="91"/>
      <c r="O726" s="46"/>
      <c r="P726" s="90"/>
      <c r="Q726" s="46"/>
      <c r="R726" s="91"/>
      <c r="S726" s="46"/>
      <c r="T726" s="90"/>
      <c r="U726" s="46"/>
      <c r="V726" s="91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</row>
    <row r="727">
      <c r="A727" s="93"/>
      <c r="B727" s="46"/>
      <c r="C727" s="46"/>
      <c r="D727" s="90"/>
      <c r="E727" s="46"/>
      <c r="F727" s="91"/>
      <c r="G727" s="46"/>
      <c r="H727" s="90"/>
      <c r="I727" s="92"/>
      <c r="J727" s="91"/>
      <c r="K727" s="46"/>
      <c r="L727" s="90"/>
      <c r="M727" s="92"/>
      <c r="N727" s="91"/>
      <c r="O727" s="46"/>
      <c r="P727" s="90"/>
      <c r="Q727" s="46"/>
      <c r="R727" s="91"/>
      <c r="S727" s="46"/>
      <c r="T727" s="90"/>
      <c r="U727" s="46"/>
      <c r="V727" s="91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</row>
    <row r="728">
      <c r="A728" s="93"/>
      <c r="B728" s="46"/>
      <c r="C728" s="46"/>
      <c r="D728" s="90"/>
      <c r="E728" s="46"/>
      <c r="F728" s="91"/>
      <c r="G728" s="46"/>
      <c r="H728" s="90"/>
      <c r="I728" s="92"/>
      <c r="J728" s="91"/>
      <c r="K728" s="46"/>
      <c r="L728" s="90"/>
      <c r="M728" s="92"/>
      <c r="N728" s="91"/>
      <c r="O728" s="46"/>
      <c r="P728" s="90"/>
      <c r="Q728" s="46"/>
      <c r="R728" s="91"/>
      <c r="S728" s="46"/>
      <c r="T728" s="90"/>
      <c r="U728" s="46"/>
      <c r="V728" s="91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</row>
    <row r="729">
      <c r="A729" s="93"/>
      <c r="B729" s="46"/>
      <c r="C729" s="46"/>
      <c r="D729" s="90"/>
      <c r="E729" s="46"/>
      <c r="F729" s="91"/>
      <c r="G729" s="46"/>
      <c r="H729" s="90"/>
      <c r="I729" s="92"/>
      <c r="J729" s="91"/>
      <c r="K729" s="46"/>
      <c r="L729" s="90"/>
      <c r="M729" s="92"/>
      <c r="N729" s="91"/>
      <c r="O729" s="46"/>
      <c r="P729" s="90"/>
      <c r="Q729" s="46"/>
      <c r="R729" s="91"/>
      <c r="S729" s="46"/>
      <c r="T729" s="90"/>
      <c r="U729" s="46"/>
      <c r="V729" s="91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</row>
    <row r="730">
      <c r="A730" s="93"/>
      <c r="B730" s="46"/>
      <c r="C730" s="46"/>
      <c r="D730" s="90"/>
      <c r="E730" s="46"/>
      <c r="F730" s="91"/>
      <c r="G730" s="46"/>
      <c r="H730" s="90"/>
      <c r="I730" s="92"/>
      <c r="J730" s="91"/>
      <c r="K730" s="46"/>
      <c r="L730" s="90"/>
      <c r="M730" s="92"/>
      <c r="N730" s="91"/>
      <c r="O730" s="46"/>
      <c r="P730" s="90"/>
      <c r="Q730" s="46"/>
      <c r="R730" s="91"/>
      <c r="S730" s="46"/>
      <c r="T730" s="90"/>
      <c r="U730" s="46"/>
      <c r="V730" s="91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</row>
    <row r="731">
      <c r="A731" s="93"/>
      <c r="B731" s="46"/>
      <c r="C731" s="46"/>
      <c r="D731" s="90"/>
      <c r="E731" s="46"/>
      <c r="F731" s="91"/>
      <c r="G731" s="46"/>
      <c r="H731" s="90"/>
      <c r="I731" s="92"/>
      <c r="J731" s="91"/>
      <c r="K731" s="46"/>
      <c r="L731" s="90"/>
      <c r="M731" s="92"/>
      <c r="N731" s="91"/>
      <c r="O731" s="46"/>
      <c r="P731" s="90"/>
      <c r="Q731" s="46"/>
      <c r="R731" s="91"/>
      <c r="S731" s="46"/>
      <c r="T731" s="90"/>
      <c r="U731" s="46"/>
      <c r="V731" s="91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</row>
    <row r="732">
      <c r="A732" s="93"/>
      <c r="B732" s="46"/>
      <c r="C732" s="46"/>
      <c r="D732" s="90"/>
      <c r="E732" s="46"/>
      <c r="F732" s="91"/>
      <c r="G732" s="46"/>
      <c r="H732" s="90"/>
      <c r="I732" s="92"/>
      <c r="J732" s="91"/>
      <c r="K732" s="46"/>
      <c r="L732" s="90"/>
      <c r="M732" s="92"/>
      <c r="N732" s="91"/>
      <c r="O732" s="46"/>
      <c r="P732" s="90"/>
      <c r="Q732" s="46"/>
      <c r="R732" s="91"/>
      <c r="S732" s="46"/>
      <c r="T732" s="90"/>
      <c r="U732" s="46"/>
      <c r="V732" s="91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</row>
    <row r="733">
      <c r="A733" s="93"/>
      <c r="B733" s="46"/>
      <c r="C733" s="46"/>
      <c r="D733" s="90"/>
      <c r="E733" s="46"/>
      <c r="F733" s="91"/>
      <c r="G733" s="46"/>
      <c r="H733" s="90"/>
      <c r="I733" s="92"/>
      <c r="J733" s="91"/>
      <c r="K733" s="46"/>
      <c r="L733" s="90"/>
      <c r="M733" s="92"/>
      <c r="N733" s="91"/>
      <c r="O733" s="46"/>
      <c r="P733" s="90"/>
      <c r="Q733" s="46"/>
      <c r="R733" s="91"/>
      <c r="S733" s="46"/>
      <c r="T733" s="90"/>
      <c r="U733" s="46"/>
      <c r="V733" s="91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</row>
    <row r="734">
      <c r="A734" s="93"/>
      <c r="B734" s="46"/>
      <c r="C734" s="46"/>
      <c r="D734" s="90"/>
      <c r="E734" s="46"/>
      <c r="F734" s="91"/>
      <c r="G734" s="46"/>
      <c r="H734" s="90"/>
      <c r="I734" s="92"/>
      <c r="J734" s="91"/>
      <c r="K734" s="46"/>
      <c r="L734" s="90"/>
      <c r="M734" s="92"/>
      <c r="N734" s="91"/>
      <c r="O734" s="46"/>
      <c r="P734" s="90"/>
      <c r="Q734" s="46"/>
      <c r="R734" s="91"/>
      <c r="S734" s="46"/>
      <c r="T734" s="90"/>
      <c r="U734" s="46"/>
      <c r="V734" s="91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</row>
    <row r="735">
      <c r="A735" s="93"/>
      <c r="B735" s="46"/>
      <c r="C735" s="46"/>
      <c r="D735" s="90"/>
      <c r="E735" s="46"/>
      <c r="F735" s="91"/>
      <c r="G735" s="46"/>
      <c r="H735" s="90"/>
      <c r="I735" s="92"/>
      <c r="J735" s="91"/>
      <c r="K735" s="46"/>
      <c r="L735" s="90"/>
      <c r="M735" s="92"/>
      <c r="N735" s="91"/>
      <c r="O735" s="46"/>
      <c r="P735" s="90"/>
      <c r="Q735" s="46"/>
      <c r="R735" s="91"/>
      <c r="S735" s="46"/>
      <c r="T735" s="90"/>
      <c r="U735" s="46"/>
      <c r="V735" s="91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</row>
    <row r="736">
      <c r="A736" s="93"/>
      <c r="B736" s="46"/>
      <c r="C736" s="46"/>
      <c r="D736" s="90"/>
      <c r="E736" s="46"/>
      <c r="F736" s="91"/>
      <c r="G736" s="46"/>
      <c r="H736" s="90"/>
      <c r="I736" s="92"/>
      <c r="J736" s="91"/>
      <c r="K736" s="46"/>
      <c r="L736" s="90"/>
      <c r="M736" s="92"/>
      <c r="N736" s="91"/>
      <c r="O736" s="46"/>
      <c r="P736" s="90"/>
      <c r="Q736" s="46"/>
      <c r="R736" s="91"/>
      <c r="S736" s="46"/>
      <c r="T736" s="90"/>
      <c r="U736" s="46"/>
      <c r="V736" s="91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</row>
    <row r="737">
      <c r="A737" s="93"/>
      <c r="B737" s="46"/>
      <c r="C737" s="46"/>
      <c r="D737" s="90"/>
      <c r="E737" s="46"/>
      <c r="F737" s="91"/>
      <c r="G737" s="46"/>
      <c r="H737" s="90"/>
      <c r="I737" s="92"/>
      <c r="J737" s="91"/>
      <c r="K737" s="46"/>
      <c r="L737" s="90"/>
      <c r="M737" s="92"/>
      <c r="N737" s="91"/>
      <c r="O737" s="46"/>
      <c r="P737" s="90"/>
      <c r="Q737" s="46"/>
      <c r="R737" s="91"/>
      <c r="S737" s="46"/>
      <c r="T737" s="90"/>
      <c r="U737" s="46"/>
      <c r="V737" s="91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</row>
    <row r="738">
      <c r="A738" s="93"/>
      <c r="B738" s="46"/>
      <c r="C738" s="46"/>
      <c r="D738" s="90"/>
      <c r="E738" s="46"/>
      <c r="F738" s="91"/>
      <c r="G738" s="46"/>
      <c r="H738" s="90"/>
      <c r="I738" s="92"/>
      <c r="J738" s="91"/>
      <c r="K738" s="46"/>
      <c r="L738" s="90"/>
      <c r="M738" s="92"/>
      <c r="N738" s="91"/>
      <c r="O738" s="46"/>
      <c r="P738" s="90"/>
      <c r="Q738" s="46"/>
      <c r="R738" s="91"/>
      <c r="S738" s="46"/>
      <c r="T738" s="90"/>
      <c r="U738" s="46"/>
      <c r="V738" s="91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</row>
    <row r="739">
      <c r="A739" s="93"/>
      <c r="B739" s="46"/>
      <c r="C739" s="46"/>
      <c r="D739" s="90"/>
      <c r="E739" s="46"/>
      <c r="F739" s="91"/>
      <c r="G739" s="46"/>
      <c r="H739" s="90"/>
      <c r="I739" s="92"/>
      <c r="J739" s="91"/>
      <c r="K739" s="46"/>
      <c r="L739" s="90"/>
      <c r="M739" s="92"/>
      <c r="N739" s="91"/>
      <c r="O739" s="46"/>
      <c r="P739" s="90"/>
      <c r="Q739" s="46"/>
      <c r="R739" s="91"/>
      <c r="S739" s="46"/>
      <c r="T739" s="90"/>
      <c r="U739" s="46"/>
      <c r="V739" s="91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</row>
    <row r="740">
      <c r="A740" s="93"/>
      <c r="B740" s="46"/>
      <c r="C740" s="46"/>
      <c r="D740" s="90"/>
      <c r="E740" s="46"/>
      <c r="F740" s="91"/>
      <c r="G740" s="46"/>
      <c r="H740" s="90"/>
      <c r="I740" s="92"/>
      <c r="J740" s="91"/>
      <c r="K740" s="46"/>
      <c r="L740" s="90"/>
      <c r="M740" s="92"/>
      <c r="N740" s="91"/>
      <c r="O740" s="46"/>
      <c r="P740" s="90"/>
      <c r="Q740" s="46"/>
      <c r="R740" s="91"/>
      <c r="S740" s="46"/>
      <c r="T740" s="90"/>
      <c r="U740" s="46"/>
      <c r="V740" s="91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</row>
    <row r="741">
      <c r="A741" s="93"/>
      <c r="B741" s="46"/>
      <c r="C741" s="46"/>
      <c r="D741" s="90"/>
      <c r="E741" s="46"/>
      <c r="F741" s="91"/>
      <c r="G741" s="46"/>
      <c r="H741" s="90"/>
      <c r="I741" s="92"/>
      <c r="J741" s="91"/>
      <c r="K741" s="46"/>
      <c r="L741" s="90"/>
      <c r="M741" s="92"/>
      <c r="N741" s="91"/>
      <c r="O741" s="46"/>
      <c r="P741" s="90"/>
      <c r="Q741" s="46"/>
      <c r="R741" s="91"/>
      <c r="S741" s="46"/>
      <c r="T741" s="90"/>
      <c r="U741" s="46"/>
      <c r="V741" s="91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</row>
    <row r="742">
      <c r="A742" s="93"/>
      <c r="B742" s="46"/>
      <c r="C742" s="46"/>
      <c r="D742" s="90"/>
      <c r="E742" s="46"/>
      <c r="F742" s="91"/>
      <c r="G742" s="46"/>
      <c r="H742" s="90"/>
      <c r="I742" s="92"/>
      <c r="J742" s="91"/>
      <c r="K742" s="46"/>
      <c r="L742" s="90"/>
      <c r="M742" s="92"/>
      <c r="N742" s="91"/>
      <c r="O742" s="46"/>
      <c r="P742" s="90"/>
      <c r="Q742" s="46"/>
      <c r="R742" s="91"/>
      <c r="S742" s="46"/>
      <c r="T742" s="90"/>
      <c r="U742" s="46"/>
      <c r="V742" s="91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</row>
    <row r="743">
      <c r="A743" s="93"/>
      <c r="B743" s="46"/>
      <c r="C743" s="46"/>
      <c r="D743" s="90"/>
      <c r="E743" s="46"/>
      <c r="F743" s="91"/>
      <c r="G743" s="46"/>
      <c r="H743" s="90"/>
      <c r="I743" s="92"/>
      <c r="J743" s="91"/>
      <c r="K743" s="46"/>
      <c r="L743" s="90"/>
      <c r="M743" s="92"/>
      <c r="N743" s="91"/>
      <c r="O743" s="46"/>
      <c r="P743" s="90"/>
      <c r="Q743" s="46"/>
      <c r="R743" s="91"/>
      <c r="S743" s="46"/>
      <c r="T743" s="90"/>
      <c r="U743" s="46"/>
      <c r="V743" s="91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</row>
    <row r="744">
      <c r="A744" s="93"/>
      <c r="B744" s="46"/>
      <c r="C744" s="46"/>
      <c r="D744" s="90"/>
      <c r="E744" s="46"/>
      <c r="F744" s="91"/>
      <c r="G744" s="46"/>
      <c r="H744" s="90"/>
      <c r="I744" s="92"/>
      <c r="J744" s="91"/>
      <c r="K744" s="46"/>
      <c r="L744" s="90"/>
      <c r="M744" s="92"/>
      <c r="N744" s="91"/>
      <c r="O744" s="46"/>
      <c r="P744" s="90"/>
      <c r="Q744" s="46"/>
      <c r="R744" s="91"/>
      <c r="S744" s="46"/>
      <c r="T744" s="90"/>
      <c r="U744" s="46"/>
      <c r="V744" s="91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</row>
    <row r="745">
      <c r="A745" s="93"/>
      <c r="B745" s="46"/>
      <c r="C745" s="46"/>
      <c r="D745" s="90"/>
      <c r="E745" s="46"/>
      <c r="F745" s="91"/>
      <c r="G745" s="46"/>
      <c r="H745" s="90"/>
      <c r="I745" s="92"/>
      <c r="J745" s="91"/>
      <c r="K745" s="46"/>
      <c r="L745" s="90"/>
      <c r="M745" s="92"/>
      <c r="N745" s="91"/>
      <c r="O745" s="46"/>
      <c r="P745" s="90"/>
      <c r="Q745" s="46"/>
      <c r="R745" s="91"/>
      <c r="S745" s="46"/>
      <c r="T745" s="90"/>
      <c r="U745" s="46"/>
      <c r="V745" s="91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</row>
    <row r="746">
      <c r="A746" s="93"/>
      <c r="B746" s="46"/>
      <c r="C746" s="46"/>
      <c r="D746" s="90"/>
      <c r="E746" s="46"/>
      <c r="F746" s="91"/>
      <c r="G746" s="46"/>
      <c r="H746" s="90"/>
      <c r="I746" s="92"/>
      <c r="J746" s="91"/>
      <c r="K746" s="46"/>
      <c r="L746" s="90"/>
      <c r="M746" s="92"/>
      <c r="N746" s="91"/>
      <c r="O746" s="46"/>
      <c r="P746" s="90"/>
      <c r="Q746" s="46"/>
      <c r="R746" s="91"/>
      <c r="S746" s="46"/>
      <c r="T746" s="90"/>
      <c r="U746" s="46"/>
      <c r="V746" s="91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</row>
    <row r="747">
      <c r="A747" s="93"/>
      <c r="B747" s="46"/>
      <c r="C747" s="46"/>
      <c r="D747" s="90"/>
      <c r="E747" s="46"/>
      <c r="F747" s="91"/>
      <c r="G747" s="46"/>
      <c r="H747" s="90"/>
      <c r="I747" s="92"/>
      <c r="J747" s="91"/>
      <c r="K747" s="46"/>
      <c r="L747" s="90"/>
      <c r="M747" s="92"/>
      <c r="N747" s="91"/>
      <c r="O747" s="46"/>
      <c r="P747" s="90"/>
      <c r="Q747" s="46"/>
      <c r="R747" s="91"/>
      <c r="S747" s="46"/>
      <c r="T747" s="90"/>
      <c r="U747" s="46"/>
      <c r="V747" s="91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</row>
    <row r="748">
      <c r="A748" s="93"/>
      <c r="B748" s="46"/>
      <c r="C748" s="46"/>
      <c r="D748" s="90"/>
      <c r="E748" s="46"/>
      <c r="F748" s="91"/>
      <c r="G748" s="46"/>
      <c r="H748" s="90"/>
      <c r="I748" s="92"/>
      <c r="J748" s="91"/>
      <c r="K748" s="46"/>
      <c r="L748" s="90"/>
      <c r="M748" s="92"/>
      <c r="N748" s="91"/>
      <c r="O748" s="46"/>
      <c r="P748" s="90"/>
      <c r="Q748" s="46"/>
      <c r="R748" s="91"/>
      <c r="S748" s="46"/>
      <c r="T748" s="90"/>
      <c r="U748" s="46"/>
      <c r="V748" s="91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</row>
    <row r="749">
      <c r="A749" s="93"/>
      <c r="B749" s="46"/>
      <c r="C749" s="46"/>
      <c r="D749" s="90"/>
      <c r="E749" s="46"/>
      <c r="F749" s="91"/>
      <c r="G749" s="46"/>
      <c r="H749" s="90"/>
      <c r="I749" s="92"/>
      <c r="J749" s="91"/>
      <c r="K749" s="46"/>
      <c r="L749" s="90"/>
      <c r="M749" s="92"/>
      <c r="N749" s="91"/>
      <c r="O749" s="46"/>
      <c r="P749" s="90"/>
      <c r="Q749" s="46"/>
      <c r="R749" s="91"/>
      <c r="S749" s="46"/>
      <c r="T749" s="90"/>
      <c r="U749" s="46"/>
      <c r="V749" s="91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</row>
    <row r="750">
      <c r="A750" s="93"/>
      <c r="B750" s="46"/>
      <c r="C750" s="46"/>
      <c r="D750" s="90"/>
      <c r="E750" s="46"/>
      <c r="F750" s="91"/>
      <c r="G750" s="46"/>
      <c r="H750" s="90"/>
      <c r="I750" s="92"/>
      <c r="J750" s="91"/>
      <c r="K750" s="46"/>
      <c r="L750" s="90"/>
      <c r="M750" s="92"/>
      <c r="N750" s="91"/>
      <c r="O750" s="46"/>
      <c r="P750" s="90"/>
      <c r="Q750" s="46"/>
      <c r="R750" s="91"/>
      <c r="S750" s="46"/>
      <c r="T750" s="90"/>
      <c r="U750" s="46"/>
      <c r="V750" s="91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</row>
    <row r="751">
      <c r="A751" s="93"/>
      <c r="B751" s="46"/>
      <c r="C751" s="46"/>
      <c r="D751" s="90"/>
      <c r="E751" s="46"/>
      <c r="F751" s="91"/>
      <c r="G751" s="46"/>
      <c r="H751" s="90"/>
      <c r="I751" s="92"/>
      <c r="J751" s="91"/>
      <c r="K751" s="46"/>
      <c r="L751" s="90"/>
      <c r="M751" s="92"/>
      <c r="N751" s="91"/>
      <c r="O751" s="46"/>
      <c r="P751" s="90"/>
      <c r="Q751" s="46"/>
      <c r="R751" s="91"/>
      <c r="S751" s="46"/>
      <c r="T751" s="90"/>
      <c r="U751" s="46"/>
      <c r="V751" s="91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</row>
    <row r="752">
      <c r="A752" s="93"/>
      <c r="B752" s="46"/>
      <c r="C752" s="46"/>
      <c r="D752" s="90"/>
      <c r="E752" s="46"/>
      <c r="F752" s="91"/>
      <c r="G752" s="46"/>
      <c r="H752" s="90"/>
      <c r="I752" s="92"/>
      <c r="J752" s="91"/>
      <c r="K752" s="46"/>
      <c r="L752" s="90"/>
      <c r="M752" s="92"/>
      <c r="N752" s="91"/>
      <c r="O752" s="46"/>
      <c r="P752" s="90"/>
      <c r="Q752" s="46"/>
      <c r="R752" s="91"/>
      <c r="S752" s="46"/>
      <c r="T752" s="90"/>
      <c r="U752" s="46"/>
      <c r="V752" s="91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</row>
    <row r="753">
      <c r="A753" s="93"/>
      <c r="B753" s="46"/>
      <c r="C753" s="46"/>
      <c r="D753" s="90"/>
      <c r="E753" s="46"/>
      <c r="F753" s="91"/>
      <c r="G753" s="46"/>
      <c r="H753" s="90"/>
      <c r="I753" s="92"/>
      <c r="J753" s="91"/>
      <c r="K753" s="46"/>
      <c r="L753" s="90"/>
      <c r="M753" s="92"/>
      <c r="N753" s="91"/>
      <c r="O753" s="46"/>
      <c r="P753" s="90"/>
      <c r="Q753" s="46"/>
      <c r="R753" s="91"/>
      <c r="S753" s="46"/>
      <c r="T753" s="90"/>
      <c r="U753" s="46"/>
      <c r="V753" s="91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</row>
    <row r="754">
      <c r="A754" s="93"/>
      <c r="B754" s="46"/>
      <c r="C754" s="46"/>
      <c r="D754" s="90"/>
      <c r="E754" s="46"/>
      <c r="F754" s="91"/>
      <c r="G754" s="46"/>
      <c r="H754" s="90"/>
      <c r="I754" s="92"/>
      <c r="J754" s="91"/>
      <c r="K754" s="46"/>
      <c r="L754" s="90"/>
      <c r="M754" s="92"/>
      <c r="N754" s="91"/>
      <c r="O754" s="46"/>
      <c r="P754" s="90"/>
      <c r="Q754" s="46"/>
      <c r="R754" s="91"/>
      <c r="S754" s="46"/>
      <c r="T754" s="90"/>
      <c r="U754" s="46"/>
      <c r="V754" s="91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</row>
    <row r="755">
      <c r="A755" s="93"/>
      <c r="B755" s="46"/>
      <c r="C755" s="46"/>
      <c r="D755" s="90"/>
      <c r="E755" s="46"/>
      <c r="F755" s="91"/>
      <c r="G755" s="46"/>
      <c r="H755" s="90"/>
      <c r="I755" s="92"/>
      <c r="J755" s="91"/>
      <c r="K755" s="46"/>
      <c r="L755" s="90"/>
      <c r="M755" s="92"/>
      <c r="N755" s="91"/>
      <c r="O755" s="46"/>
      <c r="P755" s="90"/>
      <c r="Q755" s="46"/>
      <c r="R755" s="91"/>
      <c r="S755" s="46"/>
      <c r="T755" s="90"/>
      <c r="U755" s="46"/>
      <c r="V755" s="91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</row>
    <row r="756">
      <c r="A756" s="93"/>
      <c r="B756" s="46"/>
      <c r="C756" s="46"/>
      <c r="D756" s="90"/>
      <c r="E756" s="46"/>
      <c r="F756" s="91"/>
      <c r="G756" s="46"/>
      <c r="H756" s="90"/>
      <c r="I756" s="92"/>
      <c r="J756" s="91"/>
      <c r="K756" s="46"/>
      <c r="L756" s="90"/>
      <c r="M756" s="92"/>
      <c r="N756" s="91"/>
      <c r="O756" s="46"/>
      <c r="P756" s="90"/>
      <c r="Q756" s="46"/>
      <c r="R756" s="91"/>
      <c r="S756" s="46"/>
      <c r="T756" s="90"/>
      <c r="U756" s="46"/>
      <c r="V756" s="91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</row>
    <row r="757">
      <c r="A757" s="93"/>
      <c r="B757" s="46"/>
      <c r="C757" s="46"/>
      <c r="D757" s="90"/>
      <c r="E757" s="46"/>
      <c r="F757" s="91"/>
      <c r="G757" s="46"/>
      <c r="H757" s="90"/>
      <c r="I757" s="92"/>
      <c r="J757" s="91"/>
      <c r="K757" s="46"/>
      <c r="L757" s="90"/>
      <c r="M757" s="92"/>
      <c r="N757" s="91"/>
      <c r="O757" s="46"/>
      <c r="P757" s="90"/>
      <c r="Q757" s="46"/>
      <c r="R757" s="91"/>
      <c r="S757" s="46"/>
      <c r="T757" s="90"/>
      <c r="U757" s="46"/>
      <c r="V757" s="91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</row>
    <row r="758">
      <c r="A758" s="93"/>
      <c r="B758" s="46"/>
      <c r="C758" s="46"/>
      <c r="D758" s="90"/>
      <c r="E758" s="46"/>
      <c r="F758" s="91"/>
      <c r="G758" s="46"/>
      <c r="H758" s="90"/>
      <c r="I758" s="92"/>
      <c r="J758" s="91"/>
      <c r="K758" s="46"/>
      <c r="L758" s="90"/>
      <c r="M758" s="92"/>
      <c r="N758" s="91"/>
      <c r="O758" s="46"/>
      <c r="P758" s="90"/>
      <c r="Q758" s="46"/>
      <c r="R758" s="91"/>
      <c r="S758" s="46"/>
      <c r="T758" s="90"/>
      <c r="U758" s="46"/>
      <c r="V758" s="91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</row>
    <row r="759">
      <c r="A759" s="93"/>
      <c r="B759" s="46"/>
      <c r="C759" s="46"/>
      <c r="D759" s="90"/>
      <c r="E759" s="46"/>
      <c r="F759" s="91"/>
      <c r="G759" s="46"/>
      <c r="H759" s="90"/>
      <c r="I759" s="92"/>
      <c r="J759" s="91"/>
      <c r="K759" s="46"/>
      <c r="L759" s="90"/>
      <c r="M759" s="92"/>
      <c r="N759" s="91"/>
      <c r="O759" s="46"/>
      <c r="P759" s="90"/>
      <c r="Q759" s="46"/>
      <c r="R759" s="91"/>
      <c r="S759" s="46"/>
      <c r="T759" s="90"/>
      <c r="U759" s="46"/>
      <c r="V759" s="91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</row>
    <row r="760">
      <c r="A760" s="93"/>
      <c r="B760" s="46"/>
      <c r="C760" s="46"/>
      <c r="D760" s="90"/>
      <c r="E760" s="46"/>
      <c r="F760" s="91"/>
      <c r="G760" s="46"/>
      <c r="H760" s="90"/>
      <c r="I760" s="92"/>
      <c r="J760" s="91"/>
      <c r="K760" s="46"/>
      <c r="L760" s="90"/>
      <c r="M760" s="92"/>
      <c r="N760" s="91"/>
      <c r="O760" s="46"/>
      <c r="P760" s="90"/>
      <c r="Q760" s="46"/>
      <c r="R760" s="91"/>
      <c r="S760" s="46"/>
      <c r="T760" s="90"/>
      <c r="U760" s="46"/>
      <c r="V760" s="91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</row>
    <row r="761">
      <c r="A761" s="93"/>
      <c r="B761" s="46"/>
      <c r="C761" s="46"/>
      <c r="D761" s="90"/>
      <c r="E761" s="46"/>
      <c r="F761" s="91"/>
      <c r="G761" s="46"/>
      <c r="H761" s="90"/>
      <c r="I761" s="92"/>
      <c r="J761" s="91"/>
      <c r="K761" s="46"/>
      <c r="L761" s="90"/>
      <c r="M761" s="92"/>
      <c r="N761" s="91"/>
      <c r="O761" s="46"/>
      <c r="P761" s="90"/>
      <c r="Q761" s="46"/>
      <c r="R761" s="91"/>
      <c r="S761" s="46"/>
      <c r="T761" s="90"/>
      <c r="U761" s="46"/>
      <c r="V761" s="91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</row>
    <row r="762">
      <c r="A762" s="93"/>
      <c r="B762" s="46"/>
      <c r="C762" s="46"/>
      <c r="D762" s="90"/>
      <c r="E762" s="46"/>
      <c r="F762" s="91"/>
      <c r="G762" s="46"/>
      <c r="H762" s="90"/>
      <c r="I762" s="92"/>
      <c r="J762" s="91"/>
      <c r="K762" s="46"/>
      <c r="L762" s="90"/>
      <c r="M762" s="92"/>
      <c r="N762" s="91"/>
      <c r="O762" s="46"/>
      <c r="P762" s="90"/>
      <c r="Q762" s="46"/>
      <c r="R762" s="91"/>
      <c r="S762" s="46"/>
      <c r="T762" s="90"/>
      <c r="U762" s="46"/>
      <c r="V762" s="91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</row>
    <row r="763">
      <c r="A763" s="93"/>
      <c r="B763" s="46"/>
      <c r="C763" s="46"/>
      <c r="D763" s="90"/>
      <c r="E763" s="46"/>
      <c r="F763" s="91"/>
      <c r="G763" s="46"/>
      <c r="H763" s="90"/>
      <c r="I763" s="92"/>
      <c r="J763" s="91"/>
      <c r="K763" s="46"/>
      <c r="L763" s="90"/>
      <c r="M763" s="92"/>
      <c r="N763" s="91"/>
      <c r="O763" s="46"/>
      <c r="P763" s="90"/>
      <c r="Q763" s="46"/>
      <c r="R763" s="91"/>
      <c r="S763" s="46"/>
      <c r="T763" s="90"/>
      <c r="U763" s="46"/>
      <c r="V763" s="91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</row>
    <row r="764">
      <c r="A764" s="93"/>
      <c r="B764" s="46"/>
      <c r="C764" s="46"/>
      <c r="D764" s="90"/>
      <c r="E764" s="46"/>
      <c r="F764" s="91"/>
      <c r="G764" s="46"/>
      <c r="H764" s="90"/>
      <c r="I764" s="92"/>
      <c r="J764" s="91"/>
      <c r="K764" s="46"/>
      <c r="L764" s="90"/>
      <c r="M764" s="92"/>
      <c r="N764" s="91"/>
      <c r="O764" s="46"/>
      <c r="P764" s="90"/>
      <c r="Q764" s="46"/>
      <c r="R764" s="91"/>
      <c r="S764" s="46"/>
      <c r="T764" s="90"/>
      <c r="U764" s="46"/>
      <c r="V764" s="91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</row>
    <row r="765">
      <c r="A765" s="93"/>
      <c r="B765" s="46"/>
      <c r="C765" s="46"/>
      <c r="D765" s="90"/>
      <c r="E765" s="46"/>
      <c r="F765" s="91"/>
      <c r="G765" s="46"/>
      <c r="H765" s="90"/>
      <c r="I765" s="92"/>
      <c r="J765" s="91"/>
      <c r="K765" s="46"/>
      <c r="L765" s="90"/>
      <c r="M765" s="92"/>
      <c r="N765" s="91"/>
      <c r="O765" s="46"/>
      <c r="P765" s="90"/>
      <c r="Q765" s="46"/>
      <c r="R765" s="91"/>
      <c r="S765" s="46"/>
      <c r="T765" s="90"/>
      <c r="U765" s="46"/>
      <c r="V765" s="91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</row>
    <row r="766">
      <c r="A766" s="93"/>
      <c r="B766" s="46"/>
      <c r="C766" s="46"/>
      <c r="D766" s="90"/>
      <c r="E766" s="46"/>
      <c r="F766" s="91"/>
      <c r="G766" s="46"/>
      <c r="H766" s="90"/>
      <c r="I766" s="92"/>
      <c r="J766" s="91"/>
      <c r="K766" s="46"/>
      <c r="L766" s="90"/>
      <c r="M766" s="92"/>
      <c r="N766" s="91"/>
      <c r="O766" s="46"/>
      <c r="P766" s="90"/>
      <c r="Q766" s="46"/>
      <c r="R766" s="91"/>
      <c r="S766" s="46"/>
      <c r="T766" s="90"/>
      <c r="U766" s="46"/>
      <c r="V766" s="91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</row>
    <row r="767">
      <c r="A767" s="93"/>
      <c r="B767" s="46"/>
      <c r="C767" s="46"/>
      <c r="D767" s="90"/>
      <c r="E767" s="46"/>
      <c r="F767" s="91"/>
      <c r="G767" s="46"/>
      <c r="H767" s="90"/>
      <c r="I767" s="92"/>
      <c r="J767" s="91"/>
      <c r="K767" s="46"/>
      <c r="L767" s="90"/>
      <c r="M767" s="92"/>
      <c r="N767" s="91"/>
      <c r="O767" s="46"/>
      <c r="P767" s="90"/>
      <c r="Q767" s="46"/>
      <c r="R767" s="91"/>
      <c r="S767" s="46"/>
      <c r="T767" s="90"/>
      <c r="U767" s="46"/>
      <c r="V767" s="91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</row>
    <row r="768">
      <c r="A768" s="93"/>
      <c r="B768" s="46"/>
      <c r="C768" s="46"/>
      <c r="D768" s="90"/>
      <c r="E768" s="46"/>
      <c r="F768" s="91"/>
      <c r="G768" s="46"/>
      <c r="H768" s="90"/>
      <c r="I768" s="92"/>
      <c r="J768" s="91"/>
      <c r="K768" s="46"/>
      <c r="L768" s="90"/>
      <c r="M768" s="92"/>
      <c r="N768" s="91"/>
      <c r="O768" s="46"/>
      <c r="P768" s="90"/>
      <c r="Q768" s="46"/>
      <c r="R768" s="91"/>
      <c r="S768" s="46"/>
      <c r="T768" s="90"/>
      <c r="U768" s="46"/>
      <c r="V768" s="91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</row>
    <row r="769">
      <c r="A769" s="93"/>
      <c r="B769" s="46"/>
      <c r="C769" s="46"/>
      <c r="D769" s="90"/>
      <c r="E769" s="46"/>
      <c r="F769" s="91"/>
      <c r="G769" s="46"/>
      <c r="H769" s="90"/>
      <c r="I769" s="92"/>
      <c r="J769" s="91"/>
      <c r="K769" s="46"/>
      <c r="L769" s="90"/>
      <c r="M769" s="92"/>
      <c r="N769" s="91"/>
      <c r="O769" s="46"/>
      <c r="P769" s="90"/>
      <c r="Q769" s="46"/>
      <c r="R769" s="91"/>
      <c r="S769" s="46"/>
      <c r="T769" s="90"/>
      <c r="U769" s="46"/>
      <c r="V769" s="91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</row>
    <row r="770">
      <c r="A770" s="93"/>
      <c r="B770" s="46"/>
      <c r="C770" s="46"/>
      <c r="D770" s="90"/>
      <c r="E770" s="46"/>
      <c r="F770" s="91"/>
      <c r="G770" s="46"/>
      <c r="H770" s="90"/>
      <c r="I770" s="92"/>
      <c r="J770" s="91"/>
      <c r="K770" s="46"/>
      <c r="L770" s="90"/>
      <c r="M770" s="92"/>
      <c r="N770" s="91"/>
      <c r="O770" s="46"/>
      <c r="P770" s="90"/>
      <c r="Q770" s="46"/>
      <c r="R770" s="91"/>
      <c r="S770" s="46"/>
      <c r="T770" s="90"/>
      <c r="U770" s="46"/>
      <c r="V770" s="91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</row>
    <row r="771">
      <c r="A771" s="93"/>
      <c r="B771" s="46"/>
      <c r="C771" s="46"/>
      <c r="D771" s="90"/>
      <c r="E771" s="46"/>
      <c r="F771" s="91"/>
      <c r="G771" s="46"/>
      <c r="H771" s="90"/>
      <c r="I771" s="92"/>
      <c r="J771" s="91"/>
      <c r="K771" s="46"/>
      <c r="L771" s="90"/>
      <c r="M771" s="92"/>
      <c r="N771" s="91"/>
      <c r="O771" s="46"/>
      <c r="P771" s="90"/>
      <c r="Q771" s="46"/>
      <c r="R771" s="91"/>
      <c r="S771" s="46"/>
      <c r="T771" s="90"/>
      <c r="U771" s="46"/>
      <c r="V771" s="91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</row>
    <row r="772">
      <c r="A772" s="93"/>
      <c r="B772" s="46"/>
      <c r="C772" s="46"/>
      <c r="D772" s="90"/>
      <c r="E772" s="46"/>
      <c r="F772" s="91"/>
      <c r="G772" s="46"/>
      <c r="H772" s="90"/>
      <c r="I772" s="92"/>
      <c r="J772" s="91"/>
      <c r="K772" s="46"/>
      <c r="L772" s="90"/>
      <c r="M772" s="92"/>
      <c r="N772" s="91"/>
      <c r="O772" s="46"/>
      <c r="P772" s="90"/>
      <c r="Q772" s="46"/>
      <c r="R772" s="91"/>
      <c r="S772" s="46"/>
      <c r="T772" s="90"/>
      <c r="U772" s="46"/>
      <c r="V772" s="91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</row>
    <row r="773">
      <c r="A773" s="93"/>
      <c r="B773" s="46"/>
      <c r="C773" s="46"/>
      <c r="D773" s="90"/>
      <c r="E773" s="46"/>
      <c r="F773" s="91"/>
      <c r="G773" s="46"/>
      <c r="H773" s="90"/>
      <c r="I773" s="92"/>
      <c r="J773" s="91"/>
      <c r="K773" s="46"/>
      <c r="L773" s="90"/>
      <c r="M773" s="92"/>
      <c r="N773" s="91"/>
      <c r="O773" s="46"/>
      <c r="P773" s="90"/>
      <c r="Q773" s="46"/>
      <c r="R773" s="91"/>
      <c r="S773" s="46"/>
      <c r="T773" s="90"/>
      <c r="U773" s="46"/>
      <c r="V773" s="91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</row>
    <row r="774">
      <c r="A774" s="93"/>
      <c r="B774" s="46"/>
      <c r="C774" s="46"/>
      <c r="D774" s="90"/>
      <c r="E774" s="46"/>
      <c r="F774" s="91"/>
      <c r="G774" s="46"/>
      <c r="H774" s="90"/>
      <c r="I774" s="92"/>
      <c r="J774" s="91"/>
      <c r="K774" s="46"/>
      <c r="L774" s="90"/>
      <c r="M774" s="92"/>
      <c r="N774" s="91"/>
      <c r="O774" s="46"/>
      <c r="P774" s="90"/>
      <c r="Q774" s="46"/>
      <c r="R774" s="91"/>
      <c r="S774" s="46"/>
      <c r="T774" s="90"/>
      <c r="U774" s="46"/>
      <c r="V774" s="91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</row>
    <row r="775">
      <c r="A775" s="93"/>
      <c r="B775" s="46"/>
      <c r="C775" s="46"/>
      <c r="D775" s="90"/>
      <c r="E775" s="46"/>
      <c r="F775" s="91"/>
      <c r="G775" s="46"/>
      <c r="H775" s="90"/>
      <c r="I775" s="92"/>
      <c r="J775" s="91"/>
      <c r="K775" s="46"/>
      <c r="L775" s="90"/>
      <c r="M775" s="92"/>
      <c r="N775" s="91"/>
      <c r="O775" s="46"/>
      <c r="P775" s="90"/>
      <c r="Q775" s="46"/>
      <c r="R775" s="91"/>
      <c r="S775" s="46"/>
      <c r="T775" s="90"/>
      <c r="U775" s="46"/>
      <c r="V775" s="91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</row>
    <row r="776">
      <c r="A776" s="93"/>
      <c r="B776" s="46"/>
      <c r="C776" s="46"/>
      <c r="D776" s="90"/>
      <c r="E776" s="46"/>
      <c r="F776" s="91"/>
      <c r="G776" s="46"/>
      <c r="H776" s="90"/>
      <c r="I776" s="92"/>
      <c r="J776" s="91"/>
      <c r="K776" s="46"/>
      <c r="L776" s="90"/>
      <c r="M776" s="92"/>
      <c r="N776" s="91"/>
      <c r="O776" s="46"/>
      <c r="P776" s="90"/>
      <c r="Q776" s="46"/>
      <c r="R776" s="91"/>
      <c r="S776" s="46"/>
      <c r="T776" s="90"/>
      <c r="U776" s="46"/>
      <c r="V776" s="91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</row>
    <row r="777">
      <c r="A777" s="93"/>
      <c r="B777" s="46"/>
      <c r="C777" s="46"/>
      <c r="D777" s="90"/>
      <c r="E777" s="46"/>
      <c r="F777" s="91"/>
      <c r="G777" s="46"/>
      <c r="H777" s="90"/>
      <c r="I777" s="92"/>
      <c r="J777" s="91"/>
      <c r="K777" s="46"/>
      <c r="L777" s="90"/>
      <c r="M777" s="92"/>
      <c r="N777" s="91"/>
      <c r="O777" s="46"/>
      <c r="P777" s="90"/>
      <c r="Q777" s="46"/>
      <c r="R777" s="91"/>
      <c r="S777" s="46"/>
      <c r="T777" s="90"/>
      <c r="U777" s="46"/>
      <c r="V777" s="91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</row>
    <row r="778">
      <c r="A778" s="93"/>
      <c r="B778" s="46"/>
      <c r="C778" s="46"/>
      <c r="D778" s="90"/>
      <c r="E778" s="46"/>
      <c r="F778" s="91"/>
      <c r="G778" s="46"/>
      <c r="H778" s="90"/>
      <c r="I778" s="92"/>
      <c r="J778" s="91"/>
      <c r="K778" s="46"/>
      <c r="L778" s="90"/>
      <c r="M778" s="92"/>
      <c r="N778" s="91"/>
      <c r="O778" s="46"/>
      <c r="P778" s="90"/>
      <c r="Q778" s="46"/>
      <c r="R778" s="91"/>
      <c r="S778" s="46"/>
      <c r="T778" s="90"/>
      <c r="U778" s="46"/>
      <c r="V778" s="91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</row>
    <row r="779">
      <c r="A779" s="93"/>
      <c r="B779" s="46"/>
      <c r="C779" s="46"/>
      <c r="D779" s="90"/>
      <c r="E779" s="46"/>
      <c r="F779" s="91"/>
      <c r="G779" s="46"/>
      <c r="H779" s="90"/>
      <c r="I779" s="92"/>
      <c r="J779" s="91"/>
      <c r="K779" s="46"/>
      <c r="L779" s="90"/>
      <c r="M779" s="92"/>
      <c r="N779" s="91"/>
      <c r="O779" s="46"/>
      <c r="P779" s="90"/>
      <c r="Q779" s="46"/>
      <c r="R779" s="91"/>
      <c r="S779" s="46"/>
      <c r="T779" s="90"/>
      <c r="U779" s="46"/>
      <c r="V779" s="91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</row>
    <row r="780">
      <c r="A780" s="93"/>
      <c r="B780" s="46"/>
      <c r="C780" s="46"/>
      <c r="D780" s="90"/>
      <c r="E780" s="46"/>
      <c r="F780" s="91"/>
      <c r="G780" s="46"/>
      <c r="H780" s="90"/>
      <c r="I780" s="92"/>
      <c r="J780" s="91"/>
      <c r="K780" s="46"/>
      <c r="L780" s="90"/>
      <c r="M780" s="92"/>
      <c r="N780" s="91"/>
      <c r="O780" s="46"/>
      <c r="P780" s="90"/>
      <c r="Q780" s="46"/>
      <c r="R780" s="91"/>
      <c r="S780" s="46"/>
      <c r="T780" s="90"/>
      <c r="U780" s="46"/>
      <c r="V780" s="91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</row>
    <row r="781">
      <c r="A781" s="93"/>
      <c r="B781" s="46"/>
      <c r="C781" s="46"/>
      <c r="D781" s="90"/>
      <c r="E781" s="46"/>
      <c r="F781" s="91"/>
      <c r="G781" s="46"/>
      <c r="H781" s="90"/>
      <c r="I781" s="92"/>
      <c r="J781" s="91"/>
      <c r="K781" s="46"/>
      <c r="L781" s="90"/>
      <c r="M781" s="92"/>
      <c r="N781" s="91"/>
      <c r="O781" s="46"/>
      <c r="P781" s="90"/>
      <c r="Q781" s="46"/>
      <c r="R781" s="91"/>
      <c r="S781" s="46"/>
      <c r="T781" s="90"/>
      <c r="U781" s="46"/>
      <c r="V781" s="91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</row>
    <row r="782">
      <c r="A782" s="93"/>
      <c r="B782" s="46"/>
      <c r="C782" s="46"/>
      <c r="D782" s="90"/>
      <c r="E782" s="46"/>
      <c r="F782" s="91"/>
      <c r="G782" s="46"/>
      <c r="H782" s="90"/>
      <c r="I782" s="92"/>
      <c r="J782" s="91"/>
      <c r="K782" s="46"/>
      <c r="L782" s="90"/>
      <c r="M782" s="92"/>
      <c r="N782" s="91"/>
      <c r="O782" s="46"/>
      <c r="P782" s="90"/>
      <c r="Q782" s="46"/>
      <c r="R782" s="91"/>
      <c r="S782" s="46"/>
      <c r="T782" s="90"/>
      <c r="U782" s="46"/>
      <c r="V782" s="91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</row>
    <row r="783">
      <c r="A783" s="93"/>
      <c r="B783" s="46"/>
      <c r="C783" s="46"/>
      <c r="D783" s="90"/>
      <c r="E783" s="46"/>
      <c r="F783" s="91"/>
      <c r="G783" s="46"/>
      <c r="H783" s="90"/>
      <c r="I783" s="92"/>
      <c r="J783" s="91"/>
      <c r="K783" s="46"/>
      <c r="L783" s="90"/>
      <c r="M783" s="92"/>
      <c r="N783" s="91"/>
      <c r="O783" s="46"/>
      <c r="P783" s="90"/>
      <c r="Q783" s="46"/>
      <c r="R783" s="91"/>
      <c r="S783" s="46"/>
      <c r="T783" s="90"/>
      <c r="U783" s="46"/>
      <c r="V783" s="91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</row>
    <row r="784">
      <c r="A784" s="93"/>
      <c r="B784" s="46"/>
      <c r="C784" s="46"/>
      <c r="D784" s="90"/>
      <c r="E784" s="46"/>
      <c r="F784" s="91"/>
      <c r="G784" s="46"/>
      <c r="H784" s="90"/>
      <c r="I784" s="92"/>
      <c r="J784" s="91"/>
      <c r="K784" s="46"/>
      <c r="L784" s="90"/>
      <c r="M784" s="92"/>
      <c r="N784" s="91"/>
      <c r="O784" s="46"/>
      <c r="P784" s="90"/>
      <c r="Q784" s="46"/>
      <c r="R784" s="91"/>
      <c r="S784" s="46"/>
      <c r="T784" s="90"/>
      <c r="U784" s="46"/>
      <c r="V784" s="91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</row>
    <row r="785">
      <c r="A785" s="93"/>
      <c r="B785" s="46"/>
      <c r="C785" s="46"/>
      <c r="D785" s="90"/>
      <c r="E785" s="46"/>
      <c r="F785" s="91"/>
      <c r="G785" s="46"/>
      <c r="H785" s="90"/>
      <c r="I785" s="92"/>
      <c r="J785" s="91"/>
      <c r="K785" s="46"/>
      <c r="L785" s="90"/>
      <c r="M785" s="92"/>
      <c r="N785" s="91"/>
      <c r="O785" s="46"/>
      <c r="P785" s="90"/>
      <c r="Q785" s="46"/>
      <c r="R785" s="91"/>
      <c r="S785" s="46"/>
      <c r="T785" s="90"/>
      <c r="U785" s="46"/>
      <c r="V785" s="91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</row>
    <row r="786">
      <c r="A786" s="93"/>
      <c r="B786" s="46"/>
      <c r="C786" s="46"/>
      <c r="D786" s="90"/>
      <c r="E786" s="46"/>
      <c r="F786" s="91"/>
      <c r="G786" s="46"/>
      <c r="H786" s="90"/>
      <c r="I786" s="92"/>
      <c r="J786" s="91"/>
      <c r="K786" s="46"/>
      <c r="L786" s="90"/>
      <c r="M786" s="92"/>
      <c r="N786" s="91"/>
      <c r="O786" s="46"/>
      <c r="P786" s="90"/>
      <c r="Q786" s="46"/>
      <c r="R786" s="91"/>
      <c r="S786" s="46"/>
      <c r="T786" s="90"/>
      <c r="U786" s="46"/>
      <c r="V786" s="91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</row>
    <row r="787">
      <c r="A787" s="93"/>
      <c r="B787" s="46"/>
      <c r="C787" s="46"/>
      <c r="D787" s="90"/>
      <c r="E787" s="46"/>
      <c r="F787" s="91"/>
      <c r="G787" s="46"/>
      <c r="H787" s="90"/>
      <c r="I787" s="92"/>
      <c r="J787" s="91"/>
      <c r="K787" s="46"/>
      <c r="L787" s="90"/>
      <c r="M787" s="92"/>
      <c r="N787" s="91"/>
      <c r="O787" s="46"/>
      <c r="P787" s="90"/>
      <c r="Q787" s="46"/>
      <c r="R787" s="91"/>
      <c r="S787" s="46"/>
      <c r="T787" s="90"/>
      <c r="U787" s="46"/>
      <c r="V787" s="91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</row>
    <row r="788">
      <c r="A788" s="93"/>
      <c r="B788" s="46"/>
      <c r="C788" s="46"/>
      <c r="D788" s="90"/>
      <c r="E788" s="46"/>
      <c r="F788" s="91"/>
      <c r="G788" s="46"/>
      <c r="H788" s="90"/>
      <c r="I788" s="92"/>
      <c r="J788" s="91"/>
      <c r="K788" s="46"/>
      <c r="L788" s="90"/>
      <c r="M788" s="92"/>
      <c r="N788" s="91"/>
      <c r="O788" s="46"/>
      <c r="P788" s="90"/>
      <c r="Q788" s="46"/>
      <c r="R788" s="91"/>
      <c r="S788" s="46"/>
      <c r="T788" s="90"/>
      <c r="U788" s="46"/>
      <c r="V788" s="91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</row>
    <row r="789">
      <c r="A789" s="93"/>
      <c r="B789" s="46"/>
      <c r="C789" s="46"/>
      <c r="D789" s="90"/>
      <c r="E789" s="46"/>
      <c r="F789" s="91"/>
      <c r="G789" s="46"/>
      <c r="H789" s="90"/>
      <c r="I789" s="92"/>
      <c r="J789" s="91"/>
      <c r="K789" s="46"/>
      <c r="L789" s="90"/>
      <c r="M789" s="92"/>
      <c r="N789" s="91"/>
      <c r="O789" s="46"/>
      <c r="P789" s="90"/>
      <c r="Q789" s="46"/>
      <c r="R789" s="91"/>
      <c r="S789" s="46"/>
      <c r="T789" s="90"/>
      <c r="U789" s="46"/>
      <c r="V789" s="91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</row>
    <row r="790">
      <c r="A790" s="93"/>
      <c r="B790" s="46"/>
      <c r="C790" s="46"/>
      <c r="D790" s="90"/>
      <c r="E790" s="46"/>
      <c r="F790" s="91"/>
      <c r="G790" s="46"/>
      <c r="H790" s="90"/>
      <c r="I790" s="92"/>
      <c r="J790" s="91"/>
      <c r="K790" s="46"/>
      <c r="L790" s="90"/>
      <c r="M790" s="92"/>
      <c r="N790" s="91"/>
      <c r="O790" s="46"/>
      <c r="P790" s="90"/>
      <c r="Q790" s="46"/>
      <c r="R790" s="91"/>
      <c r="S790" s="46"/>
      <c r="T790" s="90"/>
      <c r="U790" s="46"/>
      <c r="V790" s="91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</row>
    <row r="791">
      <c r="A791" s="93"/>
      <c r="B791" s="46"/>
      <c r="C791" s="46"/>
      <c r="D791" s="90"/>
      <c r="E791" s="46"/>
      <c r="F791" s="91"/>
      <c r="G791" s="46"/>
      <c r="H791" s="90"/>
      <c r="I791" s="92"/>
      <c r="J791" s="91"/>
      <c r="K791" s="46"/>
      <c r="L791" s="90"/>
      <c r="M791" s="92"/>
      <c r="N791" s="91"/>
      <c r="O791" s="46"/>
      <c r="P791" s="90"/>
      <c r="Q791" s="46"/>
      <c r="R791" s="91"/>
      <c r="S791" s="46"/>
      <c r="T791" s="90"/>
      <c r="U791" s="46"/>
      <c r="V791" s="91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</row>
    <row r="792">
      <c r="A792" s="93"/>
      <c r="B792" s="46"/>
      <c r="C792" s="46"/>
      <c r="D792" s="90"/>
      <c r="E792" s="46"/>
      <c r="F792" s="91"/>
      <c r="G792" s="46"/>
      <c r="H792" s="90"/>
      <c r="I792" s="92"/>
      <c r="J792" s="91"/>
      <c r="K792" s="46"/>
      <c r="L792" s="90"/>
      <c r="M792" s="92"/>
      <c r="N792" s="91"/>
      <c r="O792" s="46"/>
      <c r="P792" s="90"/>
      <c r="Q792" s="46"/>
      <c r="R792" s="91"/>
      <c r="S792" s="46"/>
      <c r="T792" s="90"/>
      <c r="U792" s="46"/>
      <c r="V792" s="91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</row>
    <row r="793">
      <c r="A793" s="93"/>
      <c r="B793" s="46"/>
      <c r="C793" s="46"/>
      <c r="D793" s="90"/>
      <c r="E793" s="46"/>
      <c r="F793" s="91"/>
      <c r="G793" s="46"/>
      <c r="H793" s="90"/>
      <c r="I793" s="92"/>
      <c r="J793" s="91"/>
      <c r="K793" s="46"/>
      <c r="L793" s="90"/>
      <c r="M793" s="92"/>
      <c r="N793" s="91"/>
      <c r="O793" s="46"/>
      <c r="P793" s="90"/>
      <c r="Q793" s="46"/>
      <c r="R793" s="91"/>
      <c r="S793" s="46"/>
      <c r="T793" s="90"/>
      <c r="U793" s="46"/>
      <c r="V793" s="91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</row>
    <row r="794">
      <c r="A794" s="93"/>
      <c r="B794" s="46"/>
      <c r="C794" s="46"/>
      <c r="D794" s="90"/>
      <c r="E794" s="46"/>
      <c r="F794" s="91"/>
      <c r="G794" s="46"/>
      <c r="H794" s="90"/>
      <c r="I794" s="92"/>
      <c r="J794" s="91"/>
      <c r="K794" s="46"/>
      <c r="L794" s="90"/>
      <c r="M794" s="92"/>
      <c r="N794" s="91"/>
      <c r="O794" s="46"/>
      <c r="P794" s="90"/>
      <c r="Q794" s="46"/>
      <c r="R794" s="91"/>
      <c r="S794" s="46"/>
      <c r="T794" s="90"/>
      <c r="U794" s="46"/>
      <c r="V794" s="91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</row>
    <row r="795">
      <c r="A795" s="93"/>
      <c r="B795" s="46"/>
      <c r="C795" s="46"/>
      <c r="D795" s="90"/>
      <c r="E795" s="46"/>
      <c r="F795" s="91"/>
      <c r="G795" s="46"/>
      <c r="H795" s="90"/>
      <c r="I795" s="92"/>
      <c r="J795" s="91"/>
      <c r="K795" s="46"/>
      <c r="L795" s="90"/>
      <c r="M795" s="92"/>
      <c r="N795" s="91"/>
      <c r="O795" s="46"/>
      <c r="P795" s="90"/>
      <c r="Q795" s="46"/>
      <c r="R795" s="91"/>
      <c r="S795" s="46"/>
      <c r="T795" s="90"/>
      <c r="U795" s="46"/>
      <c r="V795" s="91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</row>
    <row r="796">
      <c r="A796" s="93"/>
      <c r="B796" s="46"/>
      <c r="C796" s="46"/>
      <c r="D796" s="90"/>
      <c r="E796" s="46"/>
      <c r="F796" s="91"/>
      <c r="G796" s="46"/>
      <c r="H796" s="90"/>
      <c r="I796" s="92"/>
      <c r="J796" s="91"/>
      <c r="K796" s="46"/>
      <c r="L796" s="90"/>
      <c r="M796" s="92"/>
      <c r="N796" s="91"/>
      <c r="O796" s="46"/>
      <c r="P796" s="90"/>
      <c r="Q796" s="46"/>
      <c r="R796" s="91"/>
      <c r="S796" s="46"/>
      <c r="T796" s="90"/>
      <c r="U796" s="46"/>
      <c r="V796" s="91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</row>
    <row r="797">
      <c r="A797" s="93"/>
      <c r="B797" s="46"/>
      <c r="C797" s="46"/>
      <c r="D797" s="90"/>
      <c r="E797" s="46"/>
      <c r="F797" s="91"/>
      <c r="G797" s="46"/>
      <c r="H797" s="90"/>
      <c r="I797" s="92"/>
      <c r="J797" s="91"/>
      <c r="K797" s="46"/>
      <c r="L797" s="90"/>
      <c r="M797" s="92"/>
      <c r="N797" s="91"/>
      <c r="O797" s="46"/>
      <c r="P797" s="90"/>
      <c r="Q797" s="46"/>
      <c r="R797" s="91"/>
      <c r="S797" s="46"/>
      <c r="T797" s="90"/>
      <c r="U797" s="46"/>
      <c r="V797" s="91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</row>
    <row r="798">
      <c r="A798" s="93"/>
      <c r="B798" s="46"/>
      <c r="C798" s="46"/>
      <c r="D798" s="90"/>
      <c r="E798" s="46"/>
      <c r="F798" s="91"/>
      <c r="G798" s="46"/>
      <c r="H798" s="90"/>
      <c r="I798" s="92"/>
      <c r="J798" s="91"/>
      <c r="K798" s="46"/>
      <c r="L798" s="90"/>
      <c r="M798" s="92"/>
      <c r="N798" s="91"/>
      <c r="O798" s="46"/>
      <c r="P798" s="90"/>
      <c r="Q798" s="46"/>
      <c r="R798" s="91"/>
      <c r="S798" s="46"/>
      <c r="T798" s="90"/>
      <c r="U798" s="46"/>
      <c r="V798" s="91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</row>
    <row r="799">
      <c r="A799" s="93"/>
      <c r="B799" s="46"/>
      <c r="C799" s="46"/>
      <c r="D799" s="90"/>
      <c r="E799" s="46"/>
      <c r="F799" s="91"/>
      <c r="G799" s="46"/>
      <c r="H799" s="90"/>
      <c r="I799" s="92"/>
      <c r="J799" s="91"/>
      <c r="K799" s="46"/>
      <c r="L799" s="90"/>
      <c r="M799" s="92"/>
      <c r="N799" s="91"/>
      <c r="O799" s="46"/>
      <c r="P799" s="90"/>
      <c r="Q799" s="46"/>
      <c r="R799" s="91"/>
      <c r="S799" s="46"/>
      <c r="T799" s="90"/>
      <c r="U799" s="46"/>
      <c r="V799" s="91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</row>
    <row r="800">
      <c r="A800" s="93"/>
      <c r="B800" s="46"/>
      <c r="C800" s="46"/>
      <c r="D800" s="90"/>
      <c r="E800" s="46"/>
      <c r="F800" s="91"/>
      <c r="G800" s="46"/>
      <c r="H800" s="90"/>
      <c r="I800" s="92"/>
      <c r="J800" s="91"/>
      <c r="K800" s="46"/>
      <c r="L800" s="90"/>
      <c r="M800" s="92"/>
      <c r="N800" s="91"/>
      <c r="O800" s="46"/>
      <c r="P800" s="90"/>
      <c r="Q800" s="46"/>
      <c r="R800" s="91"/>
      <c r="S800" s="46"/>
      <c r="T800" s="90"/>
      <c r="U800" s="46"/>
      <c r="V800" s="91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</row>
    <row r="801">
      <c r="A801" s="93"/>
      <c r="B801" s="46"/>
      <c r="C801" s="46"/>
      <c r="D801" s="90"/>
      <c r="E801" s="46"/>
      <c r="F801" s="91"/>
      <c r="G801" s="46"/>
      <c r="H801" s="90"/>
      <c r="I801" s="92"/>
      <c r="J801" s="91"/>
      <c r="K801" s="46"/>
      <c r="L801" s="90"/>
      <c r="M801" s="92"/>
      <c r="N801" s="91"/>
      <c r="O801" s="46"/>
      <c r="P801" s="90"/>
      <c r="Q801" s="46"/>
      <c r="R801" s="91"/>
      <c r="S801" s="46"/>
      <c r="T801" s="90"/>
      <c r="U801" s="46"/>
      <c r="V801" s="91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</row>
    <row r="802">
      <c r="A802" s="93"/>
      <c r="B802" s="46"/>
      <c r="C802" s="46"/>
      <c r="D802" s="90"/>
      <c r="E802" s="46"/>
      <c r="F802" s="91"/>
      <c r="G802" s="46"/>
      <c r="H802" s="90"/>
      <c r="I802" s="92"/>
      <c r="J802" s="91"/>
      <c r="K802" s="46"/>
      <c r="L802" s="90"/>
      <c r="M802" s="92"/>
      <c r="N802" s="91"/>
      <c r="O802" s="46"/>
      <c r="P802" s="90"/>
      <c r="Q802" s="46"/>
      <c r="R802" s="91"/>
      <c r="S802" s="46"/>
      <c r="T802" s="90"/>
      <c r="U802" s="46"/>
      <c r="V802" s="91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</row>
    <row r="803">
      <c r="A803" s="93"/>
      <c r="B803" s="46"/>
      <c r="C803" s="46"/>
      <c r="D803" s="90"/>
      <c r="E803" s="46"/>
      <c r="F803" s="91"/>
      <c r="G803" s="46"/>
      <c r="H803" s="90"/>
      <c r="I803" s="92"/>
      <c r="J803" s="91"/>
      <c r="K803" s="46"/>
      <c r="L803" s="90"/>
      <c r="M803" s="92"/>
      <c r="N803" s="91"/>
      <c r="O803" s="46"/>
      <c r="P803" s="90"/>
      <c r="Q803" s="46"/>
      <c r="R803" s="91"/>
      <c r="S803" s="46"/>
      <c r="T803" s="90"/>
      <c r="U803" s="46"/>
      <c r="V803" s="91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</row>
    <row r="804">
      <c r="A804" s="93"/>
      <c r="B804" s="46"/>
      <c r="C804" s="46"/>
      <c r="D804" s="90"/>
      <c r="E804" s="46"/>
      <c r="F804" s="91"/>
      <c r="G804" s="46"/>
      <c r="H804" s="90"/>
      <c r="I804" s="92"/>
      <c r="J804" s="91"/>
      <c r="K804" s="46"/>
      <c r="L804" s="90"/>
      <c r="M804" s="92"/>
      <c r="N804" s="91"/>
      <c r="O804" s="46"/>
      <c r="P804" s="90"/>
      <c r="Q804" s="46"/>
      <c r="R804" s="91"/>
      <c r="S804" s="46"/>
      <c r="T804" s="90"/>
      <c r="U804" s="46"/>
      <c r="V804" s="91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</row>
    <row r="805">
      <c r="A805" s="93"/>
      <c r="B805" s="46"/>
      <c r="C805" s="46"/>
      <c r="D805" s="90"/>
      <c r="E805" s="46"/>
      <c r="F805" s="91"/>
      <c r="G805" s="46"/>
      <c r="H805" s="90"/>
      <c r="I805" s="92"/>
      <c r="J805" s="91"/>
      <c r="K805" s="46"/>
      <c r="L805" s="90"/>
      <c r="M805" s="92"/>
      <c r="N805" s="91"/>
      <c r="O805" s="46"/>
      <c r="P805" s="90"/>
      <c r="Q805" s="46"/>
      <c r="R805" s="91"/>
      <c r="S805" s="46"/>
      <c r="T805" s="90"/>
      <c r="U805" s="46"/>
      <c r="V805" s="91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</row>
    <row r="806">
      <c r="A806" s="93"/>
      <c r="B806" s="46"/>
      <c r="C806" s="46"/>
      <c r="D806" s="90"/>
      <c r="E806" s="46"/>
      <c r="F806" s="91"/>
      <c r="G806" s="46"/>
      <c r="H806" s="90"/>
      <c r="I806" s="92"/>
      <c r="J806" s="91"/>
      <c r="K806" s="46"/>
      <c r="L806" s="90"/>
      <c r="M806" s="92"/>
      <c r="N806" s="91"/>
      <c r="O806" s="46"/>
      <c r="P806" s="90"/>
      <c r="Q806" s="46"/>
      <c r="R806" s="91"/>
      <c r="S806" s="46"/>
      <c r="T806" s="90"/>
      <c r="U806" s="46"/>
      <c r="V806" s="91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</row>
    <row r="807">
      <c r="A807" s="93"/>
      <c r="B807" s="46"/>
      <c r="C807" s="46"/>
      <c r="D807" s="90"/>
      <c r="E807" s="46"/>
      <c r="F807" s="91"/>
      <c r="G807" s="46"/>
      <c r="H807" s="90"/>
      <c r="I807" s="92"/>
      <c r="J807" s="91"/>
      <c r="K807" s="46"/>
      <c r="L807" s="90"/>
      <c r="M807" s="92"/>
      <c r="N807" s="91"/>
      <c r="O807" s="46"/>
      <c r="P807" s="90"/>
      <c r="Q807" s="46"/>
      <c r="R807" s="91"/>
      <c r="S807" s="46"/>
      <c r="T807" s="90"/>
      <c r="U807" s="46"/>
      <c r="V807" s="91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</row>
    <row r="808">
      <c r="A808" s="93"/>
      <c r="B808" s="46"/>
      <c r="C808" s="46"/>
      <c r="D808" s="90"/>
      <c r="E808" s="46"/>
      <c r="F808" s="91"/>
      <c r="G808" s="46"/>
      <c r="H808" s="90"/>
      <c r="I808" s="92"/>
      <c r="J808" s="91"/>
      <c r="K808" s="46"/>
      <c r="L808" s="90"/>
      <c r="M808" s="92"/>
      <c r="N808" s="91"/>
      <c r="O808" s="46"/>
      <c r="P808" s="90"/>
      <c r="Q808" s="46"/>
      <c r="R808" s="91"/>
      <c r="S808" s="46"/>
      <c r="T808" s="90"/>
      <c r="U808" s="46"/>
      <c r="V808" s="91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</row>
    <row r="809">
      <c r="A809" s="93"/>
      <c r="B809" s="46"/>
      <c r="C809" s="46"/>
      <c r="D809" s="90"/>
      <c r="E809" s="46"/>
      <c r="F809" s="91"/>
      <c r="G809" s="46"/>
      <c r="H809" s="90"/>
      <c r="I809" s="92"/>
      <c r="J809" s="91"/>
      <c r="K809" s="46"/>
      <c r="L809" s="90"/>
      <c r="M809" s="92"/>
      <c r="N809" s="91"/>
      <c r="O809" s="46"/>
      <c r="P809" s="90"/>
      <c r="Q809" s="46"/>
      <c r="R809" s="91"/>
      <c r="S809" s="46"/>
      <c r="T809" s="90"/>
      <c r="U809" s="46"/>
      <c r="V809" s="91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</row>
    <row r="810">
      <c r="A810" s="93"/>
      <c r="B810" s="46"/>
      <c r="C810" s="46"/>
      <c r="D810" s="90"/>
      <c r="E810" s="46"/>
      <c r="F810" s="91"/>
      <c r="G810" s="46"/>
      <c r="H810" s="90"/>
      <c r="I810" s="92"/>
      <c r="J810" s="91"/>
      <c r="K810" s="46"/>
      <c r="L810" s="90"/>
      <c r="M810" s="92"/>
      <c r="N810" s="91"/>
      <c r="O810" s="46"/>
      <c r="P810" s="90"/>
      <c r="Q810" s="46"/>
      <c r="R810" s="91"/>
      <c r="S810" s="46"/>
      <c r="T810" s="90"/>
      <c r="U810" s="46"/>
      <c r="V810" s="91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</row>
    <row r="811">
      <c r="A811" s="93"/>
      <c r="B811" s="46"/>
      <c r="C811" s="46"/>
      <c r="D811" s="90"/>
      <c r="E811" s="46"/>
      <c r="F811" s="91"/>
      <c r="G811" s="46"/>
      <c r="H811" s="90"/>
      <c r="I811" s="92"/>
      <c r="J811" s="91"/>
      <c r="K811" s="46"/>
      <c r="L811" s="90"/>
      <c r="M811" s="92"/>
      <c r="N811" s="91"/>
      <c r="O811" s="46"/>
      <c r="P811" s="90"/>
      <c r="Q811" s="46"/>
      <c r="R811" s="91"/>
      <c r="S811" s="46"/>
      <c r="T811" s="90"/>
      <c r="U811" s="46"/>
      <c r="V811" s="91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</row>
    <row r="812">
      <c r="A812" s="93"/>
      <c r="B812" s="46"/>
      <c r="C812" s="46"/>
      <c r="D812" s="90"/>
      <c r="E812" s="46"/>
      <c r="F812" s="91"/>
      <c r="G812" s="46"/>
      <c r="H812" s="90"/>
      <c r="I812" s="92"/>
      <c r="J812" s="91"/>
      <c r="K812" s="46"/>
      <c r="L812" s="90"/>
      <c r="M812" s="92"/>
      <c r="N812" s="91"/>
      <c r="O812" s="46"/>
      <c r="P812" s="90"/>
      <c r="Q812" s="46"/>
      <c r="R812" s="91"/>
      <c r="S812" s="46"/>
      <c r="T812" s="90"/>
      <c r="U812" s="46"/>
      <c r="V812" s="91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</row>
    <row r="813">
      <c r="A813" s="93"/>
      <c r="B813" s="46"/>
      <c r="C813" s="46"/>
      <c r="D813" s="90"/>
      <c r="E813" s="46"/>
      <c r="F813" s="91"/>
      <c r="G813" s="46"/>
      <c r="H813" s="90"/>
      <c r="I813" s="92"/>
      <c r="J813" s="91"/>
      <c r="K813" s="46"/>
      <c r="L813" s="90"/>
      <c r="M813" s="92"/>
      <c r="N813" s="91"/>
      <c r="O813" s="46"/>
      <c r="P813" s="90"/>
      <c r="Q813" s="46"/>
      <c r="R813" s="91"/>
      <c r="S813" s="46"/>
      <c r="T813" s="90"/>
      <c r="U813" s="46"/>
      <c r="V813" s="91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</row>
    <row r="814">
      <c r="A814" s="93"/>
      <c r="B814" s="46"/>
      <c r="C814" s="46"/>
      <c r="D814" s="90"/>
      <c r="E814" s="46"/>
      <c r="F814" s="91"/>
      <c r="G814" s="46"/>
      <c r="H814" s="90"/>
      <c r="I814" s="92"/>
      <c r="J814" s="91"/>
      <c r="K814" s="46"/>
      <c r="L814" s="90"/>
      <c r="M814" s="92"/>
      <c r="N814" s="91"/>
      <c r="O814" s="46"/>
      <c r="P814" s="90"/>
      <c r="Q814" s="46"/>
      <c r="R814" s="91"/>
      <c r="S814" s="46"/>
      <c r="T814" s="90"/>
      <c r="U814" s="46"/>
      <c r="V814" s="91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</row>
    <row r="815">
      <c r="A815" s="93"/>
      <c r="B815" s="46"/>
      <c r="C815" s="46"/>
      <c r="D815" s="90"/>
      <c r="E815" s="46"/>
      <c r="F815" s="91"/>
      <c r="G815" s="46"/>
      <c r="H815" s="90"/>
      <c r="I815" s="92"/>
      <c r="J815" s="91"/>
      <c r="K815" s="46"/>
      <c r="L815" s="90"/>
      <c r="M815" s="92"/>
      <c r="N815" s="91"/>
      <c r="O815" s="46"/>
      <c r="P815" s="90"/>
      <c r="Q815" s="46"/>
      <c r="R815" s="91"/>
      <c r="S815" s="46"/>
      <c r="T815" s="90"/>
      <c r="U815" s="46"/>
      <c r="V815" s="91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</row>
    <row r="816">
      <c r="A816" s="93"/>
      <c r="B816" s="46"/>
      <c r="C816" s="46"/>
      <c r="D816" s="90"/>
      <c r="E816" s="46"/>
      <c r="F816" s="91"/>
      <c r="G816" s="46"/>
      <c r="H816" s="90"/>
      <c r="I816" s="92"/>
      <c r="J816" s="91"/>
      <c r="K816" s="46"/>
      <c r="L816" s="90"/>
      <c r="M816" s="92"/>
      <c r="N816" s="91"/>
      <c r="O816" s="46"/>
      <c r="P816" s="90"/>
      <c r="Q816" s="46"/>
      <c r="R816" s="91"/>
      <c r="S816" s="46"/>
      <c r="T816" s="90"/>
      <c r="U816" s="46"/>
      <c r="V816" s="91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</row>
    <row r="817">
      <c r="A817" s="93"/>
      <c r="B817" s="46"/>
      <c r="C817" s="46"/>
      <c r="D817" s="90"/>
      <c r="E817" s="46"/>
      <c r="F817" s="91"/>
      <c r="G817" s="46"/>
      <c r="H817" s="90"/>
      <c r="I817" s="92"/>
      <c r="J817" s="91"/>
      <c r="K817" s="46"/>
      <c r="L817" s="90"/>
      <c r="M817" s="92"/>
      <c r="N817" s="91"/>
      <c r="O817" s="46"/>
      <c r="P817" s="90"/>
      <c r="Q817" s="46"/>
      <c r="R817" s="91"/>
      <c r="S817" s="46"/>
      <c r="T817" s="90"/>
      <c r="U817" s="46"/>
      <c r="V817" s="91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</row>
    <row r="818">
      <c r="A818" s="93"/>
      <c r="B818" s="46"/>
      <c r="C818" s="46"/>
      <c r="D818" s="90"/>
      <c r="E818" s="46"/>
      <c r="F818" s="91"/>
      <c r="G818" s="46"/>
      <c r="H818" s="90"/>
      <c r="I818" s="92"/>
      <c r="J818" s="91"/>
      <c r="K818" s="46"/>
      <c r="L818" s="90"/>
      <c r="M818" s="92"/>
      <c r="N818" s="91"/>
      <c r="O818" s="46"/>
      <c r="P818" s="90"/>
      <c r="Q818" s="46"/>
      <c r="R818" s="91"/>
      <c r="S818" s="46"/>
      <c r="T818" s="90"/>
      <c r="U818" s="46"/>
      <c r="V818" s="91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</row>
    <row r="819">
      <c r="A819" s="93"/>
      <c r="B819" s="46"/>
      <c r="C819" s="46"/>
      <c r="D819" s="90"/>
      <c r="E819" s="46"/>
      <c r="F819" s="91"/>
      <c r="G819" s="46"/>
      <c r="H819" s="90"/>
      <c r="I819" s="92"/>
      <c r="J819" s="91"/>
      <c r="K819" s="46"/>
      <c r="L819" s="90"/>
      <c r="M819" s="92"/>
      <c r="N819" s="91"/>
      <c r="O819" s="46"/>
      <c r="P819" s="90"/>
      <c r="Q819" s="46"/>
      <c r="R819" s="91"/>
      <c r="S819" s="46"/>
      <c r="T819" s="90"/>
      <c r="U819" s="46"/>
      <c r="V819" s="91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</row>
    <row r="820">
      <c r="A820" s="93"/>
      <c r="B820" s="46"/>
      <c r="C820" s="46"/>
      <c r="D820" s="90"/>
      <c r="E820" s="46"/>
      <c r="F820" s="91"/>
      <c r="G820" s="46"/>
      <c r="H820" s="90"/>
      <c r="I820" s="92"/>
      <c r="J820" s="91"/>
      <c r="K820" s="46"/>
      <c r="L820" s="90"/>
      <c r="M820" s="92"/>
      <c r="N820" s="91"/>
      <c r="O820" s="46"/>
      <c r="P820" s="90"/>
      <c r="Q820" s="46"/>
      <c r="R820" s="91"/>
      <c r="S820" s="46"/>
      <c r="T820" s="90"/>
      <c r="U820" s="46"/>
      <c r="V820" s="91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</row>
    <row r="821">
      <c r="A821" s="93"/>
      <c r="B821" s="46"/>
      <c r="C821" s="46"/>
      <c r="D821" s="90"/>
      <c r="E821" s="46"/>
      <c r="F821" s="91"/>
      <c r="G821" s="46"/>
      <c r="H821" s="90"/>
      <c r="I821" s="92"/>
      <c r="J821" s="91"/>
      <c r="K821" s="46"/>
      <c r="L821" s="90"/>
      <c r="M821" s="92"/>
      <c r="N821" s="91"/>
      <c r="O821" s="46"/>
      <c r="P821" s="90"/>
      <c r="Q821" s="46"/>
      <c r="R821" s="91"/>
      <c r="S821" s="46"/>
      <c r="T821" s="90"/>
      <c r="U821" s="46"/>
      <c r="V821" s="91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</row>
    <row r="822">
      <c r="A822" s="93"/>
      <c r="B822" s="46"/>
      <c r="C822" s="46"/>
      <c r="D822" s="90"/>
      <c r="E822" s="46"/>
      <c r="F822" s="91"/>
      <c r="G822" s="46"/>
      <c r="H822" s="90"/>
      <c r="I822" s="92"/>
      <c r="J822" s="91"/>
      <c r="K822" s="46"/>
      <c r="L822" s="90"/>
      <c r="M822" s="92"/>
      <c r="N822" s="91"/>
      <c r="O822" s="46"/>
      <c r="P822" s="90"/>
      <c r="Q822" s="46"/>
      <c r="R822" s="91"/>
      <c r="S822" s="46"/>
      <c r="T822" s="90"/>
      <c r="U822" s="46"/>
      <c r="V822" s="91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</row>
    <row r="823">
      <c r="A823" s="93"/>
      <c r="B823" s="46"/>
      <c r="C823" s="46"/>
      <c r="D823" s="90"/>
      <c r="E823" s="46"/>
      <c r="F823" s="91"/>
      <c r="G823" s="46"/>
      <c r="H823" s="90"/>
      <c r="I823" s="92"/>
      <c r="J823" s="91"/>
      <c r="K823" s="46"/>
      <c r="L823" s="90"/>
      <c r="M823" s="92"/>
      <c r="N823" s="91"/>
      <c r="O823" s="46"/>
      <c r="P823" s="90"/>
      <c r="Q823" s="46"/>
      <c r="R823" s="91"/>
      <c r="S823" s="46"/>
      <c r="T823" s="90"/>
      <c r="U823" s="46"/>
      <c r="V823" s="91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</row>
    <row r="824">
      <c r="A824" s="93"/>
      <c r="B824" s="46"/>
      <c r="C824" s="46"/>
      <c r="D824" s="90"/>
      <c r="E824" s="46"/>
      <c r="F824" s="91"/>
      <c r="G824" s="46"/>
      <c r="H824" s="90"/>
      <c r="I824" s="92"/>
      <c r="J824" s="91"/>
      <c r="K824" s="46"/>
      <c r="L824" s="90"/>
      <c r="M824" s="92"/>
      <c r="N824" s="91"/>
      <c r="O824" s="46"/>
      <c r="P824" s="90"/>
      <c r="Q824" s="46"/>
      <c r="R824" s="91"/>
      <c r="S824" s="46"/>
      <c r="T824" s="90"/>
      <c r="U824" s="46"/>
      <c r="V824" s="91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</row>
    <row r="825">
      <c r="A825" s="93"/>
      <c r="B825" s="46"/>
      <c r="C825" s="46"/>
      <c r="D825" s="90"/>
      <c r="E825" s="46"/>
      <c r="F825" s="91"/>
      <c r="G825" s="46"/>
      <c r="H825" s="90"/>
      <c r="I825" s="92"/>
      <c r="J825" s="91"/>
      <c r="K825" s="46"/>
      <c r="L825" s="90"/>
      <c r="M825" s="92"/>
      <c r="N825" s="91"/>
      <c r="O825" s="46"/>
      <c r="P825" s="90"/>
      <c r="Q825" s="46"/>
      <c r="R825" s="91"/>
      <c r="S825" s="46"/>
      <c r="T825" s="90"/>
      <c r="U825" s="46"/>
      <c r="V825" s="91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</row>
    <row r="826">
      <c r="A826" s="93"/>
      <c r="B826" s="46"/>
      <c r="C826" s="46"/>
      <c r="D826" s="90"/>
      <c r="E826" s="46"/>
      <c r="F826" s="91"/>
      <c r="G826" s="46"/>
      <c r="H826" s="90"/>
      <c r="I826" s="92"/>
      <c r="J826" s="91"/>
      <c r="K826" s="46"/>
      <c r="L826" s="90"/>
      <c r="M826" s="92"/>
      <c r="N826" s="91"/>
      <c r="O826" s="46"/>
      <c r="P826" s="90"/>
      <c r="Q826" s="46"/>
      <c r="R826" s="91"/>
      <c r="S826" s="46"/>
      <c r="T826" s="90"/>
      <c r="U826" s="46"/>
      <c r="V826" s="91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</row>
    <row r="827">
      <c r="A827" s="93"/>
      <c r="B827" s="46"/>
      <c r="C827" s="46"/>
      <c r="D827" s="90"/>
      <c r="E827" s="46"/>
      <c r="F827" s="91"/>
      <c r="G827" s="46"/>
      <c r="H827" s="90"/>
      <c r="I827" s="92"/>
      <c r="J827" s="91"/>
      <c r="K827" s="46"/>
      <c r="L827" s="90"/>
      <c r="M827" s="92"/>
      <c r="N827" s="91"/>
      <c r="O827" s="46"/>
      <c r="P827" s="90"/>
      <c r="Q827" s="46"/>
      <c r="R827" s="91"/>
      <c r="S827" s="46"/>
      <c r="T827" s="90"/>
      <c r="U827" s="46"/>
      <c r="V827" s="91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</row>
    <row r="828">
      <c r="A828" s="93"/>
      <c r="B828" s="46"/>
      <c r="C828" s="46"/>
      <c r="D828" s="90"/>
      <c r="E828" s="46"/>
      <c r="F828" s="91"/>
      <c r="G828" s="46"/>
      <c r="H828" s="90"/>
      <c r="I828" s="92"/>
      <c r="J828" s="91"/>
      <c r="K828" s="46"/>
      <c r="L828" s="90"/>
      <c r="M828" s="92"/>
      <c r="N828" s="91"/>
      <c r="O828" s="46"/>
      <c r="P828" s="90"/>
      <c r="Q828" s="46"/>
      <c r="R828" s="91"/>
      <c r="S828" s="46"/>
      <c r="T828" s="90"/>
      <c r="U828" s="46"/>
      <c r="V828" s="91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</row>
    <row r="829">
      <c r="A829" s="93"/>
      <c r="B829" s="46"/>
      <c r="C829" s="46"/>
      <c r="D829" s="90"/>
      <c r="E829" s="46"/>
      <c r="F829" s="91"/>
      <c r="G829" s="46"/>
      <c r="H829" s="90"/>
      <c r="I829" s="92"/>
      <c r="J829" s="91"/>
      <c r="K829" s="46"/>
      <c r="L829" s="90"/>
      <c r="M829" s="92"/>
      <c r="N829" s="91"/>
      <c r="O829" s="46"/>
      <c r="P829" s="90"/>
      <c r="Q829" s="46"/>
      <c r="R829" s="91"/>
      <c r="S829" s="46"/>
      <c r="T829" s="90"/>
      <c r="U829" s="46"/>
      <c r="V829" s="91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</row>
    <row r="830">
      <c r="A830" s="93"/>
      <c r="B830" s="46"/>
      <c r="C830" s="46"/>
      <c r="D830" s="90"/>
      <c r="E830" s="46"/>
      <c r="F830" s="91"/>
      <c r="G830" s="46"/>
      <c r="H830" s="90"/>
      <c r="I830" s="92"/>
      <c r="J830" s="91"/>
      <c r="K830" s="46"/>
      <c r="L830" s="90"/>
      <c r="M830" s="92"/>
      <c r="N830" s="91"/>
      <c r="O830" s="46"/>
      <c r="P830" s="90"/>
      <c r="Q830" s="46"/>
      <c r="R830" s="91"/>
      <c r="S830" s="46"/>
      <c r="T830" s="90"/>
      <c r="U830" s="46"/>
      <c r="V830" s="91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</row>
    <row r="831">
      <c r="A831" s="93"/>
      <c r="B831" s="46"/>
      <c r="C831" s="46"/>
      <c r="D831" s="90"/>
      <c r="E831" s="46"/>
      <c r="F831" s="91"/>
      <c r="G831" s="46"/>
      <c r="H831" s="90"/>
      <c r="I831" s="92"/>
      <c r="J831" s="91"/>
      <c r="K831" s="46"/>
      <c r="L831" s="90"/>
      <c r="M831" s="92"/>
      <c r="N831" s="91"/>
      <c r="O831" s="46"/>
      <c r="P831" s="90"/>
      <c r="Q831" s="46"/>
      <c r="R831" s="91"/>
      <c r="S831" s="46"/>
      <c r="T831" s="90"/>
      <c r="U831" s="46"/>
      <c r="V831" s="91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</row>
    <row r="832">
      <c r="A832" s="93"/>
      <c r="B832" s="46"/>
      <c r="C832" s="46"/>
      <c r="D832" s="90"/>
      <c r="E832" s="46"/>
      <c r="F832" s="91"/>
      <c r="G832" s="46"/>
      <c r="H832" s="90"/>
      <c r="I832" s="92"/>
      <c r="J832" s="91"/>
      <c r="K832" s="46"/>
      <c r="L832" s="90"/>
      <c r="M832" s="92"/>
      <c r="N832" s="91"/>
      <c r="O832" s="46"/>
      <c r="P832" s="90"/>
      <c r="Q832" s="46"/>
      <c r="R832" s="91"/>
      <c r="S832" s="46"/>
      <c r="T832" s="90"/>
      <c r="U832" s="46"/>
      <c r="V832" s="91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</row>
    <row r="833">
      <c r="A833" s="93"/>
      <c r="B833" s="46"/>
      <c r="C833" s="46"/>
      <c r="D833" s="90"/>
      <c r="E833" s="46"/>
      <c r="F833" s="91"/>
      <c r="G833" s="46"/>
      <c r="H833" s="90"/>
      <c r="I833" s="92"/>
      <c r="J833" s="91"/>
      <c r="K833" s="46"/>
      <c r="L833" s="90"/>
      <c r="M833" s="92"/>
      <c r="N833" s="91"/>
      <c r="O833" s="46"/>
      <c r="P833" s="90"/>
      <c r="Q833" s="46"/>
      <c r="R833" s="91"/>
      <c r="S833" s="46"/>
      <c r="T833" s="90"/>
      <c r="U833" s="46"/>
      <c r="V833" s="91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</row>
    <row r="834">
      <c r="A834" s="93"/>
      <c r="B834" s="46"/>
      <c r="C834" s="46"/>
      <c r="D834" s="90"/>
      <c r="E834" s="46"/>
      <c r="F834" s="91"/>
      <c r="G834" s="46"/>
      <c r="H834" s="90"/>
      <c r="I834" s="92"/>
      <c r="J834" s="91"/>
      <c r="K834" s="46"/>
      <c r="L834" s="90"/>
      <c r="M834" s="92"/>
      <c r="N834" s="91"/>
      <c r="O834" s="46"/>
      <c r="P834" s="90"/>
      <c r="Q834" s="46"/>
      <c r="R834" s="91"/>
      <c r="S834" s="46"/>
      <c r="T834" s="90"/>
      <c r="U834" s="46"/>
      <c r="V834" s="91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</row>
    <row r="835">
      <c r="A835" s="93"/>
      <c r="B835" s="46"/>
      <c r="C835" s="46"/>
      <c r="D835" s="90"/>
      <c r="E835" s="46"/>
      <c r="F835" s="91"/>
      <c r="G835" s="46"/>
      <c r="H835" s="90"/>
      <c r="I835" s="92"/>
      <c r="J835" s="91"/>
      <c r="K835" s="46"/>
      <c r="L835" s="90"/>
      <c r="M835" s="92"/>
      <c r="N835" s="91"/>
      <c r="O835" s="46"/>
      <c r="P835" s="90"/>
      <c r="Q835" s="46"/>
      <c r="R835" s="91"/>
      <c r="S835" s="46"/>
      <c r="T835" s="90"/>
      <c r="U835" s="46"/>
      <c r="V835" s="91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</row>
    <row r="836">
      <c r="A836" s="93"/>
      <c r="B836" s="46"/>
      <c r="C836" s="46"/>
      <c r="D836" s="90"/>
      <c r="E836" s="46"/>
      <c r="F836" s="91"/>
      <c r="G836" s="46"/>
      <c r="H836" s="90"/>
      <c r="I836" s="92"/>
      <c r="J836" s="91"/>
      <c r="K836" s="46"/>
      <c r="L836" s="90"/>
      <c r="M836" s="92"/>
      <c r="N836" s="91"/>
      <c r="O836" s="46"/>
      <c r="P836" s="90"/>
      <c r="Q836" s="46"/>
      <c r="R836" s="91"/>
      <c r="S836" s="46"/>
      <c r="T836" s="90"/>
      <c r="U836" s="46"/>
      <c r="V836" s="91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</row>
    <row r="837">
      <c r="A837" s="93"/>
      <c r="B837" s="46"/>
      <c r="C837" s="46"/>
      <c r="D837" s="90"/>
      <c r="E837" s="46"/>
      <c r="F837" s="91"/>
      <c r="G837" s="46"/>
      <c r="H837" s="90"/>
      <c r="I837" s="92"/>
      <c r="J837" s="91"/>
      <c r="K837" s="46"/>
      <c r="L837" s="90"/>
      <c r="M837" s="92"/>
      <c r="N837" s="91"/>
      <c r="O837" s="46"/>
      <c r="P837" s="90"/>
      <c r="Q837" s="46"/>
      <c r="R837" s="91"/>
      <c r="S837" s="46"/>
      <c r="T837" s="90"/>
      <c r="U837" s="46"/>
      <c r="V837" s="91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</row>
    <row r="838">
      <c r="A838" s="93"/>
      <c r="B838" s="46"/>
      <c r="C838" s="46"/>
      <c r="D838" s="90"/>
      <c r="E838" s="46"/>
      <c r="F838" s="91"/>
      <c r="G838" s="46"/>
      <c r="H838" s="90"/>
      <c r="I838" s="92"/>
      <c r="J838" s="91"/>
      <c r="K838" s="46"/>
      <c r="L838" s="90"/>
      <c r="M838" s="92"/>
      <c r="N838" s="91"/>
      <c r="O838" s="46"/>
      <c r="P838" s="90"/>
      <c r="Q838" s="46"/>
      <c r="R838" s="91"/>
      <c r="S838" s="46"/>
      <c r="T838" s="90"/>
      <c r="U838" s="46"/>
      <c r="V838" s="91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</row>
    <row r="839">
      <c r="A839" s="93"/>
      <c r="B839" s="46"/>
      <c r="C839" s="46"/>
      <c r="D839" s="90"/>
      <c r="E839" s="46"/>
      <c r="F839" s="91"/>
      <c r="G839" s="46"/>
      <c r="H839" s="90"/>
      <c r="I839" s="92"/>
      <c r="J839" s="91"/>
      <c r="K839" s="46"/>
      <c r="L839" s="90"/>
      <c r="M839" s="92"/>
      <c r="N839" s="91"/>
      <c r="O839" s="46"/>
      <c r="P839" s="90"/>
      <c r="Q839" s="46"/>
      <c r="R839" s="91"/>
      <c r="S839" s="46"/>
      <c r="T839" s="90"/>
      <c r="U839" s="46"/>
      <c r="V839" s="91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</row>
    <row r="840">
      <c r="A840" s="93"/>
      <c r="B840" s="46"/>
      <c r="C840" s="46"/>
      <c r="D840" s="90"/>
      <c r="E840" s="46"/>
      <c r="F840" s="91"/>
      <c r="G840" s="46"/>
      <c r="H840" s="90"/>
      <c r="I840" s="92"/>
      <c r="J840" s="91"/>
      <c r="K840" s="46"/>
      <c r="L840" s="90"/>
      <c r="M840" s="92"/>
      <c r="N840" s="91"/>
      <c r="O840" s="46"/>
      <c r="P840" s="90"/>
      <c r="Q840" s="46"/>
      <c r="R840" s="91"/>
      <c r="S840" s="46"/>
      <c r="T840" s="90"/>
      <c r="U840" s="46"/>
      <c r="V840" s="91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</row>
    <row r="841">
      <c r="A841" s="93"/>
      <c r="B841" s="46"/>
      <c r="C841" s="46"/>
      <c r="D841" s="90"/>
      <c r="E841" s="46"/>
      <c r="F841" s="91"/>
      <c r="G841" s="46"/>
      <c r="H841" s="90"/>
      <c r="I841" s="92"/>
      <c r="J841" s="91"/>
      <c r="K841" s="46"/>
      <c r="L841" s="90"/>
      <c r="M841" s="92"/>
      <c r="N841" s="91"/>
      <c r="O841" s="46"/>
      <c r="P841" s="90"/>
      <c r="Q841" s="46"/>
      <c r="R841" s="91"/>
      <c r="S841" s="46"/>
      <c r="T841" s="90"/>
      <c r="U841" s="46"/>
      <c r="V841" s="91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</row>
    <row r="842">
      <c r="A842" s="93"/>
      <c r="B842" s="46"/>
      <c r="C842" s="46"/>
      <c r="D842" s="90"/>
      <c r="E842" s="46"/>
      <c r="F842" s="91"/>
      <c r="G842" s="46"/>
      <c r="H842" s="90"/>
      <c r="I842" s="92"/>
      <c r="J842" s="91"/>
      <c r="K842" s="46"/>
      <c r="L842" s="90"/>
      <c r="M842" s="92"/>
      <c r="N842" s="91"/>
      <c r="O842" s="46"/>
      <c r="P842" s="90"/>
      <c r="Q842" s="46"/>
      <c r="R842" s="91"/>
      <c r="S842" s="46"/>
      <c r="T842" s="90"/>
      <c r="U842" s="46"/>
      <c r="V842" s="91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</row>
    <row r="843">
      <c r="A843" s="93"/>
      <c r="B843" s="46"/>
      <c r="C843" s="46"/>
      <c r="D843" s="90"/>
      <c r="E843" s="46"/>
      <c r="F843" s="91"/>
      <c r="G843" s="46"/>
      <c r="H843" s="90"/>
      <c r="I843" s="92"/>
      <c r="J843" s="91"/>
      <c r="K843" s="46"/>
      <c r="L843" s="90"/>
      <c r="M843" s="92"/>
      <c r="N843" s="91"/>
      <c r="O843" s="46"/>
      <c r="P843" s="90"/>
      <c r="Q843" s="46"/>
      <c r="R843" s="91"/>
      <c r="S843" s="46"/>
      <c r="T843" s="90"/>
      <c r="U843" s="46"/>
      <c r="V843" s="91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</row>
    <row r="844">
      <c r="A844" s="93"/>
      <c r="B844" s="46"/>
      <c r="C844" s="46"/>
      <c r="D844" s="90"/>
      <c r="E844" s="46"/>
      <c r="F844" s="91"/>
      <c r="G844" s="46"/>
      <c r="H844" s="90"/>
      <c r="I844" s="92"/>
      <c r="J844" s="91"/>
      <c r="K844" s="46"/>
      <c r="L844" s="90"/>
      <c r="M844" s="92"/>
      <c r="N844" s="91"/>
      <c r="O844" s="46"/>
      <c r="P844" s="90"/>
      <c r="Q844" s="46"/>
      <c r="R844" s="91"/>
      <c r="S844" s="46"/>
      <c r="T844" s="90"/>
      <c r="U844" s="46"/>
      <c r="V844" s="91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</row>
    <row r="845">
      <c r="A845" s="93"/>
      <c r="B845" s="46"/>
      <c r="C845" s="46"/>
      <c r="D845" s="90"/>
      <c r="E845" s="46"/>
      <c r="F845" s="91"/>
      <c r="G845" s="46"/>
      <c r="H845" s="90"/>
      <c r="I845" s="92"/>
      <c r="J845" s="91"/>
      <c r="K845" s="46"/>
      <c r="L845" s="90"/>
      <c r="M845" s="92"/>
      <c r="N845" s="91"/>
      <c r="O845" s="46"/>
      <c r="P845" s="90"/>
      <c r="Q845" s="46"/>
      <c r="R845" s="91"/>
      <c r="S845" s="46"/>
      <c r="T845" s="90"/>
      <c r="U845" s="46"/>
      <c r="V845" s="91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</row>
    <row r="846">
      <c r="A846" s="93"/>
      <c r="B846" s="46"/>
      <c r="C846" s="46"/>
      <c r="D846" s="90"/>
      <c r="E846" s="46"/>
      <c r="F846" s="91"/>
      <c r="G846" s="46"/>
      <c r="H846" s="90"/>
      <c r="I846" s="92"/>
      <c r="J846" s="91"/>
      <c r="K846" s="46"/>
      <c r="L846" s="90"/>
      <c r="M846" s="92"/>
      <c r="N846" s="91"/>
      <c r="O846" s="46"/>
      <c r="P846" s="90"/>
      <c r="Q846" s="46"/>
      <c r="R846" s="91"/>
      <c r="S846" s="46"/>
      <c r="T846" s="90"/>
      <c r="U846" s="46"/>
      <c r="V846" s="91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</row>
    <row r="847">
      <c r="A847" s="93"/>
      <c r="B847" s="46"/>
      <c r="C847" s="46"/>
      <c r="D847" s="90"/>
      <c r="E847" s="46"/>
      <c r="F847" s="91"/>
      <c r="G847" s="46"/>
      <c r="H847" s="90"/>
      <c r="I847" s="92"/>
      <c r="J847" s="91"/>
      <c r="K847" s="46"/>
      <c r="L847" s="90"/>
      <c r="M847" s="92"/>
      <c r="N847" s="91"/>
      <c r="O847" s="46"/>
      <c r="P847" s="90"/>
      <c r="Q847" s="46"/>
      <c r="R847" s="91"/>
      <c r="S847" s="46"/>
      <c r="T847" s="90"/>
      <c r="U847" s="46"/>
      <c r="V847" s="91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</row>
    <row r="848">
      <c r="A848" s="93"/>
      <c r="B848" s="46"/>
      <c r="C848" s="46"/>
      <c r="D848" s="90"/>
      <c r="E848" s="46"/>
      <c r="F848" s="91"/>
      <c r="G848" s="46"/>
      <c r="H848" s="90"/>
      <c r="I848" s="92"/>
      <c r="J848" s="91"/>
      <c r="K848" s="46"/>
      <c r="L848" s="90"/>
      <c r="M848" s="92"/>
      <c r="N848" s="91"/>
      <c r="O848" s="46"/>
      <c r="P848" s="90"/>
      <c r="Q848" s="46"/>
      <c r="R848" s="91"/>
      <c r="S848" s="46"/>
      <c r="T848" s="90"/>
      <c r="U848" s="46"/>
      <c r="V848" s="91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</row>
    <row r="849">
      <c r="A849" s="93"/>
      <c r="B849" s="46"/>
      <c r="C849" s="46"/>
      <c r="D849" s="90"/>
      <c r="E849" s="46"/>
      <c r="F849" s="91"/>
      <c r="G849" s="46"/>
      <c r="H849" s="90"/>
      <c r="I849" s="92"/>
      <c r="J849" s="91"/>
      <c r="K849" s="46"/>
      <c r="L849" s="90"/>
      <c r="M849" s="92"/>
      <c r="N849" s="91"/>
      <c r="O849" s="46"/>
      <c r="P849" s="90"/>
      <c r="Q849" s="46"/>
      <c r="R849" s="91"/>
      <c r="S849" s="46"/>
      <c r="T849" s="90"/>
      <c r="U849" s="46"/>
      <c r="V849" s="91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</row>
    <row r="850">
      <c r="A850" s="93"/>
      <c r="B850" s="46"/>
      <c r="C850" s="46"/>
      <c r="D850" s="90"/>
      <c r="E850" s="46"/>
      <c r="F850" s="91"/>
      <c r="G850" s="46"/>
      <c r="H850" s="90"/>
      <c r="I850" s="92"/>
      <c r="J850" s="91"/>
      <c r="K850" s="46"/>
      <c r="L850" s="90"/>
      <c r="M850" s="92"/>
      <c r="N850" s="91"/>
      <c r="O850" s="46"/>
      <c r="P850" s="90"/>
      <c r="Q850" s="46"/>
      <c r="R850" s="91"/>
      <c r="S850" s="46"/>
      <c r="T850" s="90"/>
      <c r="U850" s="46"/>
      <c r="V850" s="91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</row>
    <row r="851">
      <c r="A851" s="93"/>
      <c r="B851" s="46"/>
      <c r="C851" s="46"/>
      <c r="D851" s="90"/>
      <c r="E851" s="46"/>
      <c r="F851" s="91"/>
      <c r="G851" s="46"/>
      <c r="H851" s="90"/>
      <c r="I851" s="92"/>
      <c r="J851" s="91"/>
      <c r="K851" s="46"/>
      <c r="L851" s="90"/>
      <c r="M851" s="92"/>
      <c r="N851" s="91"/>
      <c r="O851" s="46"/>
      <c r="P851" s="90"/>
      <c r="Q851" s="46"/>
      <c r="R851" s="91"/>
      <c r="S851" s="46"/>
      <c r="T851" s="90"/>
      <c r="U851" s="46"/>
      <c r="V851" s="91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</row>
    <row r="852">
      <c r="A852" s="93"/>
      <c r="B852" s="46"/>
      <c r="C852" s="46"/>
      <c r="D852" s="90"/>
      <c r="E852" s="46"/>
      <c r="F852" s="91"/>
      <c r="G852" s="46"/>
      <c r="H852" s="90"/>
      <c r="I852" s="92"/>
      <c r="J852" s="91"/>
      <c r="K852" s="46"/>
      <c r="L852" s="90"/>
      <c r="M852" s="92"/>
      <c r="N852" s="91"/>
      <c r="O852" s="46"/>
      <c r="P852" s="90"/>
      <c r="Q852" s="46"/>
      <c r="R852" s="91"/>
      <c r="S852" s="46"/>
      <c r="T852" s="90"/>
      <c r="U852" s="46"/>
      <c r="V852" s="91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</row>
    <row r="853">
      <c r="A853" s="93"/>
      <c r="B853" s="46"/>
      <c r="C853" s="46"/>
      <c r="D853" s="90"/>
      <c r="E853" s="46"/>
      <c r="F853" s="91"/>
      <c r="G853" s="46"/>
      <c r="H853" s="90"/>
      <c r="I853" s="92"/>
      <c r="J853" s="91"/>
      <c r="K853" s="46"/>
      <c r="L853" s="90"/>
      <c r="M853" s="92"/>
      <c r="N853" s="91"/>
      <c r="O853" s="46"/>
      <c r="P853" s="90"/>
      <c r="Q853" s="46"/>
      <c r="R853" s="91"/>
      <c r="S853" s="46"/>
      <c r="T853" s="90"/>
      <c r="U853" s="46"/>
      <c r="V853" s="91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</row>
    <row r="854">
      <c r="A854" s="93"/>
      <c r="B854" s="46"/>
      <c r="C854" s="46"/>
      <c r="D854" s="90"/>
      <c r="E854" s="46"/>
      <c r="F854" s="91"/>
      <c r="G854" s="46"/>
      <c r="H854" s="90"/>
      <c r="I854" s="92"/>
      <c r="J854" s="91"/>
      <c r="K854" s="46"/>
      <c r="L854" s="90"/>
      <c r="M854" s="92"/>
      <c r="N854" s="91"/>
      <c r="O854" s="46"/>
      <c r="P854" s="90"/>
      <c r="Q854" s="46"/>
      <c r="R854" s="91"/>
      <c r="S854" s="46"/>
      <c r="T854" s="90"/>
      <c r="U854" s="46"/>
      <c r="V854" s="91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</row>
    <row r="855">
      <c r="A855" s="93"/>
      <c r="B855" s="46"/>
      <c r="C855" s="46"/>
      <c r="D855" s="90"/>
      <c r="E855" s="46"/>
      <c r="F855" s="91"/>
      <c r="G855" s="46"/>
      <c r="H855" s="90"/>
      <c r="I855" s="92"/>
      <c r="J855" s="91"/>
      <c r="K855" s="46"/>
      <c r="L855" s="90"/>
      <c r="M855" s="92"/>
      <c r="N855" s="91"/>
      <c r="O855" s="46"/>
      <c r="P855" s="90"/>
      <c r="Q855" s="46"/>
      <c r="R855" s="91"/>
      <c r="S855" s="46"/>
      <c r="T855" s="90"/>
      <c r="U855" s="46"/>
      <c r="V855" s="91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</row>
    <row r="856">
      <c r="A856" s="93"/>
      <c r="B856" s="46"/>
      <c r="C856" s="46"/>
      <c r="D856" s="90"/>
      <c r="E856" s="46"/>
      <c r="F856" s="91"/>
      <c r="G856" s="46"/>
      <c r="H856" s="90"/>
      <c r="I856" s="92"/>
      <c r="J856" s="91"/>
      <c r="K856" s="46"/>
      <c r="L856" s="90"/>
      <c r="M856" s="92"/>
      <c r="N856" s="91"/>
      <c r="O856" s="46"/>
      <c r="P856" s="90"/>
      <c r="Q856" s="46"/>
      <c r="R856" s="91"/>
      <c r="S856" s="46"/>
      <c r="T856" s="90"/>
      <c r="U856" s="46"/>
      <c r="V856" s="91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</row>
    <row r="857">
      <c r="A857" s="93"/>
      <c r="B857" s="46"/>
      <c r="C857" s="46"/>
      <c r="D857" s="90"/>
      <c r="E857" s="46"/>
      <c r="F857" s="91"/>
      <c r="G857" s="46"/>
      <c r="H857" s="90"/>
      <c r="I857" s="92"/>
      <c r="J857" s="91"/>
      <c r="K857" s="46"/>
      <c r="L857" s="90"/>
      <c r="M857" s="92"/>
      <c r="N857" s="91"/>
      <c r="O857" s="46"/>
      <c r="P857" s="90"/>
      <c r="Q857" s="46"/>
      <c r="R857" s="91"/>
      <c r="S857" s="46"/>
      <c r="T857" s="90"/>
      <c r="U857" s="46"/>
      <c r="V857" s="91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</row>
    <row r="858">
      <c r="A858" s="93"/>
      <c r="B858" s="46"/>
      <c r="C858" s="46"/>
      <c r="D858" s="90"/>
      <c r="E858" s="46"/>
      <c r="F858" s="91"/>
      <c r="G858" s="46"/>
      <c r="H858" s="90"/>
      <c r="I858" s="92"/>
      <c r="J858" s="91"/>
      <c r="K858" s="46"/>
      <c r="L858" s="90"/>
      <c r="M858" s="92"/>
      <c r="N858" s="91"/>
      <c r="O858" s="46"/>
      <c r="P858" s="90"/>
      <c r="Q858" s="46"/>
      <c r="R858" s="91"/>
      <c r="S858" s="46"/>
      <c r="T858" s="90"/>
      <c r="U858" s="46"/>
      <c r="V858" s="91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</row>
    <row r="859">
      <c r="A859" s="93"/>
      <c r="B859" s="46"/>
      <c r="C859" s="46"/>
      <c r="D859" s="90"/>
      <c r="E859" s="46"/>
      <c r="F859" s="91"/>
      <c r="G859" s="46"/>
      <c r="H859" s="90"/>
      <c r="I859" s="92"/>
      <c r="J859" s="91"/>
      <c r="K859" s="46"/>
      <c r="L859" s="90"/>
      <c r="M859" s="92"/>
      <c r="N859" s="91"/>
      <c r="O859" s="46"/>
      <c r="P859" s="90"/>
      <c r="Q859" s="46"/>
      <c r="R859" s="91"/>
      <c r="S859" s="46"/>
      <c r="T859" s="90"/>
      <c r="U859" s="46"/>
      <c r="V859" s="91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</row>
    <row r="860">
      <c r="A860" s="93"/>
      <c r="B860" s="46"/>
      <c r="C860" s="46"/>
      <c r="D860" s="90"/>
      <c r="E860" s="46"/>
      <c r="F860" s="91"/>
      <c r="G860" s="46"/>
      <c r="H860" s="90"/>
      <c r="I860" s="92"/>
      <c r="J860" s="91"/>
      <c r="K860" s="46"/>
      <c r="L860" s="90"/>
      <c r="M860" s="92"/>
      <c r="N860" s="91"/>
      <c r="O860" s="46"/>
      <c r="P860" s="90"/>
      <c r="Q860" s="46"/>
      <c r="R860" s="91"/>
      <c r="S860" s="46"/>
      <c r="T860" s="90"/>
      <c r="U860" s="46"/>
      <c r="V860" s="91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</row>
    <row r="861">
      <c r="A861" s="93"/>
      <c r="B861" s="46"/>
      <c r="C861" s="46"/>
      <c r="D861" s="90"/>
      <c r="E861" s="46"/>
      <c r="F861" s="91"/>
      <c r="G861" s="46"/>
      <c r="H861" s="90"/>
      <c r="I861" s="92"/>
      <c r="J861" s="91"/>
      <c r="K861" s="46"/>
      <c r="L861" s="90"/>
      <c r="M861" s="92"/>
      <c r="N861" s="91"/>
      <c r="O861" s="46"/>
      <c r="P861" s="90"/>
      <c r="Q861" s="46"/>
      <c r="R861" s="91"/>
      <c r="S861" s="46"/>
      <c r="T861" s="90"/>
      <c r="U861" s="46"/>
      <c r="V861" s="91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</row>
    <row r="862">
      <c r="A862" s="93"/>
      <c r="B862" s="46"/>
      <c r="C862" s="46"/>
      <c r="D862" s="90"/>
      <c r="E862" s="46"/>
      <c r="F862" s="91"/>
      <c r="G862" s="46"/>
      <c r="H862" s="90"/>
      <c r="I862" s="92"/>
      <c r="J862" s="91"/>
      <c r="K862" s="46"/>
      <c r="L862" s="90"/>
      <c r="M862" s="92"/>
      <c r="N862" s="91"/>
      <c r="O862" s="46"/>
      <c r="P862" s="90"/>
      <c r="Q862" s="46"/>
      <c r="R862" s="91"/>
      <c r="S862" s="46"/>
      <c r="T862" s="90"/>
      <c r="U862" s="46"/>
      <c r="V862" s="91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</row>
    <row r="863">
      <c r="A863" s="93"/>
      <c r="B863" s="46"/>
      <c r="C863" s="46"/>
      <c r="D863" s="90"/>
      <c r="E863" s="46"/>
      <c r="F863" s="91"/>
      <c r="G863" s="46"/>
      <c r="H863" s="90"/>
      <c r="I863" s="92"/>
      <c r="J863" s="91"/>
      <c r="K863" s="46"/>
      <c r="L863" s="90"/>
      <c r="M863" s="92"/>
      <c r="N863" s="91"/>
      <c r="O863" s="46"/>
      <c r="P863" s="90"/>
      <c r="Q863" s="46"/>
      <c r="R863" s="91"/>
      <c r="S863" s="46"/>
      <c r="T863" s="90"/>
      <c r="U863" s="46"/>
      <c r="V863" s="91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</row>
    <row r="864">
      <c r="A864" s="93"/>
      <c r="B864" s="46"/>
      <c r="C864" s="46"/>
      <c r="D864" s="90"/>
      <c r="E864" s="46"/>
      <c r="F864" s="91"/>
      <c r="G864" s="46"/>
      <c r="H864" s="90"/>
      <c r="I864" s="92"/>
      <c r="J864" s="91"/>
      <c r="K864" s="46"/>
      <c r="L864" s="90"/>
      <c r="M864" s="92"/>
      <c r="N864" s="91"/>
      <c r="O864" s="46"/>
      <c r="P864" s="90"/>
      <c r="Q864" s="46"/>
      <c r="R864" s="91"/>
      <c r="S864" s="46"/>
      <c r="T864" s="90"/>
      <c r="U864" s="46"/>
      <c r="V864" s="91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</row>
    <row r="865">
      <c r="A865" s="93"/>
      <c r="B865" s="46"/>
      <c r="C865" s="46"/>
      <c r="D865" s="90"/>
      <c r="E865" s="46"/>
      <c r="F865" s="91"/>
      <c r="G865" s="46"/>
      <c r="H865" s="90"/>
      <c r="I865" s="92"/>
      <c r="J865" s="91"/>
      <c r="K865" s="46"/>
      <c r="L865" s="90"/>
      <c r="M865" s="92"/>
      <c r="N865" s="91"/>
      <c r="O865" s="46"/>
      <c r="P865" s="90"/>
      <c r="Q865" s="46"/>
      <c r="R865" s="91"/>
      <c r="S865" s="46"/>
      <c r="T865" s="90"/>
      <c r="U865" s="46"/>
      <c r="V865" s="91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</row>
    <row r="866">
      <c r="A866" s="93"/>
      <c r="B866" s="46"/>
      <c r="C866" s="46"/>
      <c r="D866" s="90"/>
      <c r="E866" s="46"/>
      <c r="F866" s="91"/>
      <c r="G866" s="46"/>
      <c r="H866" s="90"/>
      <c r="I866" s="92"/>
      <c r="J866" s="91"/>
      <c r="K866" s="46"/>
      <c r="L866" s="90"/>
      <c r="M866" s="92"/>
      <c r="N866" s="91"/>
      <c r="O866" s="46"/>
      <c r="P866" s="90"/>
      <c r="Q866" s="46"/>
      <c r="R866" s="91"/>
      <c r="S866" s="46"/>
      <c r="T866" s="90"/>
      <c r="U866" s="46"/>
      <c r="V866" s="91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</row>
    <row r="867">
      <c r="A867" s="93"/>
      <c r="B867" s="46"/>
      <c r="C867" s="46"/>
      <c r="D867" s="90"/>
      <c r="E867" s="46"/>
      <c r="F867" s="91"/>
      <c r="G867" s="46"/>
      <c r="H867" s="90"/>
      <c r="I867" s="92"/>
      <c r="J867" s="91"/>
      <c r="K867" s="46"/>
      <c r="L867" s="90"/>
      <c r="M867" s="92"/>
      <c r="N867" s="91"/>
      <c r="O867" s="46"/>
      <c r="P867" s="90"/>
      <c r="Q867" s="46"/>
      <c r="R867" s="91"/>
      <c r="S867" s="46"/>
      <c r="T867" s="90"/>
      <c r="U867" s="46"/>
      <c r="V867" s="91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</row>
    <row r="868">
      <c r="A868" s="93"/>
      <c r="B868" s="46"/>
      <c r="C868" s="46"/>
      <c r="D868" s="90"/>
      <c r="E868" s="46"/>
      <c r="F868" s="91"/>
      <c r="G868" s="46"/>
      <c r="H868" s="90"/>
      <c r="I868" s="92"/>
      <c r="J868" s="91"/>
      <c r="K868" s="46"/>
      <c r="L868" s="90"/>
      <c r="M868" s="92"/>
      <c r="N868" s="91"/>
      <c r="O868" s="46"/>
      <c r="P868" s="90"/>
      <c r="Q868" s="46"/>
      <c r="R868" s="91"/>
      <c r="S868" s="46"/>
      <c r="T868" s="90"/>
      <c r="U868" s="46"/>
      <c r="V868" s="91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</row>
    <row r="869">
      <c r="A869" s="93"/>
      <c r="B869" s="46"/>
      <c r="C869" s="46"/>
      <c r="D869" s="90"/>
      <c r="E869" s="46"/>
      <c r="F869" s="91"/>
      <c r="G869" s="46"/>
      <c r="H869" s="90"/>
      <c r="I869" s="92"/>
      <c r="J869" s="91"/>
      <c r="K869" s="46"/>
      <c r="L869" s="90"/>
      <c r="M869" s="92"/>
      <c r="N869" s="91"/>
      <c r="O869" s="46"/>
      <c r="P869" s="90"/>
      <c r="Q869" s="46"/>
      <c r="R869" s="91"/>
      <c r="S869" s="46"/>
      <c r="T869" s="90"/>
      <c r="U869" s="46"/>
      <c r="V869" s="91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</row>
    <row r="870">
      <c r="A870" s="93"/>
      <c r="B870" s="46"/>
      <c r="C870" s="46"/>
      <c r="D870" s="90"/>
      <c r="E870" s="46"/>
      <c r="F870" s="91"/>
      <c r="G870" s="46"/>
      <c r="H870" s="90"/>
      <c r="I870" s="92"/>
      <c r="J870" s="91"/>
      <c r="K870" s="46"/>
      <c r="L870" s="90"/>
      <c r="M870" s="92"/>
      <c r="N870" s="91"/>
      <c r="O870" s="46"/>
      <c r="P870" s="90"/>
      <c r="Q870" s="46"/>
      <c r="R870" s="91"/>
      <c r="S870" s="46"/>
      <c r="T870" s="90"/>
      <c r="U870" s="46"/>
      <c r="V870" s="91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</row>
    <row r="871">
      <c r="A871" s="93"/>
      <c r="B871" s="46"/>
      <c r="C871" s="46"/>
      <c r="D871" s="90"/>
      <c r="E871" s="46"/>
      <c r="F871" s="91"/>
      <c r="G871" s="46"/>
      <c r="H871" s="90"/>
      <c r="I871" s="92"/>
      <c r="J871" s="91"/>
      <c r="K871" s="46"/>
      <c r="L871" s="90"/>
      <c r="M871" s="92"/>
      <c r="N871" s="91"/>
      <c r="O871" s="46"/>
      <c r="P871" s="90"/>
      <c r="Q871" s="46"/>
      <c r="R871" s="91"/>
      <c r="S871" s="46"/>
      <c r="T871" s="90"/>
      <c r="U871" s="46"/>
      <c r="V871" s="91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</row>
    <row r="872">
      <c r="A872" s="93"/>
      <c r="B872" s="46"/>
      <c r="C872" s="46"/>
      <c r="D872" s="90"/>
      <c r="E872" s="46"/>
      <c r="F872" s="91"/>
      <c r="G872" s="46"/>
      <c r="H872" s="90"/>
      <c r="I872" s="92"/>
      <c r="J872" s="91"/>
      <c r="K872" s="46"/>
      <c r="L872" s="90"/>
      <c r="M872" s="92"/>
      <c r="N872" s="91"/>
      <c r="O872" s="46"/>
      <c r="P872" s="90"/>
      <c r="Q872" s="46"/>
      <c r="R872" s="91"/>
      <c r="S872" s="46"/>
      <c r="T872" s="90"/>
      <c r="U872" s="46"/>
      <c r="V872" s="91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</row>
    <row r="873">
      <c r="A873" s="93"/>
      <c r="B873" s="46"/>
      <c r="C873" s="46"/>
      <c r="D873" s="90"/>
      <c r="E873" s="46"/>
      <c r="F873" s="91"/>
      <c r="G873" s="46"/>
      <c r="H873" s="90"/>
      <c r="I873" s="92"/>
      <c r="J873" s="91"/>
      <c r="K873" s="46"/>
      <c r="L873" s="90"/>
      <c r="M873" s="92"/>
      <c r="N873" s="91"/>
      <c r="O873" s="46"/>
      <c r="P873" s="90"/>
      <c r="Q873" s="46"/>
      <c r="R873" s="91"/>
      <c r="S873" s="46"/>
      <c r="T873" s="90"/>
      <c r="U873" s="46"/>
      <c r="V873" s="91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</row>
    <row r="874">
      <c r="A874" s="93"/>
      <c r="B874" s="46"/>
      <c r="C874" s="46"/>
      <c r="D874" s="90"/>
      <c r="E874" s="46"/>
      <c r="F874" s="91"/>
      <c r="G874" s="46"/>
      <c r="H874" s="90"/>
      <c r="I874" s="92"/>
      <c r="J874" s="91"/>
      <c r="K874" s="46"/>
      <c r="L874" s="90"/>
      <c r="M874" s="92"/>
      <c r="N874" s="91"/>
      <c r="O874" s="46"/>
      <c r="P874" s="90"/>
      <c r="Q874" s="46"/>
      <c r="R874" s="91"/>
      <c r="S874" s="46"/>
      <c r="T874" s="90"/>
      <c r="U874" s="46"/>
      <c r="V874" s="91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</row>
    <row r="875">
      <c r="A875" s="93"/>
      <c r="B875" s="46"/>
      <c r="C875" s="46"/>
      <c r="D875" s="90"/>
      <c r="E875" s="46"/>
      <c r="F875" s="91"/>
      <c r="G875" s="46"/>
      <c r="H875" s="90"/>
      <c r="I875" s="92"/>
      <c r="J875" s="91"/>
      <c r="K875" s="46"/>
      <c r="L875" s="90"/>
      <c r="M875" s="92"/>
      <c r="N875" s="91"/>
      <c r="O875" s="46"/>
      <c r="P875" s="90"/>
      <c r="Q875" s="46"/>
      <c r="R875" s="91"/>
      <c r="S875" s="46"/>
      <c r="T875" s="90"/>
      <c r="U875" s="46"/>
      <c r="V875" s="91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</row>
    <row r="876">
      <c r="A876" s="93"/>
      <c r="B876" s="46"/>
      <c r="C876" s="46"/>
      <c r="D876" s="90"/>
      <c r="E876" s="46"/>
      <c r="F876" s="91"/>
      <c r="G876" s="46"/>
      <c r="H876" s="90"/>
      <c r="I876" s="92"/>
      <c r="J876" s="91"/>
      <c r="K876" s="46"/>
      <c r="L876" s="90"/>
      <c r="M876" s="92"/>
      <c r="N876" s="91"/>
      <c r="O876" s="46"/>
      <c r="P876" s="90"/>
      <c r="Q876" s="46"/>
      <c r="R876" s="91"/>
      <c r="S876" s="46"/>
      <c r="T876" s="90"/>
      <c r="U876" s="46"/>
      <c r="V876" s="91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</row>
    <row r="877">
      <c r="A877" s="93"/>
      <c r="B877" s="46"/>
      <c r="C877" s="46"/>
      <c r="D877" s="90"/>
      <c r="E877" s="46"/>
      <c r="F877" s="91"/>
      <c r="G877" s="46"/>
      <c r="H877" s="90"/>
      <c r="I877" s="92"/>
      <c r="J877" s="91"/>
      <c r="K877" s="46"/>
      <c r="L877" s="90"/>
      <c r="M877" s="92"/>
      <c r="N877" s="91"/>
      <c r="O877" s="46"/>
      <c r="P877" s="90"/>
      <c r="Q877" s="46"/>
      <c r="R877" s="91"/>
      <c r="S877" s="46"/>
      <c r="T877" s="90"/>
      <c r="U877" s="46"/>
      <c r="V877" s="91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</row>
    <row r="878">
      <c r="A878" s="93"/>
      <c r="B878" s="46"/>
      <c r="C878" s="46"/>
      <c r="D878" s="90"/>
      <c r="E878" s="46"/>
      <c r="F878" s="91"/>
      <c r="G878" s="46"/>
      <c r="H878" s="90"/>
      <c r="I878" s="92"/>
      <c r="J878" s="91"/>
      <c r="K878" s="46"/>
      <c r="L878" s="90"/>
      <c r="M878" s="92"/>
      <c r="N878" s="91"/>
      <c r="O878" s="46"/>
      <c r="P878" s="90"/>
      <c r="Q878" s="46"/>
      <c r="R878" s="91"/>
      <c r="S878" s="46"/>
      <c r="T878" s="90"/>
      <c r="U878" s="46"/>
      <c r="V878" s="91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</row>
    <row r="879">
      <c r="A879" s="93"/>
      <c r="B879" s="46"/>
      <c r="C879" s="46"/>
      <c r="D879" s="90"/>
      <c r="E879" s="46"/>
      <c r="F879" s="91"/>
      <c r="G879" s="46"/>
      <c r="H879" s="90"/>
      <c r="I879" s="92"/>
      <c r="J879" s="91"/>
      <c r="K879" s="46"/>
      <c r="L879" s="90"/>
      <c r="M879" s="92"/>
      <c r="N879" s="91"/>
      <c r="O879" s="46"/>
      <c r="P879" s="90"/>
      <c r="Q879" s="46"/>
      <c r="R879" s="91"/>
      <c r="S879" s="46"/>
      <c r="T879" s="90"/>
      <c r="U879" s="46"/>
      <c r="V879" s="91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</row>
    <row r="880">
      <c r="A880" s="93"/>
      <c r="B880" s="46"/>
      <c r="C880" s="46"/>
      <c r="D880" s="90"/>
      <c r="E880" s="46"/>
      <c r="F880" s="91"/>
      <c r="G880" s="46"/>
      <c r="H880" s="90"/>
      <c r="I880" s="92"/>
      <c r="J880" s="91"/>
      <c r="K880" s="46"/>
      <c r="L880" s="90"/>
      <c r="M880" s="92"/>
      <c r="N880" s="91"/>
      <c r="O880" s="46"/>
      <c r="P880" s="90"/>
      <c r="Q880" s="46"/>
      <c r="R880" s="91"/>
      <c r="S880" s="46"/>
      <c r="T880" s="90"/>
      <c r="U880" s="46"/>
      <c r="V880" s="91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</row>
    <row r="881">
      <c r="A881" s="93"/>
      <c r="B881" s="46"/>
      <c r="C881" s="46"/>
      <c r="D881" s="90"/>
      <c r="E881" s="46"/>
      <c r="F881" s="91"/>
      <c r="G881" s="46"/>
      <c r="H881" s="90"/>
      <c r="I881" s="92"/>
      <c r="J881" s="91"/>
      <c r="K881" s="46"/>
      <c r="L881" s="90"/>
      <c r="M881" s="92"/>
      <c r="N881" s="91"/>
      <c r="O881" s="46"/>
      <c r="P881" s="90"/>
      <c r="Q881" s="46"/>
      <c r="R881" s="91"/>
      <c r="S881" s="46"/>
      <c r="T881" s="90"/>
      <c r="U881" s="46"/>
      <c r="V881" s="91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</row>
    <row r="882">
      <c r="A882" s="93"/>
      <c r="B882" s="46"/>
      <c r="C882" s="46"/>
      <c r="D882" s="90"/>
      <c r="E882" s="46"/>
      <c r="F882" s="91"/>
      <c r="G882" s="46"/>
      <c r="H882" s="90"/>
      <c r="I882" s="92"/>
      <c r="J882" s="91"/>
      <c r="K882" s="46"/>
      <c r="L882" s="90"/>
      <c r="M882" s="92"/>
      <c r="N882" s="91"/>
      <c r="O882" s="46"/>
      <c r="P882" s="90"/>
      <c r="Q882" s="46"/>
      <c r="R882" s="91"/>
      <c r="S882" s="46"/>
      <c r="T882" s="90"/>
      <c r="U882" s="46"/>
      <c r="V882" s="91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</row>
    <row r="883">
      <c r="A883" s="93"/>
      <c r="B883" s="46"/>
      <c r="C883" s="46"/>
      <c r="D883" s="90"/>
      <c r="E883" s="46"/>
      <c r="F883" s="91"/>
      <c r="G883" s="46"/>
      <c r="H883" s="90"/>
      <c r="I883" s="92"/>
      <c r="J883" s="91"/>
      <c r="K883" s="46"/>
      <c r="L883" s="90"/>
      <c r="M883" s="92"/>
      <c r="N883" s="91"/>
      <c r="O883" s="46"/>
      <c r="P883" s="90"/>
      <c r="Q883" s="46"/>
      <c r="R883" s="91"/>
      <c r="S883" s="46"/>
      <c r="T883" s="90"/>
      <c r="U883" s="46"/>
      <c r="V883" s="91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</row>
    <row r="884">
      <c r="A884" s="93"/>
      <c r="B884" s="46"/>
      <c r="C884" s="46"/>
      <c r="D884" s="90"/>
      <c r="E884" s="46"/>
      <c r="F884" s="91"/>
      <c r="G884" s="46"/>
      <c r="H884" s="90"/>
      <c r="I884" s="92"/>
      <c r="J884" s="91"/>
      <c r="K884" s="46"/>
      <c r="L884" s="90"/>
      <c r="M884" s="92"/>
      <c r="N884" s="91"/>
      <c r="O884" s="46"/>
      <c r="P884" s="90"/>
      <c r="Q884" s="46"/>
      <c r="R884" s="91"/>
      <c r="S884" s="46"/>
      <c r="T884" s="90"/>
      <c r="U884" s="46"/>
      <c r="V884" s="91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</row>
    <row r="885">
      <c r="A885" s="93"/>
      <c r="B885" s="46"/>
      <c r="C885" s="46"/>
      <c r="D885" s="90"/>
      <c r="E885" s="46"/>
      <c r="F885" s="91"/>
      <c r="G885" s="46"/>
      <c r="H885" s="90"/>
      <c r="I885" s="92"/>
      <c r="J885" s="91"/>
      <c r="K885" s="46"/>
      <c r="L885" s="90"/>
      <c r="M885" s="92"/>
      <c r="N885" s="91"/>
      <c r="O885" s="46"/>
      <c r="P885" s="90"/>
      <c r="Q885" s="46"/>
      <c r="R885" s="91"/>
      <c r="S885" s="46"/>
      <c r="T885" s="90"/>
      <c r="U885" s="46"/>
      <c r="V885" s="91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</row>
    <row r="886">
      <c r="A886" s="93"/>
      <c r="B886" s="46"/>
      <c r="C886" s="46"/>
      <c r="D886" s="90"/>
      <c r="E886" s="46"/>
      <c r="F886" s="91"/>
      <c r="G886" s="46"/>
      <c r="H886" s="90"/>
      <c r="I886" s="92"/>
      <c r="J886" s="91"/>
      <c r="K886" s="46"/>
      <c r="L886" s="90"/>
      <c r="M886" s="92"/>
      <c r="N886" s="91"/>
      <c r="O886" s="46"/>
      <c r="P886" s="90"/>
      <c r="Q886" s="46"/>
      <c r="R886" s="91"/>
      <c r="S886" s="46"/>
      <c r="T886" s="90"/>
      <c r="U886" s="46"/>
      <c r="V886" s="91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</row>
    <row r="887">
      <c r="A887" s="93"/>
      <c r="B887" s="46"/>
      <c r="C887" s="46"/>
      <c r="D887" s="90"/>
      <c r="E887" s="46"/>
      <c r="F887" s="91"/>
      <c r="G887" s="46"/>
      <c r="H887" s="90"/>
      <c r="I887" s="92"/>
      <c r="J887" s="91"/>
      <c r="K887" s="46"/>
      <c r="L887" s="90"/>
      <c r="M887" s="92"/>
      <c r="N887" s="91"/>
      <c r="O887" s="46"/>
      <c r="P887" s="90"/>
      <c r="Q887" s="46"/>
      <c r="R887" s="91"/>
      <c r="S887" s="46"/>
      <c r="T887" s="90"/>
      <c r="U887" s="46"/>
      <c r="V887" s="91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</row>
    <row r="888">
      <c r="A888" s="93"/>
      <c r="B888" s="46"/>
      <c r="C888" s="46"/>
      <c r="D888" s="90"/>
      <c r="E888" s="46"/>
      <c r="F888" s="91"/>
      <c r="G888" s="46"/>
      <c r="H888" s="90"/>
      <c r="I888" s="92"/>
      <c r="J888" s="91"/>
      <c r="K888" s="46"/>
      <c r="L888" s="90"/>
      <c r="M888" s="92"/>
      <c r="N888" s="91"/>
      <c r="O888" s="46"/>
      <c r="P888" s="90"/>
      <c r="Q888" s="46"/>
      <c r="R888" s="91"/>
      <c r="S888" s="46"/>
      <c r="T888" s="90"/>
      <c r="U888" s="46"/>
      <c r="V888" s="91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</row>
    <row r="889">
      <c r="A889" s="93"/>
      <c r="B889" s="46"/>
      <c r="C889" s="46"/>
      <c r="D889" s="90"/>
      <c r="E889" s="46"/>
      <c r="F889" s="91"/>
      <c r="G889" s="46"/>
      <c r="H889" s="90"/>
      <c r="I889" s="92"/>
      <c r="J889" s="91"/>
      <c r="K889" s="46"/>
      <c r="L889" s="90"/>
      <c r="M889" s="92"/>
      <c r="N889" s="91"/>
      <c r="O889" s="46"/>
      <c r="P889" s="90"/>
      <c r="Q889" s="46"/>
      <c r="R889" s="91"/>
      <c r="S889" s="46"/>
      <c r="T889" s="90"/>
      <c r="U889" s="46"/>
      <c r="V889" s="91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</row>
    <row r="890">
      <c r="A890" s="93"/>
      <c r="B890" s="46"/>
      <c r="C890" s="46"/>
      <c r="D890" s="90"/>
      <c r="E890" s="46"/>
      <c r="F890" s="91"/>
      <c r="G890" s="46"/>
      <c r="H890" s="90"/>
      <c r="I890" s="92"/>
      <c r="J890" s="91"/>
      <c r="K890" s="46"/>
      <c r="L890" s="90"/>
      <c r="M890" s="92"/>
      <c r="N890" s="91"/>
      <c r="O890" s="46"/>
      <c r="P890" s="90"/>
      <c r="Q890" s="46"/>
      <c r="R890" s="91"/>
      <c r="S890" s="46"/>
      <c r="T890" s="90"/>
      <c r="U890" s="46"/>
      <c r="V890" s="91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</row>
    <row r="891">
      <c r="A891" s="93"/>
      <c r="B891" s="46"/>
      <c r="C891" s="46"/>
      <c r="D891" s="90"/>
      <c r="E891" s="46"/>
      <c r="F891" s="91"/>
      <c r="G891" s="46"/>
      <c r="H891" s="90"/>
      <c r="I891" s="92"/>
      <c r="J891" s="91"/>
      <c r="K891" s="46"/>
      <c r="L891" s="90"/>
      <c r="M891" s="92"/>
      <c r="N891" s="91"/>
      <c r="O891" s="46"/>
      <c r="P891" s="90"/>
      <c r="Q891" s="46"/>
      <c r="R891" s="91"/>
      <c r="S891" s="46"/>
      <c r="T891" s="90"/>
      <c r="U891" s="46"/>
      <c r="V891" s="91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</row>
    <row r="892">
      <c r="A892" s="93"/>
      <c r="B892" s="46"/>
      <c r="C892" s="46"/>
      <c r="D892" s="90"/>
      <c r="E892" s="46"/>
      <c r="F892" s="91"/>
      <c r="G892" s="46"/>
      <c r="H892" s="90"/>
      <c r="I892" s="92"/>
      <c r="J892" s="91"/>
      <c r="K892" s="46"/>
      <c r="L892" s="90"/>
      <c r="M892" s="92"/>
      <c r="N892" s="91"/>
      <c r="O892" s="46"/>
      <c r="P892" s="90"/>
      <c r="Q892" s="46"/>
      <c r="R892" s="91"/>
      <c r="S892" s="46"/>
      <c r="T892" s="90"/>
      <c r="U892" s="46"/>
      <c r="V892" s="91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</row>
    <row r="893">
      <c r="A893" s="93"/>
      <c r="B893" s="46"/>
      <c r="C893" s="46"/>
      <c r="D893" s="90"/>
      <c r="E893" s="46"/>
      <c r="F893" s="91"/>
      <c r="G893" s="46"/>
      <c r="H893" s="90"/>
      <c r="I893" s="92"/>
      <c r="J893" s="91"/>
      <c r="K893" s="46"/>
      <c r="L893" s="90"/>
      <c r="M893" s="92"/>
      <c r="N893" s="91"/>
      <c r="O893" s="46"/>
      <c r="P893" s="90"/>
      <c r="Q893" s="46"/>
      <c r="R893" s="91"/>
      <c r="S893" s="46"/>
      <c r="T893" s="90"/>
      <c r="U893" s="46"/>
      <c r="V893" s="91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</row>
    <row r="894">
      <c r="A894" s="93"/>
      <c r="B894" s="46"/>
      <c r="C894" s="46"/>
      <c r="D894" s="90"/>
      <c r="E894" s="46"/>
      <c r="F894" s="91"/>
      <c r="G894" s="46"/>
      <c r="H894" s="90"/>
      <c r="I894" s="92"/>
      <c r="J894" s="91"/>
      <c r="K894" s="46"/>
      <c r="L894" s="90"/>
      <c r="M894" s="92"/>
      <c r="N894" s="91"/>
      <c r="O894" s="46"/>
      <c r="P894" s="90"/>
      <c r="Q894" s="46"/>
      <c r="R894" s="91"/>
      <c r="S894" s="46"/>
      <c r="T894" s="90"/>
      <c r="U894" s="46"/>
      <c r="V894" s="91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</row>
    <row r="895">
      <c r="A895" s="93"/>
      <c r="B895" s="46"/>
      <c r="C895" s="46"/>
      <c r="D895" s="90"/>
      <c r="E895" s="46"/>
      <c r="F895" s="91"/>
      <c r="G895" s="46"/>
      <c r="H895" s="90"/>
      <c r="I895" s="92"/>
      <c r="J895" s="91"/>
      <c r="K895" s="46"/>
      <c r="L895" s="90"/>
      <c r="M895" s="92"/>
      <c r="N895" s="91"/>
      <c r="O895" s="46"/>
      <c r="P895" s="90"/>
      <c r="Q895" s="46"/>
      <c r="R895" s="91"/>
      <c r="S895" s="46"/>
      <c r="T895" s="90"/>
      <c r="U895" s="46"/>
      <c r="V895" s="91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</row>
    <row r="896">
      <c r="A896" s="93"/>
      <c r="B896" s="46"/>
      <c r="C896" s="46"/>
      <c r="D896" s="90"/>
      <c r="E896" s="46"/>
      <c r="F896" s="91"/>
      <c r="G896" s="46"/>
      <c r="H896" s="90"/>
      <c r="I896" s="92"/>
      <c r="J896" s="91"/>
      <c r="K896" s="46"/>
      <c r="L896" s="90"/>
      <c r="M896" s="92"/>
      <c r="N896" s="91"/>
      <c r="O896" s="46"/>
      <c r="P896" s="90"/>
      <c r="Q896" s="46"/>
      <c r="R896" s="91"/>
      <c r="S896" s="46"/>
      <c r="T896" s="90"/>
      <c r="U896" s="46"/>
      <c r="V896" s="91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</row>
    <row r="897">
      <c r="A897" s="93"/>
      <c r="B897" s="46"/>
      <c r="C897" s="46"/>
      <c r="D897" s="90"/>
      <c r="E897" s="46"/>
      <c r="F897" s="91"/>
      <c r="G897" s="46"/>
      <c r="H897" s="90"/>
      <c r="I897" s="92"/>
      <c r="J897" s="91"/>
      <c r="K897" s="46"/>
      <c r="L897" s="90"/>
      <c r="M897" s="92"/>
      <c r="N897" s="91"/>
      <c r="O897" s="46"/>
      <c r="P897" s="90"/>
      <c r="Q897" s="46"/>
      <c r="R897" s="91"/>
      <c r="S897" s="46"/>
      <c r="T897" s="90"/>
      <c r="U897" s="46"/>
      <c r="V897" s="91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</row>
    <row r="898">
      <c r="A898" s="93"/>
      <c r="B898" s="46"/>
      <c r="C898" s="46"/>
      <c r="D898" s="90"/>
      <c r="E898" s="46"/>
      <c r="F898" s="91"/>
      <c r="G898" s="46"/>
      <c r="H898" s="90"/>
      <c r="I898" s="92"/>
      <c r="J898" s="91"/>
      <c r="K898" s="46"/>
      <c r="L898" s="90"/>
      <c r="M898" s="92"/>
      <c r="N898" s="91"/>
      <c r="O898" s="46"/>
      <c r="P898" s="90"/>
      <c r="Q898" s="46"/>
      <c r="R898" s="91"/>
      <c r="S898" s="46"/>
      <c r="T898" s="90"/>
      <c r="U898" s="46"/>
      <c r="V898" s="91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</row>
    <row r="899">
      <c r="A899" s="93"/>
      <c r="B899" s="46"/>
      <c r="C899" s="46"/>
      <c r="D899" s="90"/>
      <c r="E899" s="46"/>
      <c r="F899" s="91"/>
      <c r="G899" s="46"/>
      <c r="H899" s="90"/>
      <c r="I899" s="92"/>
      <c r="J899" s="91"/>
      <c r="K899" s="46"/>
      <c r="L899" s="90"/>
      <c r="M899" s="92"/>
      <c r="N899" s="91"/>
      <c r="O899" s="46"/>
      <c r="P899" s="90"/>
      <c r="Q899" s="46"/>
      <c r="R899" s="91"/>
      <c r="S899" s="46"/>
      <c r="T899" s="90"/>
      <c r="U899" s="46"/>
      <c r="V899" s="91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</row>
    <row r="900">
      <c r="A900" s="93"/>
      <c r="B900" s="46"/>
      <c r="C900" s="46"/>
      <c r="D900" s="90"/>
      <c r="E900" s="46"/>
      <c r="F900" s="91"/>
      <c r="G900" s="46"/>
      <c r="H900" s="90"/>
      <c r="I900" s="92"/>
      <c r="J900" s="91"/>
      <c r="K900" s="46"/>
      <c r="L900" s="90"/>
      <c r="M900" s="92"/>
      <c r="N900" s="91"/>
      <c r="O900" s="46"/>
      <c r="P900" s="90"/>
      <c r="Q900" s="46"/>
      <c r="R900" s="91"/>
      <c r="S900" s="46"/>
      <c r="T900" s="90"/>
      <c r="U900" s="46"/>
      <c r="V900" s="91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</row>
    <row r="901">
      <c r="A901" s="93"/>
      <c r="B901" s="46"/>
      <c r="C901" s="46"/>
      <c r="D901" s="90"/>
      <c r="E901" s="46"/>
      <c r="F901" s="91"/>
      <c r="G901" s="46"/>
      <c r="H901" s="90"/>
      <c r="I901" s="92"/>
      <c r="J901" s="91"/>
      <c r="K901" s="46"/>
      <c r="L901" s="90"/>
      <c r="M901" s="92"/>
      <c r="N901" s="91"/>
      <c r="O901" s="46"/>
      <c r="P901" s="90"/>
      <c r="Q901" s="46"/>
      <c r="R901" s="91"/>
      <c r="S901" s="46"/>
      <c r="T901" s="90"/>
      <c r="U901" s="46"/>
      <c r="V901" s="91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</row>
    <row r="902">
      <c r="A902" s="93"/>
      <c r="B902" s="46"/>
      <c r="C902" s="46"/>
      <c r="D902" s="90"/>
      <c r="E902" s="46"/>
      <c r="F902" s="91"/>
      <c r="G902" s="46"/>
      <c r="H902" s="90"/>
      <c r="I902" s="92"/>
      <c r="J902" s="91"/>
      <c r="K902" s="46"/>
      <c r="L902" s="90"/>
      <c r="M902" s="92"/>
      <c r="N902" s="91"/>
      <c r="O902" s="46"/>
      <c r="P902" s="90"/>
      <c r="Q902" s="46"/>
      <c r="R902" s="91"/>
      <c r="S902" s="46"/>
      <c r="T902" s="90"/>
      <c r="U902" s="46"/>
      <c r="V902" s="91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</row>
    <row r="903">
      <c r="A903" s="93"/>
      <c r="B903" s="46"/>
      <c r="C903" s="46"/>
      <c r="D903" s="90"/>
      <c r="E903" s="46"/>
      <c r="F903" s="91"/>
      <c r="G903" s="46"/>
      <c r="H903" s="90"/>
      <c r="I903" s="92"/>
      <c r="J903" s="91"/>
      <c r="K903" s="46"/>
      <c r="L903" s="90"/>
      <c r="M903" s="92"/>
      <c r="N903" s="91"/>
      <c r="O903" s="46"/>
      <c r="P903" s="90"/>
      <c r="Q903" s="46"/>
      <c r="R903" s="91"/>
      <c r="S903" s="46"/>
      <c r="T903" s="90"/>
      <c r="U903" s="46"/>
      <c r="V903" s="91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</row>
    <row r="904">
      <c r="A904" s="93"/>
      <c r="B904" s="46"/>
      <c r="C904" s="46"/>
      <c r="D904" s="90"/>
      <c r="E904" s="46"/>
      <c r="F904" s="91"/>
      <c r="G904" s="46"/>
      <c r="H904" s="90"/>
      <c r="I904" s="92"/>
      <c r="J904" s="91"/>
      <c r="K904" s="46"/>
      <c r="L904" s="90"/>
      <c r="M904" s="92"/>
      <c r="N904" s="91"/>
      <c r="O904" s="46"/>
      <c r="P904" s="90"/>
      <c r="Q904" s="46"/>
      <c r="R904" s="91"/>
      <c r="S904" s="46"/>
      <c r="T904" s="90"/>
      <c r="U904" s="46"/>
      <c r="V904" s="91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</row>
    <row r="905">
      <c r="A905" s="93"/>
      <c r="B905" s="46"/>
      <c r="C905" s="46"/>
      <c r="D905" s="90"/>
      <c r="E905" s="46"/>
      <c r="F905" s="91"/>
      <c r="G905" s="46"/>
      <c r="H905" s="90"/>
      <c r="I905" s="92"/>
      <c r="J905" s="91"/>
      <c r="K905" s="46"/>
      <c r="L905" s="90"/>
      <c r="M905" s="92"/>
      <c r="N905" s="91"/>
      <c r="O905" s="46"/>
      <c r="P905" s="90"/>
      <c r="Q905" s="46"/>
      <c r="R905" s="91"/>
      <c r="S905" s="46"/>
      <c r="T905" s="90"/>
      <c r="U905" s="46"/>
      <c r="V905" s="91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</row>
    <row r="906">
      <c r="A906" s="93"/>
      <c r="B906" s="46"/>
      <c r="C906" s="46"/>
      <c r="D906" s="90"/>
      <c r="E906" s="46"/>
      <c r="F906" s="91"/>
      <c r="G906" s="46"/>
      <c r="H906" s="90"/>
      <c r="I906" s="92"/>
      <c r="J906" s="91"/>
      <c r="K906" s="46"/>
      <c r="L906" s="90"/>
      <c r="M906" s="92"/>
      <c r="N906" s="91"/>
      <c r="O906" s="46"/>
      <c r="P906" s="90"/>
      <c r="Q906" s="46"/>
      <c r="R906" s="91"/>
      <c r="S906" s="46"/>
      <c r="T906" s="90"/>
      <c r="U906" s="46"/>
      <c r="V906" s="91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</row>
    <row r="907">
      <c r="A907" s="93"/>
      <c r="B907" s="46"/>
      <c r="C907" s="46"/>
      <c r="D907" s="90"/>
      <c r="E907" s="46"/>
      <c r="F907" s="91"/>
      <c r="G907" s="46"/>
      <c r="H907" s="90"/>
      <c r="I907" s="92"/>
      <c r="J907" s="91"/>
      <c r="K907" s="46"/>
      <c r="L907" s="90"/>
      <c r="M907" s="92"/>
      <c r="N907" s="91"/>
      <c r="O907" s="46"/>
      <c r="P907" s="90"/>
      <c r="Q907" s="46"/>
      <c r="R907" s="91"/>
      <c r="S907" s="46"/>
      <c r="T907" s="90"/>
      <c r="U907" s="46"/>
      <c r="V907" s="91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</row>
    <row r="908">
      <c r="A908" s="93"/>
      <c r="B908" s="46"/>
      <c r="C908" s="46"/>
      <c r="D908" s="90"/>
      <c r="E908" s="46"/>
      <c r="F908" s="91"/>
      <c r="G908" s="46"/>
      <c r="H908" s="90"/>
      <c r="I908" s="92"/>
      <c r="J908" s="91"/>
      <c r="K908" s="46"/>
      <c r="L908" s="90"/>
      <c r="M908" s="92"/>
      <c r="N908" s="91"/>
      <c r="O908" s="46"/>
      <c r="P908" s="90"/>
      <c r="Q908" s="46"/>
      <c r="R908" s="91"/>
      <c r="S908" s="46"/>
      <c r="T908" s="90"/>
      <c r="U908" s="46"/>
      <c r="V908" s="91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</row>
    <row r="909">
      <c r="A909" s="93"/>
      <c r="B909" s="46"/>
      <c r="C909" s="46"/>
      <c r="D909" s="90"/>
      <c r="E909" s="46"/>
      <c r="F909" s="91"/>
      <c r="G909" s="46"/>
      <c r="H909" s="90"/>
      <c r="I909" s="92"/>
      <c r="J909" s="91"/>
      <c r="K909" s="46"/>
      <c r="L909" s="90"/>
      <c r="M909" s="92"/>
      <c r="N909" s="91"/>
      <c r="O909" s="46"/>
      <c r="P909" s="90"/>
      <c r="Q909" s="46"/>
      <c r="R909" s="91"/>
      <c r="S909" s="46"/>
      <c r="T909" s="90"/>
      <c r="U909" s="46"/>
      <c r="V909" s="91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</row>
    <row r="910">
      <c r="A910" s="93"/>
      <c r="B910" s="46"/>
      <c r="C910" s="46"/>
      <c r="D910" s="90"/>
      <c r="E910" s="46"/>
      <c r="F910" s="91"/>
      <c r="G910" s="46"/>
      <c r="H910" s="90"/>
      <c r="I910" s="92"/>
      <c r="J910" s="91"/>
      <c r="K910" s="46"/>
      <c r="L910" s="90"/>
      <c r="M910" s="92"/>
      <c r="N910" s="91"/>
      <c r="O910" s="46"/>
      <c r="P910" s="90"/>
      <c r="Q910" s="46"/>
      <c r="R910" s="91"/>
      <c r="S910" s="46"/>
      <c r="T910" s="90"/>
      <c r="U910" s="46"/>
      <c r="V910" s="91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</row>
    <row r="911">
      <c r="A911" s="93"/>
      <c r="B911" s="46"/>
      <c r="C911" s="46"/>
      <c r="D911" s="90"/>
      <c r="E911" s="46"/>
      <c r="F911" s="91"/>
      <c r="G911" s="46"/>
      <c r="H911" s="90"/>
      <c r="I911" s="92"/>
      <c r="J911" s="91"/>
      <c r="K911" s="46"/>
      <c r="L911" s="90"/>
      <c r="M911" s="92"/>
      <c r="N911" s="91"/>
      <c r="O911" s="46"/>
      <c r="P911" s="90"/>
      <c r="Q911" s="46"/>
      <c r="R911" s="91"/>
      <c r="S911" s="46"/>
      <c r="T911" s="90"/>
      <c r="U911" s="46"/>
      <c r="V911" s="91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</row>
    <row r="912">
      <c r="A912" s="93"/>
      <c r="B912" s="46"/>
      <c r="C912" s="46"/>
      <c r="D912" s="90"/>
      <c r="E912" s="46"/>
      <c r="F912" s="91"/>
      <c r="G912" s="46"/>
      <c r="H912" s="90"/>
      <c r="I912" s="92"/>
      <c r="J912" s="91"/>
      <c r="K912" s="46"/>
      <c r="L912" s="90"/>
      <c r="M912" s="92"/>
      <c r="N912" s="91"/>
      <c r="O912" s="46"/>
      <c r="P912" s="90"/>
      <c r="Q912" s="46"/>
      <c r="R912" s="91"/>
      <c r="S912" s="46"/>
      <c r="T912" s="90"/>
      <c r="U912" s="46"/>
      <c r="V912" s="91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</row>
    <row r="913">
      <c r="A913" s="93"/>
      <c r="B913" s="46"/>
      <c r="C913" s="46"/>
      <c r="D913" s="90"/>
      <c r="E913" s="46"/>
      <c r="F913" s="91"/>
      <c r="G913" s="46"/>
      <c r="H913" s="90"/>
      <c r="I913" s="92"/>
      <c r="J913" s="91"/>
      <c r="K913" s="46"/>
      <c r="L913" s="90"/>
      <c r="M913" s="92"/>
      <c r="N913" s="91"/>
      <c r="O913" s="46"/>
      <c r="P913" s="90"/>
      <c r="Q913" s="46"/>
      <c r="R913" s="91"/>
      <c r="S913" s="46"/>
      <c r="T913" s="90"/>
      <c r="U913" s="46"/>
      <c r="V913" s="91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</row>
    <row r="914">
      <c r="A914" s="93"/>
      <c r="B914" s="46"/>
      <c r="C914" s="46"/>
      <c r="D914" s="90"/>
      <c r="E914" s="46"/>
      <c r="F914" s="91"/>
      <c r="G914" s="46"/>
      <c r="H914" s="90"/>
      <c r="I914" s="92"/>
      <c r="J914" s="91"/>
      <c r="K914" s="46"/>
      <c r="L914" s="90"/>
      <c r="M914" s="92"/>
      <c r="N914" s="91"/>
      <c r="O914" s="46"/>
      <c r="P914" s="90"/>
      <c r="Q914" s="46"/>
      <c r="R914" s="91"/>
      <c r="S914" s="46"/>
      <c r="T914" s="90"/>
      <c r="U914" s="46"/>
      <c r="V914" s="91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</row>
    <row r="915">
      <c r="A915" s="93"/>
      <c r="B915" s="46"/>
      <c r="C915" s="46"/>
      <c r="D915" s="90"/>
      <c r="E915" s="46"/>
      <c r="F915" s="91"/>
      <c r="G915" s="46"/>
      <c r="H915" s="90"/>
      <c r="I915" s="92"/>
      <c r="J915" s="91"/>
      <c r="K915" s="46"/>
      <c r="L915" s="90"/>
      <c r="M915" s="92"/>
      <c r="N915" s="91"/>
      <c r="O915" s="46"/>
      <c r="P915" s="90"/>
      <c r="Q915" s="46"/>
      <c r="R915" s="91"/>
      <c r="S915" s="46"/>
      <c r="T915" s="90"/>
      <c r="U915" s="46"/>
      <c r="V915" s="91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</row>
    <row r="916">
      <c r="A916" s="93"/>
      <c r="B916" s="46"/>
      <c r="C916" s="46"/>
      <c r="D916" s="90"/>
      <c r="E916" s="46"/>
      <c r="F916" s="91"/>
      <c r="G916" s="46"/>
      <c r="H916" s="90"/>
      <c r="I916" s="92"/>
      <c r="J916" s="91"/>
      <c r="K916" s="46"/>
      <c r="L916" s="90"/>
      <c r="M916" s="92"/>
      <c r="N916" s="91"/>
      <c r="O916" s="46"/>
      <c r="P916" s="90"/>
      <c r="Q916" s="46"/>
      <c r="R916" s="91"/>
      <c r="S916" s="46"/>
      <c r="T916" s="90"/>
      <c r="U916" s="46"/>
      <c r="V916" s="91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</row>
    <row r="917">
      <c r="A917" s="93"/>
      <c r="B917" s="46"/>
      <c r="C917" s="46"/>
      <c r="D917" s="90"/>
      <c r="E917" s="46"/>
      <c r="F917" s="91"/>
      <c r="G917" s="46"/>
      <c r="H917" s="90"/>
      <c r="I917" s="92"/>
      <c r="J917" s="91"/>
      <c r="K917" s="46"/>
      <c r="L917" s="90"/>
      <c r="M917" s="92"/>
      <c r="N917" s="91"/>
      <c r="O917" s="46"/>
      <c r="P917" s="90"/>
      <c r="Q917" s="46"/>
      <c r="R917" s="91"/>
      <c r="S917" s="46"/>
      <c r="T917" s="90"/>
      <c r="U917" s="46"/>
      <c r="V917" s="91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</row>
    <row r="918">
      <c r="A918" s="93"/>
      <c r="B918" s="46"/>
      <c r="C918" s="46"/>
      <c r="D918" s="90"/>
      <c r="E918" s="46"/>
      <c r="F918" s="91"/>
      <c r="G918" s="46"/>
      <c r="H918" s="90"/>
      <c r="I918" s="92"/>
      <c r="J918" s="91"/>
      <c r="K918" s="46"/>
      <c r="L918" s="90"/>
      <c r="M918" s="92"/>
      <c r="N918" s="91"/>
      <c r="O918" s="46"/>
      <c r="P918" s="90"/>
      <c r="Q918" s="46"/>
      <c r="R918" s="91"/>
      <c r="S918" s="46"/>
      <c r="T918" s="90"/>
      <c r="U918" s="46"/>
      <c r="V918" s="91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</row>
    <row r="919">
      <c r="A919" s="93"/>
      <c r="B919" s="46"/>
      <c r="C919" s="46"/>
      <c r="D919" s="90"/>
      <c r="E919" s="46"/>
      <c r="F919" s="91"/>
      <c r="G919" s="46"/>
      <c r="H919" s="90"/>
      <c r="I919" s="92"/>
      <c r="J919" s="91"/>
      <c r="K919" s="46"/>
      <c r="L919" s="90"/>
      <c r="M919" s="92"/>
      <c r="N919" s="91"/>
      <c r="O919" s="46"/>
      <c r="P919" s="90"/>
      <c r="Q919" s="46"/>
      <c r="R919" s="91"/>
      <c r="S919" s="46"/>
      <c r="T919" s="90"/>
      <c r="U919" s="46"/>
      <c r="V919" s="91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</row>
    <row r="920">
      <c r="A920" s="93"/>
      <c r="B920" s="46"/>
      <c r="C920" s="46"/>
      <c r="D920" s="90"/>
      <c r="E920" s="46"/>
      <c r="F920" s="91"/>
      <c r="G920" s="46"/>
      <c r="H920" s="90"/>
      <c r="I920" s="92"/>
      <c r="J920" s="91"/>
      <c r="K920" s="46"/>
      <c r="L920" s="90"/>
      <c r="M920" s="92"/>
      <c r="N920" s="91"/>
      <c r="O920" s="46"/>
      <c r="P920" s="90"/>
      <c r="Q920" s="46"/>
      <c r="R920" s="91"/>
      <c r="S920" s="46"/>
      <c r="T920" s="90"/>
      <c r="U920" s="46"/>
      <c r="V920" s="91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</row>
    <row r="921">
      <c r="A921" s="93"/>
      <c r="B921" s="46"/>
      <c r="C921" s="46"/>
      <c r="D921" s="90"/>
      <c r="E921" s="46"/>
      <c r="F921" s="91"/>
      <c r="G921" s="46"/>
      <c r="H921" s="90"/>
      <c r="I921" s="92"/>
      <c r="J921" s="91"/>
      <c r="K921" s="46"/>
      <c r="L921" s="90"/>
      <c r="M921" s="92"/>
      <c r="N921" s="91"/>
      <c r="O921" s="46"/>
      <c r="P921" s="90"/>
      <c r="Q921" s="46"/>
      <c r="R921" s="91"/>
      <c r="S921" s="46"/>
      <c r="T921" s="90"/>
      <c r="U921" s="46"/>
      <c r="V921" s="91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</row>
    <row r="922">
      <c r="A922" s="93"/>
      <c r="B922" s="46"/>
      <c r="C922" s="46"/>
      <c r="D922" s="90"/>
      <c r="E922" s="46"/>
      <c r="F922" s="91"/>
      <c r="G922" s="46"/>
      <c r="H922" s="90"/>
      <c r="I922" s="92"/>
      <c r="J922" s="91"/>
      <c r="K922" s="46"/>
      <c r="L922" s="90"/>
      <c r="M922" s="92"/>
      <c r="N922" s="91"/>
      <c r="O922" s="46"/>
      <c r="P922" s="90"/>
      <c r="Q922" s="46"/>
      <c r="R922" s="91"/>
      <c r="S922" s="46"/>
      <c r="T922" s="90"/>
      <c r="U922" s="46"/>
      <c r="V922" s="91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</row>
    <row r="923">
      <c r="A923" s="93"/>
      <c r="B923" s="46"/>
      <c r="C923" s="46"/>
      <c r="D923" s="90"/>
      <c r="E923" s="46"/>
      <c r="F923" s="91"/>
      <c r="G923" s="46"/>
      <c r="H923" s="90"/>
      <c r="I923" s="92"/>
      <c r="J923" s="91"/>
      <c r="K923" s="46"/>
      <c r="L923" s="90"/>
      <c r="M923" s="92"/>
      <c r="N923" s="91"/>
      <c r="O923" s="46"/>
      <c r="P923" s="90"/>
      <c r="Q923" s="46"/>
      <c r="R923" s="91"/>
      <c r="S923" s="46"/>
      <c r="T923" s="90"/>
      <c r="U923" s="46"/>
      <c r="V923" s="91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</row>
    <row r="924">
      <c r="A924" s="93"/>
      <c r="B924" s="46"/>
      <c r="C924" s="46"/>
      <c r="D924" s="90"/>
      <c r="E924" s="46"/>
      <c r="F924" s="91"/>
      <c r="G924" s="46"/>
      <c r="H924" s="90"/>
      <c r="I924" s="92"/>
      <c r="J924" s="91"/>
      <c r="K924" s="46"/>
      <c r="L924" s="90"/>
      <c r="M924" s="92"/>
      <c r="N924" s="91"/>
      <c r="O924" s="46"/>
      <c r="P924" s="90"/>
      <c r="Q924" s="46"/>
      <c r="R924" s="91"/>
      <c r="S924" s="46"/>
      <c r="T924" s="90"/>
      <c r="U924" s="46"/>
      <c r="V924" s="91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</row>
    <row r="925">
      <c r="A925" s="93"/>
      <c r="B925" s="46"/>
      <c r="C925" s="46"/>
      <c r="D925" s="90"/>
      <c r="E925" s="46"/>
      <c r="F925" s="91"/>
      <c r="G925" s="46"/>
      <c r="H925" s="90"/>
      <c r="I925" s="92"/>
      <c r="J925" s="91"/>
      <c r="K925" s="46"/>
      <c r="L925" s="90"/>
      <c r="M925" s="92"/>
      <c r="N925" s="91"/>
      <c r="O925" s="46"/>
      <c r="P925" s="90"/>
      <c r="Q925" s="46"/>
      <c r="R925" s="91"/>
      <c r="S925" s="46"/>
      <c r="T925" s="90"/>
      <c r="U925" s="46"/>
      <c r="V925" s="91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</row>
    <row r="926">
      <c r="A926" s="93"/>
      <c r="B926" s="46"/>
      <c r="C926" s="46"/>
      <c r="D926" s="90"/>
      <c r="E926" s="46"/>
      <c r="F926" s="91"/>
      <c r="G926" s="46"/>
      <c r="H926" s="90"/>
      <c r="I926" s="92"/>
      <c r="J926" s="91"/>
      <c r="K926" s="46"/>
      <c r="L926" s="90"/>
      <c r="M926" s="92"/>
      <c r="N926" s="91"/>
      <c r="O926" s="46"/>
      <c r="P926" s="90"/>
      <c r="Q926" s="46"/>
      <c r="R926" s="91"/>
      <c r="S926" s="46"/>
      <c r="T926" s="90"/>
      <c r="U926" s="46"/>
      <c r="V926" s="91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</row>
    <row r="927">
      <c r="A927" s="93"/>
      <c r="B927" s="46"/>
      <c r="C927" s="46"/>
      <c r="D927" s="90"/>
      <c r="E927" s="46"/>
      <c r="F927" s="91"/>
      <c r="G927" s="46"/>
      <c r="H927" s="90"/>
      <c r="I927" s="92"/>
      <c r="J927" s="91"/>
      <c r="K927" s="46"/>
      <c r="L927" s="90"/>
      <c r="M927" s="92"/>
      <c r="N927" s="91"/>
      <c r="O927" s="46"/>
      <c r="P927" s="90"/>
      <c r="Q927" s="46"/>
      <c r="R927" s="91"/>
      <c r="S927" s="46"/>
      <c r="T927" s="90"/>
      <c r="U927" s="46"/>
      <c r="V927" s="91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</row>
    <row r="928">
      <c r="A928" s="93"/>
      <c r="B928" s="46"/>
      <c r="C928" s="46"/>
      <c r="D928" s="90"/>
      <c r="E928" s="46"/>
      <c r="F928" s="91"/>
      <c r="G928" s="46"/>
      <c r="H928" s="90"/>
      <c r="I928" s="92"/>
      <c r="J928" s="91"/>
      <c r="K928" s="46"/>
      <c r="L928" s="90"/>
      <c r="M928" s="92"/>
      <c r="N928" s="91"/>
      <c r="O928" s="46"/>
      <c r="P928" s="90"/>
      <c r="Q928" s="46"/>
      <c r="R928" s="91"/>
      <c r="S928" s="46"/>
      <c r="T928" s="90"/>
      <c r="U928" s="46"/>
      <c r="V928" s="91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</row>
    <row r="929">
      <c r="A929" s="93"/>
      <c r="B929" s="46"/>
      <c r="C929" s="46"/>
      <c r="D929" s="90"/>
      <c r="E929" s="46"/>
      <c r="F929" s="91"/>
      <c r="G929" s="46"/>
      <c r="H929" s="90"/>
      <c r="I929" s="92"/>
      <c r="J929" s="91"/>
      <c r="K929" s="46"/>
      <c r="L929" s="90"/>
      <c r="M929" s="92"/>
      <c r="N929" s="91"/>
      <c r="O929" s="46"/>
      <c r="P929" s="90"/>
      <c r="Q929" s="46"/>
      <c r="R929" s="91"/>
      <c r="S929" s="46"/>
      <c r="T929" s="90"/>
      <c r="U929" s="46"/>
      <c r="V929" s="91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</row>
    <row r="930">
      <c r="A930" s="93"/>
      <c r="B930" s="46"/>
      <c r="C930" s="46"/>
      <c r="D930" s="90"/>
      <c r="E930" s="46"/>
      <c r="F930" s="91"/>
      <c r="G930" s="46"/>
      <c r="H930" s="90"/>
      <c r="I930" s="92"/>
      <c r="J930" s="91"/>
      <c r="K930" s="46"/>
      <c r="L930" s="90"/>
      <c r="M930" s="92"/>
      <c r="N930" s="91"/>
      <c r="O930" s="46"/>
      <c r="P930" s="90"/>
      <c r="Q930" s="46"/>
      <c r="R930" s="91"/>
      <c r="S930" s="46"/>
      <c r="T930" s="90"/>
      <c r="U930" s="46"/>
      <c r="V930" s="91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</row>
    <row r="931">
      <c r="A931" s="93"/>
      <c r="B931" s="46"/>
      <c r="C931" s="46"/>
      <c r="D931" s="90"/>
      <c r="E931" s="46"/>
      <c r="F931" s="91"/>
      <c r="G931" s="46"/>
      <c r="H931" s="90"/>
      <c r="I931" s="92"/>
      <c r="J931" s="91"/>
      <c r="K931" s="46"/>
      <c r="L931" s="90"/>
      <c r="M931" s="92"/>
      <c r="N931" s="91"/>
      <c r="O931" s="46"/>
      <c r="P931" s="90"/>
      <c r="Q931" s="46"/>
      <c r="R931" s="91"/>
      <c r="S931" s="46"/>
      <c r="T931" s="90"/>
      <c r="U931" s="46"/>
      <c r="V931" s="91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</row>
    <row r="932">
      <c r="A932" s="93"/>
      <c r="B932" s="46"/>
      <c r="C932" s="46"/>
      <c r="D932" s="90"/>
      <c r="E932" s="46"/>
      <c r="F932" s="91"/>
      <c r="G932" s="46"/>
      <c r="H932" s="90"/>
      <c r="I932" s="92"/>
      <c r="J932" s="91"/>
      <c r="K932" s="46"/>
      <c r="L932" s="90"/>
      <c r="M932" s="92"/>
      <c r="N932" s="91"/>
      <c r="O932" s="46"/>
      <c r="P932" s="90"/>
      <c r="Q932" s="46"/>
      <c r="R932" s="91"/>
      <c r="S932" s="46"/>
      <c r="T932" s="90"/>
      <c r="U932" s="46"/>
      <c r="V932" s="91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</row>
    <row r="933">
      <c r="A933" s="93"/>
      <c r="B933" s="46"/>
      <c r="C933" s="46"/>
      <c r="D933" s="90"/>
      <c r="E933" s="46"/>
      <c r="F933" s="91"/>
      <c r="G933" s="46"/>
      <c r="H933" s="90"/>
      <c r="I933" s="92"/>
      <c r="J933" s="91"/>
      <c r="K933" s="46"/>
      <c r="L933" s="90"/>
      <c r="M933" s="92"/>
      <c r="N933" s="91"/>
      <c r="O933" s="46"/>
      <c r="P933" s="90"/>
      <c r="Q933" s="46"/>
      <c r="R933" s="91"/>
      <c r="S933" s="46"/>
      <c r="T933" s="90"/>
      <c r="U933" s="46"/>
      <c r="V933" s="91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</row>
    <row r="934">
      <c r="A934" s="93"/>
      <c r="B934" s="46"/>
      <c r="C934" s="46"/>
      <c r="D934" s="90"/>
      <c r="E934" s="46"/>
      <c r="F934" s="91"/>
      <c r="G934" s="46"/>
      <c r="H934" s="90"/>
      <c r="I934" s="92"/>
      <c r="J934" s="91"/>
      <c r="K934" s="46"/>
      <c r="L934" s="90"/>
      <c r="M934" s="92"/>
      <c r="N934" s="91"/>
      <c r="O934" s="46"/>
      <c r="P934" s="90"/>
      <c r="Q934" s="46"/>
      <c r="R934" s="91"/>
      <c r="S934" s="46"/>
      <c r="T934" s="90"/>
      <c r="U934" s="46"/>
      <c r="V934" s="91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</row>
    <row r="935">
      <c r="A935" s="93"/>
      <c r="B935" s="46"/>
      <c r="C935" s="46"/>
      <c r="D935" s="90"/>
      <c r="E935" s="46"/>
      <c r="F935" s="91"/>
      <c r="G935" s="46"/>
      <c r="H935" s="90"/>
      <c r="I935" s="92"/>
      <c r="J935" s="91"/>
      <c r="K935" s="46"/>
      <c r="L935" s="90"/>
      <c r="M935" s="92"/>
      <c r="N935" s="91"/>
      <c r="O935" s="46"/>
      <c r="P935" s="90"/>
      <c r="Q935" s="46"/>
      <c r="R935" s="91"/>
      <c r="S935" s="46"/>
      <c r="T935" s="90"/>
      <c r="U935" s="46"/>
      <c r="V935" s="91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</row>
    <row r="936">
      <c r="A936" s="93"/>
      <c r="B936" s="46"/>
      <c r="C936" s="46"/>
      <c r="D936" s="90"/>
      <c r="E936" s="46"/>
      <c r="F936" s="91"/>
      <c r="G936" s="46"/>
      <c r="H936" s="90"/>
      <c r="I936" s="92"/>
      <c r="J936" s="91"/>
      <c r="K936" s="46"/>
      <c r="L936" s="90"/>
      <c r="M936" s="92"/>
      <c r="N936" s="91"/>
      <c r="O936" s="46"/>
      <c r="P936" s="90"/>
      <c r="Q936" s="46"/>
      <c r="R936" s="91"/>
      <c r="S936" s="46"/>
      <c r="T936" s="90"/>
      <c r="U936" s="46"/>
      <c r="V936" s="91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</row>
    <row r="937">
      <c r="A937" s="93"/>
      <c r="B937" s="46"/>
      <c r="C937" s="46"/>
      <c r="D937" s="90"/>
      <c r="E937" s="46"/>
      <c r="F937" s="91"/>
      <c r="G937" s="46"/>
      <c r="H937" s="90"/>
      <c r="I937" s="92"/>
      <c r="J937" s="91"/>
      <c r="K937" s="46"/>
      <c r="L937" s="90"/>
      <c r="M937" s="92"/>
      <c r="N937" s="91"/>
      <c r="O937" s="46"/>
      <c r="P937" s="90"/>
      <c r="Q937" s="46"/>
      <c r="R937" s="91"/>
      <c r="S937" s="46"/>
      <c r="T937" s="90"/>
      <c r="U937" s="46"/>
      <c r="V937" s="91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</row>
    <row r="938">
      <c r="A938" s="93"/>
      <c r="B938" s="46"/>
      <c r="C938" s="46"/>
      <c r="D938" s="90"/>
      <c r="E938" s="46"/>
      <c r="F938" s="91"/>
      <c r="G938" s="46"/>
      <c r="H938" s="90"/>
      <c r="I938" s="92"/>
      <c r="J938" s="91"/>
      <c r="K938" s="46"/>
      <c r="L938" s="90"/>
      <c r="M938" s="92"/>
      <c r="N938" s="91"/>
      <c r="O938" s="46"/>
      <c r="P938" s="90"/>
      <c r="Q938" s="46"/>
      <c r="R938" s="91"/>
      <c r="S938" s="46"/>
      <c r="T938" s="90"/>
      <c r="U938" s="46"/>
      <c r="V938" s="91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</row>
    <row r="939">
      <c r="A939" s="93"/>
      <c r="B939" s="46"/>
      <c r="C939" s="46"/>
      <c r="D939" s="90"/>
      <c r="E939" s="46"/>
      <c r="F939" s="91"/>
      <c r="G939" s="46"/>
      <c r="H939" s="90"/>
      <c r="I939" s="92"/>
      <c r="J939" s="91"/>
      <c r="K939" s="46"/>
      <c r="L939" s="90"/>
      <c r="M939" s="92"/>
      <c r="N939" s="91"/>
      <c r="O939" s="46"/>
      <c r="P939" s="90"/>
      <c r="Q939" s="46"/>
      <c r="R939" s="91"/>
      <c r="S939" s="46"/>
      <c r="T939" s="90"/>
      <c r="U939" s="46"/>
      <c r="V939" s="91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</row>
    <row r="940">
      <c r="A940" s="93"/>
      <c r="B940" s="46"/>
      <c r="C940" s="46"/>
      <c r="D940" s="90"/>
      <c r="E940" s="46"/>
      <c r="F940" s="91"/>
      <c r="G940" s="46"/>
      <c r="H940" s="90"/>
      <c r="I940" s="92"/>
      <c r="J940" s="91"/>
      <c r="K940" s="46"/>
      <c r="L940" s="90"/>
      <c r="M940" s="92"/>
      <c r="N940" s="91"/>
      <c r="O940" s="46"/>
      <c r="P940" s="90"/>
      <c r="Q940" s="46"/>
      <c r="R940" s="91"/>
      <c r="S940" s="46"/>
      <c r="T940" s="90"/>
      <c r="U940" s="46"/>
      <c r="V940" s="91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</row>
    <row r="941">
      <c r="A941" s="93"/>
      <c r="B941" s="46"/>
      <c r="C941" s="46"/>
      <c r="D941" s="90"/>
      <c r="E941" s="46"/>
      <c r="F941" s="91"/>
      <c r="G941" s="46"/>
      <c r="H941" s="90"/>
      <c r="I941" s="92"/>
      <c r="J941" s="91"/>
      <c r="K941" s="46"/>
      <c r="L941" s="90"/>
      <c r="M941" s="92"/>
      <c r="N941" s="91"/>
      <c r="O941" s="46"/>
      <c r="P941" s="90"/>
      <c r="Q941" s="46"/>
      <c r="R941" s="91"/>
      <c r="S941" s="46"/>
      <c r="T941" s="90"/>
      <c r="U941" s="46"/>
      <c r="V941" s="91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</row>
    <row r="942">
      <c r="A942" s="93"/>
      <c r="B942" s="46"/>
      <c r="C942" s="46"/>
      <c r="D942" s="90"/>
      <c r="E942" s="46"/>
      <c r="F942" s="91"/>
      <c r="G942" s="46"/>
      <c r="H942" s="90"/>
      <c r="I942" s="92"/>
      <c r="J942" s="91"/>
      <c r="K942" s="46"/>
      <c r="L942" s="90"/>
      <c r="M942" s="92"/>
      <c r="N942" s="91"/>
      <c r="O942" s="46"/>
      <c r="P942" s="90"/>
      <c r="Q942" s="46"/>
      <c r="R942" s="91"/>
      <c r="S942" s="46"/>
      <c r="T942" s="90"/>
      <c r="U942" s="46"/>
      <c r="V942" s="91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</row>
    <row r="943">
      <c r="A943" s="93"/>
      <c r="B943" s="46"/>
      <c r="C943" s="46"/>
      <c r="D943" s="90"/>
      <c r="E943" s="46"/>
      <c r="F943" s="91"/>
      <c r="G943" s="46"/>
      <c r="H943" s="90"/>
      <c r="I943" s="92"/>
      <c r="J943" s="91"/>
      <c r="K943" s="46"/>
      <c r="L943" s="90"/>
      <c r="M943" s="92"/>
      <c r="N943" s="91"/>
      <c r="O943" s="46"/>
      <c r="P943" s="90"/>
      <c r="Q943" s="46"/>
      <c r="R943" s="91"/>
      <c r="S943" s="46"/>
      <c r="T943" s="90"/>
      <c r="U943" s="46"/>
      <c r="V943" s="91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</row>
    <row r="944">
      <c r="A944" s="93"/>
      <c r="B944" s="46"/>
      <c r="C944" s="46"/>
      <c r="D944" s="90"/>
      <c r="E944" s="46"/>
      <c r="F944" s="91"/>
      <c r="G944" s="46"/>
      <c r="H944" s="90"/>
      <c r="I944" s="92"/>
      <c r="J944" s="91"/>
      <c r="K944" s="46"/>
      <c r="L944" s="90"/>
      <c r="M944" s="92"/>
      <c r="N944" s="91"/>
      <c r="O944" s="46"/>
      <c r="P944" s="90"/>
      <c r="Q944" s="46"/>
      <c r="R944" s="91"/>
      <c r="S944" s="46"/>
      <c r="T944" s="90"/>
      <c r="U944" s="46"/>
      <c r="V944" s="91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</row>
    <row r="945">
      <c r="A945" s="93"/>
      <c r="B945" s="46"/>
      <c r="C945" s="46"/>
      <c r="D945" s="90"/>
      <c r="E945" s="46"/>
      <c r="F945" s="91"/>
      <c r="G945" s="46"/>
      <c r="H945" s="90"/>
      <c r="I945" s="92"/>
      <c r="J945" s="91"/>
      <c r="K945" s="46"/>
      <c r="L945" s="90"/>
      <c r="M945" s="92"/>
      <c r="N945" s="91"/>
      <c r="O945" s="46"/>
      <c r="P945" s="90"/>
      <c r="Q945" s="46"/>
      <c r="R945" s="91"/>
      <c r="S945" s="46"/>
      <c r="T945" s="90"/>
      <c r="U945" s="46"/>
      <c r="V945" s="91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</row>
    <row r="946">
      <c r="A946" s="93"/>
      <c r="B946" s="46"/>
      <c r="C946" s="46"/>
      <c r="D946" s="90"/>
      <c r="E946" s="46"/>
      <c r="F946" s="91"/>
      <c r="G946" s="46"/>
      <c r="H946" s="90"/>
      <c r="I946" s="92"/>
      <c r="J946" s="91"/>
      <c r="K946" s="46"/>
      <c r="L946" s="90"/>
      <c r="M946" s="92"/>
      <c r="N946" s="91"/>
      <c r="O946" s="46"/>
      <c r="P946" s="90"/>
      <c r="Q946" s="46"/>
      <c r="R946" s="91"/>
      <c r="S946" s="46"/>
      <c r="T946" s="90"/>
      <c r="U946" s="46"/>
      <c r="V946" s="91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</row>
    <row r="947">
      <c r="A947" s="93"/>
      <c r="B947" s="46"/>
      <c r="C947" s="46"/>
      <c r="D947" s="90"/>
      <c r="E947" s="46"/>
      <c r="F947" s="91"/>
      <c r="G947" s="46"/>
      <c r="H947" s="90"/>
      <c r="I947" s="92"/>
      <c r="J947" s="91"/>
      <c r="K947" s="46"/>
      <c r="L947" s="90"/>
      <c r="M947" s="92"/>
      <c r="N947" s="91"/>
      <c r="O947" s="46"/>
      <c r="P947" s="90"/>
      <c r="Q947" s="46"/>
      <c r="R947" s="91"/>
      <c r="S947" s="46"/>
      <c r="T947" s="90"/>
      <c r="U947" s="46"/>
      <c r="V947" s="91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</row>
    <row r="948">
      <c r="A948" s="93"/>
      <c r="B948" s="46"/>
      <c r="C948" s="46"/>
      <c r="D948" s="90"/>
      <c r="E948" s="46"/>
      <c r="F948" s="91"/>
      <c r="G948" s="46"/>
      <c r="H948" s="90"/>
      <c r="I948" s="92"/>
      <c r="J948" s="91"/>
      <c r="K948" s="46"/>
      <c r="L948" s="90"/>
      <c r="M948" s="92"/>
      <c r="N948" s="91"/>
      <c r="O948" s="46"/>
      <c r="P948" s="90"/>
      <c r="Q948" s="46"/>
      <c r="R948" s="91"/>
      <c r="S948" s="46"/>
      <c r="T948" s="90"/>
      <c r="U948" s="46"/>
      <c r="V948" s="91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</row>
    <row r="949">
      <c r="A949" s="93"/>
      <c r="B949" s="46"/>
      <c r="C949" s="46"/>
      <c r="D949" s="90"/>
      <c r="E949" s="46"/>
      <c r="F949" s="91"/>
      <c r="G949" s="46"/>
      <c r="H949" s="90"/>
      <c r="I949" s="92"/>
      <c r="J949" s="91"/>
      <c r="K949" s="46"/>
      <c r="L949" s="90"/>
      <c r="M949" s="92"/>
      <c r="N949" s="91"/>
      <c r="O949" s="46"/>
      <c r="P949" s="90"/>
      <c r="Q949" s="46"/>
      <c r="R949" s="91"/>
      <c r="S949" s="46"/>
      <c r="T949" s="90"/>
      <c r="U949" s="46"/>
      <c r="V949" s="91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</row>
    <row r="950">
      <c r="A950" s="93"/>
      <c r="B950" s="46"/>
      <c r="C950" s="46"/>
      <c r="D950" s="90"/>
      <c r="E950" s="46"/>
      <c r="F950" s="91"/>
      <c r="G950" s="46"/>
      <c r="H950" s="90"/>
      <c r="I950" s="92"/>
      <c r="J950" s="91"/>
      <c r="K950" s="46"/>
      <c r="L950" s="90"/>
      <c r="M950" s="92"/>
      <c r="N950" s="91"/>
      <c r="O950" s="46"/>
      <c r="P950" s="90"/>
      <c r="Q950" s="46"/>
      <c r="R950" s="91"/>
      <c r="S950" s="46"/>
      <c r="T950" s="90"/>
      <c r="U950" s="46"/>
      <c r="V950" s="91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</row>
    <row r="951">
      <c r="A951" s="93"/>
      <c r="B951" s="46"/>
      <c r="C951" s="46"/>
      <c r="D951" s="90"/>
      <c r="E951" s="46"/>
      <c r="F951" s="91"/>
      <c r="G951" s="46"/>
      <c r="H951" s="90"/>
      <c r="I951" s="92"/>
      <c r="J951" s="91"/>
      <c r="K951" s="46"/>
      <c r="L951" s="90"/>
      <c r="M951" s="92"/>
      <c r="N951" s="91"/>
      <c r="O951" s="46"/>
      <c r="P951" s="90"/>
      <c r="Q951" s="46"/>
      <c r="R951" s="91"/>
      <c r="S951" s="46"/>
      <c r="T951" s="90"/>
      <c r="U951" s="46"/>
      <c r="V951" s="91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</row>
    <row r="952">
      <c r="A952" s="93"/>
      <c r="B952" s="46"/>
      <c r="C952" s="46"/>
      <c r="D952" s="90"/>
      <c r="E952" s="46"/>
      <c r="F952" s="91"/>
      <c r="G952" s="46"/>
      <c r="H952" s="90"/>
      <c r="I952" s="92"/>
      <c r="J952" s="91"/>
      <c r="K952" s="46"/>
      <c r="L952" s="90"/>
      <c r="M952" s="92"/>
      <c r="N952" s="91"/>
      <c r="O952" s="46"/>
      <c r="P952" s="90"/>
      <c r="Q952" s="46"/>
      <c r="R952" s="91"/>
      <c r="S952" s="46"/>
      <c r="T952" s="90"/>
      <c r="U952" s="46"/>
      <c r="V952" s="91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</row>
    <row r="953">
      <c r="A953" s="93"/>
      <c r="B953" s="46"/>
      <c r="C953" s="46"/>
      <c r="D953" s="90"/>
      <c r="E953" s="46"/>
      <c r="F953" s="91"/>
      <c r="G953" s="46"/>
      <c r="H953" s="90"/>
      <c r="I953" s="92"/>
      <c r="J953" s="91"/>
      <c r="K953" s="46"/>
      <c r="L953" s="90"/>
      <c r="M953" s="92"/>
      <c r="N953" s="91"/>
      <c r="O953" s="46"/>
      <c r="P953" s="90"/>
      <c r="Q953" s="46"/>
      <c r="R953" s="91"/>
      <c r="S953" s="46"/>
      <c r="T953" s="90"/>
      <c r="U953" s="46"/>
      <c r="V953" s="91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</row>
    <row r="954">
      <c r="A954" s="93"/>
      <c r="B954" s="46"/>
      <c r="C954" s="46"/>
      <c r="D954" s="90"/>
      <c r="E954" s="46"/>
      <c r="F954" s="91"/>
      <c r="G954" s="46"/>
      <c r="H954" s="90"/>
      <c r="I954" s="92"/>
      <c r="J954" s="91"/>
      <c r="K954" s="46"/>
      <c r="L954" s="90"/>
      <c r="M954" s="92"/>
      <c r="N954" s="91"/>
      <c r="O954" s="46"/>
      <c r="P954" s="90"/>
      <c r="Q954" s="46"/>
      <c r="R954" s="91"/>
      <c r="S954" s="46"/>
      <c r="T954" s="90"/>
      <c r="U954" s="46"/>
      <c r="V954" s="91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</row>
    <row r="955">
      <c r="A955" s="93"/>
      <c r="B955" s="46"/>
      <c r="C955" s="46"/>
      <c r="D955" s="90"/>
      <c r="E955" s="46"/>
      <c r="F955" s="91"/>
      <c r="G955" s="46"/>
      <c r="H955" s="90"/>
      <c r="I955" s="92"/>
      <c r="J955" s="91"/>
      <c r="K955" s="46"/>
      <c r="L955" s="90"/>
      <c r="M955" s="92"/>
      <c r="N955" s="91"/>
      <c r="O955" s="46"/>
      <c r="P955" s="90"/>
      <c r="Q955" s="46"/>
      <c r="R955" s="91"/>
      <c r="S955" s="46"/>
      <c r="T955" s="90"/>
      <c r="U955" s="46"/>
      <c r="V955" s="91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</row>
    <row r="956">
      <c r="A956" s="93"/>
      <c r="B956" s="46"/>
      <c r="C956" s="46"/>
      <c r="D956" s="90"/>
      <c r="E956" s="46"/>
      <c r="F956" s="91"/>
      <c r="G956" s="46"/>
      <c r="H956" s="90"/>
      <c r="I956" s="92"/>
      <c r="J956" s="91"/>
      <c r="K956" s="46"/>
      <c r="L956" s="90"/>
      <c r="M956" s="92"/>
      <c r="N956" s="91"/>
      <c r="O956" s="46"/>
      <c r="P956" s="90"/>
      <c r="Q956" s="46"/>
      <c r="R956" s="91"/>
      <c r="S956" s="46"/>
      <c r="T956" s="90"/>
      <c r="U956" s="46"/>
      <c r="V956" s="91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</row>
    <row r="957">
      <c r="A957" s="93"/>
      <c r="B957" s="46"/>
      <c r="C957" s="46"/>
      <c r="D957" s="90"/>
      <c r="E957" s="46"/>
      <c r="F957" s="91"/>
      <c r="G957" s="46"/>
      <c r="H957" s="90"/>
      <c r="I957" s="92"/>
      <c r="J957" s="91"/>
      <c r="K957" s="46"/>
      <c r="L957" s="90"/>
      <c r="M957" s="92"/>
      <c r="N957" s="91"/>
      <c r="O957" s="46"/>
      <c r="P957" s="90"/>
      <c r="Q957" s="46"/>
      <c r="R957" s="91"/>
      <c r="S957" s="46"/>
      <c r="T957" s="90"/>
      <c r="U957" s="46"/>
      <c r="V957" s="91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</row>
    <row r="958">
      <c r="A958" s="93"/>
      <c r="B958" s="46"/>
      <c r="C958" s="46"/>
      <c r="D958" s="90"/>
      <c r="E958" s="46"/>
      <c r="F958" s="91"/>
      <c r="G958" s="46"/>
      <c r="H958" s="90"/>
      <c r="I958" s="92"/>
      <c r="J958" s="91"/>
      <c r="K958" s="46"/>
      <c r="L958" s="90"/>
      <c r="M958" s="92"/>
      <c r="N958" s="91"/>
      <c r="O958" s="46"/>
      <c r="P958" s="90"/>
      <c r="Q958" s="46"/>
      <c r="R958" s="91"/>
      <c r="S958" s="46"/>
      <c r="T958" s="90"/>
      <c r="U958" s="46"/>
      <c r="V958" s="91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</row>
    <row r="959">
      <c r="A959" s="93"/>
      <c r="B959" s="46"/>
      <c r="C959" s="46"/>
      <c r="D959" s="90"/>
      <c r="E959" s="46"/>
      <c r="F959" s="91"/>
      <c r="G959" s="46"/>
      <c r="H959" s="90"/>
      <c r="I959" s="92"/>
      <c r="J959" s="91"/>
      <c r="K959" s="46"/>
      <c r="L959" s="90"/>
      <c r="M959" s="92"/>
      <c r="N959" s="91"/>
      <c r="O959" s="46"/>
      <c r="P959" s="90"/>
      <c r="Q959" s="46"/>
      <c r="R959" s="91"/>
      <c r="S959" s="46"/>
      <c r="T959" s="90"/>
      <c r="U959" s="46"/>
      <c r="V959" s="91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</row>
    <row r="960">
      <c r="A960" s="93"/>
      <c r="B960" s="46"/>
      <c r="C960" s="46"/>
      <c r="D960" s="90"/>
      <c r="E960" s="46"/>
      <c r="F960" s="91"/>
      <c r="G960" s="46"/>
      <c r="H960" s="90"/>
      <c r="I960" s="92"/>
      <c r="J960" s="91"/>
      <c r="K960" s="46"/>
      <c r="L960" s="90"/>
      <c r="M960" s="92"/>
      <c r="N960" s="91"/>
      <c r="O960" s="46"/>
      <c r="P960" s="90"/>
      <c r="Q960" s="46"/>
      <c r="R960" s="91"/>
      <c r="S960" s="46"/>
      <c r="T960" s="90"/>
      <c r="U960" s="46"/>
      <c r="V960" s="91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</row>
    <row r="961">
      <c r="A961" s="93"/>
      <c r="B961" s="46"/>
      <c r="C961" s="46"/>
      <c r="D961" s="90"/>
      <c r="E961" s="46"/>
      <c r="F961" s="91"/>
      <c r="G961" s="46"/>
      <c r="H961" s="90"/>
      <c r="I961" s="92"/>
      <c r="J961" s="91"/>
      <c r="K961" s="46"/>
      <c r="L961" s="90"/>
      <c r="M961" s="92"/>
      <c r="N961" s="91"/>
      <c r="O961" s="46"/>
      <c r="P961" s="90"/>
      <c r="Q961" s="46"/>
      <c r="R961" s="91"/>
      <c r="S961" s="46"/>
      <c r="T961" s="90"/>
      <c r="U961" s="46"/>
      <c r="V961" s="91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</row>
    <row r="962">
      <c r="A962" s="93"/>
      <c r="B962" s="46"/>
      <c r="C962" s="46"/>
      <c r="D962" s="90"/>
      <c r="E962" s="46"/>
      <c r="F962" s="91"/>
      <c r="G962" s="46"/>
      <c r="H962" s="90"/>
      <c r="I962" s="92"/>
      <c r="J962" s="91"/>
      <c r="K962" s="46"/>
      <c r="L962" s="90"/>
      <c r="M962" s="92"/>
      <c r="N962" s="91"/>
      <c r="O962" s="46"/>
      <c r="P962" s="90"/>
      <c r="Q962" s="46"/>
      <c r="R962" s="91"/>
      <c r="S962" s="46"/>
      <c r="T962" s="90"/>
      <c r="U962" s="46"/>
      <c r="V962" s="91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</row>
    <row r="963">
      <c r="A963" s="93"/>
      <c r="B963" s="46"/>
      <c r="C963" s="46"/>
      <c r="D963" s="90"/>
      <c r="E963" s="46"/>
      <c r="F963" s="91"/>
      <c r="G963" s="46"/>
      <c r="H963" s="90"/>
      <c r="I963" s="92"/>
      <c r="J963" s="91"/>
      <c r="K963" s="46"/>
      <c r="L963" s="90"/>
      <c r="M963" s="92"/>
      <c r="N963" s="91"/>
      <c r="O963" s="46"/>
      <c r="P963" s="90"/>
      <c r="Q963" s="46"/>
      <c r="R963" s="91"/>
      <c r="S963" s="46"/>
      <c r="T963" s="90"/>
      <c r="U963" s="46"/>
      <c r="V963" s="91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</row>
    <row r="964">
      <c r="A964" s="93"/>
      <c r="B964" s="46"/>
      <c r="C964" s="46"/>
      <c r="D964" s="90"/>
      <c r="E964" s="46"/>
      <c r="F964" s="91"/>
      <c r="G964" s="46"/>
      <c r="H964" s="90"/>
      <c r="I964" s="92"/>
      <c r="J964" s="91"/>
      <c r="K964" s="46"/>
      <c r="L964" s="90"/>
      <c r="M964" s="92"/>
      <c r="N964" s="91"/>
      <c r="O964" s="46"/>
      <c r="P964" s="90"/>
      <c r="Q964" s="46"/>
      <c r="R964" s="91"/>
      <c r="S964" s="46"/>
      <c r="T964" s="90"/>
      <c r="U964" s="46"/>
      <c r="V964" s="91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</row>
    <row r="965">
      <c r="A965" s="93"/>
      <c r="B965" s="46"/>
      <c r="C965" s="46"/>
      <c r="D965" s="90"/>
      <c r="E965" s="46"/>
      <c r="F965" s="91"/>
      <c r="G965" s="46"/>
      <c r="H965" s="90"/>
      <c r="I965" s="92"/>
      <c r="J965" s="91"/>
      <c r="K965" s="46"/>
      <c r="L965" s="90"/>
      <c r="M965" s="92"/>
      <c r="N965" s="91"/>
      <c r="O965" s="46"/>
      <c r="P965" s="90"/>
      <c r="Q965" s="46"/>
      <c r="R965" s="91"/>
      <c r="S965" s="46"/>
      <c r="T965" s="90"/>
      <c r="U965" s="46"/>
      <c r="V965" s="91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</row>
    <row r="966">
      <c r="A966" s="93"/>
      <c r="B966" s="46"/>
      <c r="C966" s="46"/>
      <c r="D966" s="90"/>
      <c r="E966" s="46"/>
      <c r="F966" s="91"/>
      <c r="G966" s="46"/>
      <c r="H966" s="90"/>
      <c r="I966" s="92"/>
      <c r="J966" s="91"/>
      <c r="K966" s="46"/>
      <c r="L966" s="90"/>
      <c r="M966" s="92"/>
      <c r="N966" s="91"/>
      <c r="O966" s="46"/>
      <c r="P966" s="90"/>
      <c r="Q966" s="46"/>
      <c r="R966" s="91"/>
      <c r="S966" s="46"/>
      <c r="T966" s="90"/>
      <c r="U966" s="46"/>
      <c r="V966" s="91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</row>
    <row r="967">
      <c r="A967" s="93"/>
      <c r="B967" s="46"/>
      <c r="C967" s="46"/>
      <c r="D967" s="90"/>
      <c r="E967" s="46"/>
      <c r="F967" s="91"/>
      <c r="G967" s="46"/>
      <c r="H967" s="90"/>
      <c r="I967" s="92"/>
      <c r="J967" s="91"/>
      <c r="K967" s="46"/>
      <c r="L967" s="90"/>
      <c r="M967" s="92"/>
      <c r="N967" s="91"/>
      <c r="O967" s="46"/>
      <c r="P967" s="90"/>
      <c r="Q967" s="46"/>
      <c r="R967" s="91"/>
      <c r="S967" s="46"/>
      <c r="T967" s="90"/>
      <c r="U967" s="46"/>
      <c r="V967" s="91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</row>
    <row r="968">
      <c r="A968" s="93"/>
      <c r="B968" s="46"/>
      <c r="C968" s="46"/>
      <c r="D968" s="90"/>
      <c r="E968" s="46"/>
      <c r="F968" s="91"/>
      <c r="G968" s="46"/>
      <c r="H968" s="90"/>
      <c r="I968" s="92"/>
      <c r="J968" s="91"/>
      <c r="K968" s="46"/>
      <c r="L968" s="90"/>
      <c r="M968" s="92"/>
      <c r="N968" s="91"/>
      <c r="O968" s="46"/>
      <c r="P968" s="90"/>
      <c r="Q968" s="46"/>
      <c r="R968" s="91"/>
      <c r="S968" s="46"/>
      <c r="T968" s="90"/>
      <c r="U968" s="46"/>
      <c r="V968" s="91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</row>
    <row r="969">
      <c r="A969" s="93"/>
      <c r="B969" s="46"/>
      <c r="C969" s="46"/>
      <c r="D969" s="90"/>
      <c r="E969" s="46"/>
      <c r="F969" s="91"/>
      <c r="G969" s="46"/>
      <c r="H969" s="90"/>
      <c r="I969" s="92"/>
      <c r="J969" s="91"/>
      <c r="K969" s="46"/>
      <c r="L969" s="90"/>
      <c r="M969" s="92"/>
      <c r="N969" s="91"/>
      <c r="O969" s="46"/>
      <c r="P969" s="90"/>
      <c r="Q969" s="46"/>
      <c r="R969" s="91"/>
      <c r="S969" s="46"/>
      <c r="T969" s="90"/>
      <c r="U969" s="46"/>
      <c r="V969" s="91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</row>
    <row r="970">
      <c r="A970" s="93"/>
      <c r="B970" s="46"/>
      <c r="C970" s="46"/>
      <c r="D970" s="90"/>
      <c r="E970" s="46"/>
      <c r="F970" s="91"/>
      <c r="G970" s="46"/>
      <c r="H970" s="90"/>
      <c r="I970" s="92"/>
      <c r="J970" s="91"/>
      <c r="K970" s="46"/>
      <c r="L970" s="90"/>
      <c r="M970" s="92"/>
      <c r="N970" s="91"/>
      <c r="O970" s="46"/>
      <c r="P970" s="90"/>
      <c r="Q970" s="46"/>
      <c r="R970" s="91"/>
      <c r="S970" s="46"/>
      <c r="T970" s="90"/>
      <c r="U970" s="46"/>
      <c r="V970" s="91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</row>
    <row r="971">
      <c r="A971" s="93"/>
      <c r="B971" s="46"/>
      <c r="C971" s="46"/>
      <c r="D971" s="90"/>
      <c r="E971" s="46"/>
      <c r="F971" s="91"/>
      <c r="G971" s="46"/>
      <c r="H971" s="90"/>
      <c r="I971" s="92"/>
      <c r="J971" s="91"/>
      <c r="K971" s="46"/>
      <c r="L971" s="90"/>
      <c r="M971" s="92"/>
      <c r="N971" s="91"/>
      <c r="O971" s="46"/>
      <c r="P971" s="90"/>
      <c r="Q971" s="46"/>
      <c r="R971" s="91"/>
      <c r="S971" s="46"/>
      <c r="T971" s="90"/>
      <c r="U971" s="46"/>
      <c r="V971" s="91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</row>
    <row r="972">
      <c r="A972" s="93"/>
      <c r="B972" s="46"/>
      <c r="C972" s="46"/>
      <c r="D972" s="90"/>
      <c r="E972" s="46"/>
      <c r="F972" s="91"/>
      <c r="G972" s="46"/>
      <c r="H972" s="90"/>
      <c r="I972" s="92"/>
      <c r="J972" s="91"/>
      <c r="K972" s="46"/>
      <c r="L972" s="90"/>
      <c r="M972" s="92"/>
      <c r="N972" s="91"/>
      <c r="O972" s="46"/>
      <c r="P972" s="90"/>
      <c r="Q972" s="46"/>
      <c r="R972" s="91"/>
      <c r="S972" s="46"/>
      <c r="T972" s="90"/>
      <c r="U972" s="46"/>
      <c r="V972" s="91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</row>
    <row r="973">
      <c r="A973" s="93"/>
      <c r="B973" s="46"/>
      <c r="C973" s="46"/>
      <c r="D973" s="90"/>
      <c r="E973" s="46"/>
      <c r="F973" s="91"/>
      <c r="G973" s="46"/>
      <c r="H973" s="90"/>
      <c r="I973" s="92"/>
      <c r="J973" s="91"/>
      <c r="K973" s="46"/>
      <c r="L973" s="90"/>
      <c r="M973" s="92"/>
      <c r="N973" s="91"/>
      <c r="O973" s="46"/>
      <c r="P973" s="90"/>
      <c r="Q973" s="46"/>
      <c r="R973" s="91"/>
      <c r="S973" s="46"/>
      <c r="T973" s="90"/>
      <c r="U973" s="46"/>
      <c r="V973" s="91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</row>
    <row r="974">
      <c r="A974" s="93"/>
      <c r="B974" s="46"/>
      <c r="C974" s="46"/>
      <c r="D974" s="90"/>
      <c r="E974" s="46"/>
      <c r="F974" s="91"/>
      <c r="G974" s="46"/>
      <c r="H974" s="90"/>
      <c r="I974" s="92"/>
      <c r="J974" s="91"/>
      <c r="K974" s="46"/>
      <c r="L974" s="90"/>
      <c r="M974" s="92"/>
      <c r="N974" s="91"/>
      <c r="O974" s="46"/>
      <c r="P974" s="90"/>
      <c r="Q974" s="46"/>
      <c r="R974" s="91"/>
      <c r="S974" s="46"/>
      <c r="T974" s="90"/>
      <c r="U974" s="46"/>
      <c r="V974" s="91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</row>
    <row r="975">
      <c r="A975" s="93"/>
      <c r="B975" s="46"/>
      <c r="C975" s="46"/>
      <c r="D975" s="90"/>
      <c r="E975" s="46"/>
      <c r="F975" s="91"/>
      <c r="G975" s="46"/>
      <c r="H975" s="90"/>
      <c r="I975" s="92"/>
      <c r="J975" s="91"/>
      <c r="K975" s="46"/>
      <c r="L975" s="90"/>
      <c r="M975" s="92"/>
      <c r="N975" s="91"/>
      <c r="O975" s="46"/>
      <c r="P975" s="90"/>
      <c r="Q975" s="46"/>
      <c r="R975" s="91"/>
      <c r="S975" s="46"/>
      <c r="T975" s="90"/>
      <c r="U975" s="46"/>
      <c r="V975" s="91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</row>
    <row r="976">
      <c r="A976" s="93"/>
      <c r="B976" s="46"/>
      <c r="C976" s="46"/>
      <c r="D976" s="90"/>
      <c r="E976" s="46"/>
      <c r="F976" s="91"/>
      <c r="G976" s="46"/>
      <c r="H976" s="90"/>
      <c r="I976" s="92"/>
      <c r="J976" s="91"/>
      <c r="K976" s="46"/>
      <c r="L976" s="90"/>
      <c r="M976" s="92"/>
      <c r="N976" s="91"/>
      <c r="O976" s="46"/>
      <c r="P976" s="90"/>
      <c r="Q976" s="46"/>
      <c r="R976" s="91"/>
      <c r="S976" s="46"/>
      <c r="T976" s="90"/>
      <c r="U976" s="46"/>
      <c r="V976" s="91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</row>
    <row r="977">
      <c r="A977" s="93"/>
      <c r="B977" s="46"/>
      <c r="C977" s="46"/>
      <c r="D977" s="90"/>
      <c r="E977" s="46"/>
      <c r="F977" s="91"/>
      <c r="G977" s="46"/>
      <c r="H977" s="90"/>
      <c r="I977" s="92"/>
      <c r="J977" s="91"/>
      <c r="K977" s="46"/>
      <c r="L977" s="90"/>
      <c r="M977" s="92"/>
      <c r="N977" s="91"/>
      <c r="O977" s="46"/>
      <c r="P977" s="90"/>
      <c r="Q977" s="46"/>
      <c r="R977" s="91"/>
      <c r="S977" s="46"/>
      <c r="T977" s="90"/>
      <c r="U977" s="46"/>
      <c r="V977" s="91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</row>
    <row r="978">
      <c r="A978" s="93"/>
      <c r="B978" s="46"/>
      <c r="C978" s="46"/>
      <c r="D978" s="90"/>
      <c r="E978" s="46"/>
      <c r="F978" s="91"/>
      <c r="G978" s="46"/>
      <c r="H978" s="90"/>
      <c r="I978" s="92"/>
      <c r="J978" s="91"/>
      <c r="K978" s="46"/>
      <c r="L978" s="90"/>
      <c r="M978" s="92"/>
      <c r="N978" s="91"/>
      <c r="O978" s="46"/>
      <c r="P978" s="90"/>
      <c r="Q978" s="46"/>
      <c r="R978" s="91"/>
      <c r="S978" s="46"/>
      <c r="T978" s="90"/>
      <c r="U978" s="46"/>
      <c r="V978" s="91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</row>
    <row r="979">
      <c r="A979" s="93"/>
      <c r="B979" s="46"/>
      <c r="C979" s="46"/>
      <c r="D979" s="90"/>
      <c r="E979" s="46"/>
      <c r="F979" s="91"/>
      <c r="G979" s="46"/>
      <c r="H979" s="90"/>
      <c r="I979" s="92"/>
      <c r="J979" s="91"/>
      <c r="K979" s="46"/>
      <c r="L979" s="90"/>
      <c r="M979" s="92"/>
      <c r="N979" s="91"/>
      <c r="O979" s="46"/>
      <c r="P979" s="90"/>
      <c r="Q979" s="46"/>
      <c r="R979" s="91"/>
      <c r="S979" s="46"/>
      <c r="T979" s="90"/>
      <c r="U979" s="46"/>
      <c r="V979" s="91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</row>
    <row r="980">
      <c r="A980" s="93"/>
      <c r="B980" s="46"/>
      <c r="C980" s="46"/>
      <c r="D980" s="90"/>
      <c r="E980" s="46"/>
      <c r="F980" s="91"/>
      <c r="G980" s="46"/>
      <c r="H980" s="90"/>
      <c r="I980" s="92"/>
      <c r="J980" s="91"/>
      <c r="K980" s="46"/>
      <c r="L980" s="90"/>
      <c r="M980" s="92"/>
      <c r="N980" s="91"/>
      <c r="O980" s="46"/>
      <c r="P980" s="90"/>
      <c r="Q980" s="46"/>
      <c r="R980" s="91"/>
      <c r="S980" s="46"/>
      <c r="T980" s="90"/>
      <c r="U980" s="46"/>
      <c r="V980" s="91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</row>
    <row r="981">
      <c r="A981" s="93"/>
      <c r="B981" s="46"/>
      <c r="C981" s="46"/>
      <c r="D981" s="90"/>
      <c r="E981" s="46"/>
      <c r="F981" s="91"/>
      <c r="G981" s="46"/>
      <c r="H981" s="90"/>
      <c r="I981" s="92"/>
      <c r="J981" s="91"/>
      <c r="K981" s="46"/>
      <c r="L981" s="90"/>
      <c r="M981" s="92"/>
      <c r="N981" s="91"/>
      <c r="O981" s="46"/>
      <c r="P981" s="90"/>
      <c r="Q981" s="46"/>
      <c r="R981" s="91"/>
      <c r="S981" s="46"/>
      <c r="T981" s="90"/>
      <c r="U981" s="46"/>
      <c r="V981" s="91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</row>
    <row r="982">
      <c r="A982" s="93"/>
      <c r="B982" s="46"/>
      <c r="C982" s="46"/>
      <c r="D982" s="90"/>
      <c r="E982" s="46"/>
      <c r="F982" s="91"/>
      <c r="G982" s="46"/>
      <c r="H982" s="90"/>
      <c r="I982" s="92"/>
      <c r="J982" s="91"/>
      <c r="K982" s="46"/>
      <c r="L982" s="90"/>
      <c r="M982" s="92"/>
      <c r="N982" s="91"/>
      <c r="O982" s="46"/>
      <c r="P982" s="90"/>
      <c r="Q982" s="46"/>
      <c r="R982" s="91"/>
      <c r="S982" s="46"/>
      <c r="T982" s="90"/>
      <c r="U982" s="46"/>
      <c r="V982" s="91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</row>
    <row r="983">
      <c r="A983" s="93"/>
      <c r="B983" s="46"/>
      <c r="C983" s="46"/>
      <c r="D983" s="90"/>
      <c r="E983" s="46"/>
      <c r="F983" s="91"/>
      <c r="G983" s="46"/>
      <c r="H983" s="90"/>
      <c r="I983" s="92"/>
      <c r="J983" s="91"/>
      <c r="K983" s="46"/>
      <c r="L983" s="90"/>
      <c r="M983" s="92"/>
      <c r="N983" s="91"/>
      <c r="O983" s="46"/>
      <c r="P983" s="90"/>
      <c r="Q983" s="46"/>
      <c r="R983" s="91"/>
      <c r="S983" s="46"/>
      <c r="T983" s="90"/>
      <c r="U983" s="46"/>
      <c r="V983" s="91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</row>
    <row r="984">
      <c r="A984" s="93"/>
      <c r="B984" s="46"/>
      <c r="C984" s="46"/>
      <c r="D984" s="90"/>
      <c r="E984" s="46"/>
      <c r="F984" s="91"/>
      <c r="G984" s="46"/>
      <c r="H984" s="90"/>
      <c r="I984" s="92"/>
      <c r="J984" s="91"/>
      <c r="K984" s="46"/>
      <c r="L984" s="90"/>
      <c r="M984" s="92"/>
      <c r="N984" s="91"/>
      <c r="O984" s="46"/>
      <c r="P984" s="90"/>
      <c r="Q984" s="46"/>
      <c r="R984" s="91"/>
      <c r="S984" s="46"/>
      <c r="T984" s="90"/>
      <c r="U984" s="46"/>
      <c r="V984" s="91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</row>
    <row r="985">
      <c r="A985" s="93"/>
      <c r="B985" s="46"/>
      <c r="C985" s="46"/>
      <c r="D985" s="90"/>
      <c r="E985" s="46"/>
      <c r="F985" s="91"/>
      <c r="G985" s="46"/>
      <c r="H985" s="90"/>
      <c r="I985" s="92"/>
      <c r="J985" s="91"/>
      <c r="K985" s="46"/>
      <c r="L985" s="90"/>
      <c r="M985" s="92"/>
      <c r="N985" s="91"/>
      <c r="O985" s="46"/>
      <c r="P985" s="90"/>
      <c r="Q985" s="46"/>
      <c r="R985" s="91"/>
      <c r="S985" s="46"/>
      <c r="T985" s="90"/>
      <c r="U985" s="46"/>
      <c r="V985" s="91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</row>
    <row r="986">
      <c r="A986" s="93"/>
      <c r="B986" s="46"/>
      <c r="C986" s="46"/>
      <c r="D986" s="90"/>
      <c r="E986" s="46"/>
      <c r="F986" s="91"/>
      <c r="G986" s="46"/>
      <c r="H986" s="90"/>
      <c r="I986" s="92"/>
      <c r="J986" s="91"/>
      <c r="K986" s="46"/>
      <c r="L986" s="90"/>
      <c r="M986" s="92"/>
      <c r="N986" s="91"/>
      <c r="O986" s="46"/>
      <c r="P986" s="90"/>
      <c r="Q986" s="46"/>
      <c r="R986" s="91"/>
      <c r="S986" s="46"/>
      <c r="T986" s="90"/>
      <c r="U986" s="46"/>
      <c r="V986" s="91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</row>
    <row r="987">
      <c r="A987" s="93"/>
      <c r="B987" s="46"/>
      <c r="C987" s="46"/>
      <c r="D987" s="90"/>
      <c r="E987" s="46"/>
      <c r="F987" s="91"/>
      <c r="G987" s="46"/>
      <c r="H987" s="90"/>
      <c r="I987" s="92"/>
      <c r="J987" s="91"/>
      <c r="K987" s="46"/>
      <c r="L987" s="90"/>
      <c r="M987" s="92"/>
      <c r="N987" s="91"/>
      <c r="O987" s="46"/>
      <c r="P987" s="90"/>
      <c r="Q987" s="46"/>
      <c r="R987" s="91"/>
      <c r="S987" s="46"/>
      <c r="T987" s="90"/>
      <c r="U987" s="46"/>
      <c r="V987" s="91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</row>
    <row r="988">
      <c r="A988" s="93"/>
      <c r="B988" s="46"/>
      <c r="C988" s="46"/>
      <c r="D988" s="90"/>
      <c r="E988" s="46"/>
      <c r="F988" s="91"/>
      <c r="G988" s="46"/>
      <c r="H988" s="90"/>
      <c r="I988" s="92"/>
      <c r="J988" s="91"/>
      <c r="K988" s="46"/>
      <c r="L988" s="90"/>
      <c r="M988" s="92"/>
      <c r="N988" s="91"/>
      <c r="O988" s="46"/>
      <c r="P988" s="90"/>
      <c r="Q988" s="46"/>
      <c r="R988" s="91"/>
      <c r="S988" s="46"/>
      <c r="T988" s="90"/>
      <c r="U988" s="46"/>
      <c r="V988" s="91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</row>
    <row r="989">
      <c r="A989" s="93"/>
      <c r="B989" s="46"/>
      <c r="C989" s="46"/>
      <c r="D989" s="90"/>
      <c r="E989" s="46"/>
      <c r="F989" s="91"/>
      <c r="G989" s="46"/>
      <c r="H989" s="90"/>
      <c r="I989" s="92"/>
      <c r="J989" s="91"/>
      <c r="K989" s="46"/>
      <c r="L989" s="90"/>
      <c r="M989" s="92"/>
      <c r="N989" s="91"/>
      <c r="O989" s="46"/>
      <c r="P989" s="90"/>
      <c r="Q989" s="46"/>
      <c r="R989" s="91"/>
      <c r="S989" s="46"/>
      <c r="T989" s="90"/>
      <c r="U989" s="46"/>
      <c r="V989" s="91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</row>
    <row r="990">
      <c r="A990" s="93"/>
      <c r="B990" s="46"/>
      <c r="C990" s="46"/>
      <c r="D990" s="90"/>
      <c r="E990" s="46"/>
      <c r="F990" s="91"/>
      <c r="G990" s="46"/>
      <c r="H990" s="90"/>
      <c r="I990" s="92"/>
      <c r="J990" s="91"/>
      <c r="K990" s="46"/>
      <c r="L990" s="90"/>
      <c r="M990" s="92"/>
      <c r="N990" s="91"/>
      <c r="O990" s="46"/>
      <c r="P990" s="90"/>
      <c r="Q990" s="46"/>
      <c r="R990" s="91"/>
      <c r="S990" s="46"/>
      <c r="T990" s="90"/>
      <c r="U990" s="46"/>
      <c r="V990" s="91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</row>
    <row r="991">
      <c r="A991" s="93"/>
      <c r="B991" s="46"/>
      <c r="C991" s="46"/>
      <c r="D991" s="90"/>
      <c r="E991" s="46"/>
      <c r="F991" s="91"/>
      <c r="G991" s="46"/>
      <c r="H991" s="90"/>
      <c r="I991" s="92"/>
      <c r="J991" s="91"/>
      <c r="K991" s="46"/>
      <c r="L991" s="90"/>
      <c r="M991" s="92"/>
      <c r="N991" s="91"/>
      <c r="O991" s="46"/>
      <c r="P991" s="90"/>
      <c r="Q991" s="46"/>
      <c r="R991" s="91"/>
      <c r="S991" s="46"/>
      <c r="T991" s="90"/>
      <c r="U991" s="46"/>
      <c r="V991" s="91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</row>
    <row r="992">
      <c r="A992" s="93"/>
      <c r="B992" s="46"/>
      <c r="C992" s="46"/>
      <c r="D992" s="90"/>
      <c r="E992" s="46"/>
      <c r="F992" s="91"/>
      <c r="G992" s="46"/>
      <c r="H992" s="90"/>
      <c r="I992" s="92"/>
      <c r="J992" s="91"/>
      <c r="K992" s="46"/>
      <c r="L992" s="90"/>
      <c r="M992" s="92"/>
      <c r="N992" s="91"/>
      <c r="O992" s="46"/>
      <c r="P992" s="90"/>
      <c r="Q992" s="46"/>
      <c r="R992" s="91"/>
      <c r="S992" s="46"/>
      <c r="T992" s="90"/>
      <c r="U992" s="46"/>
      <c r="V992" s="91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</row>
    <row r="993">
      <c r="A993" s="93"/>
      <c r="B993" s="46"/>
      <c r="C993" s="46"/>
      <c r="D993" s="90"/>
      <c r="E993" s="46"/>
      <c r="F993" s="91"/>
      <c r="G993" s="46"/>
      <c r="H993" s="90"/>
      <c r="I993" s="92"/>
      <c r="J993" s="91"/>
      <c r="K993" s="46"/>
      <c r="L993" s="90"/>
      <c r="M993" s="92"/>
      <c r="N993" s="91"/>
      <c r="O993" s="46"/>
      <c r="P993" s="90"/>
      <c r="Q993" s="46"/>
      <c r="R993" s="91"/>
      <c r="S993" s="46"/>
      <c r="T993" s="90"/>
      <c r="U993" s="46"/>
      <c r="V993" s="91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</row>
    <row r="994">
      <c r="A994" s="93"/>
      <c r="B994" s="46"/>
      <c r="C994" s="46"/>
      <c r="D994" s="90"/>
      <c r="E994" s="46"/>
      <c r="F994" s="91"/>
      <c r="G994" s="46"/>
      <c r="H994" s="90"/>
      <c r="I994" s="92"/>
      <c r="J994" s="91"/>
      <c r="K994" s="46"/>
      <c r="L994" s="90"/>
      <c r="M994" s="92"/>
      <c r="N994" s="91"/>
      <c r="O994" s="46"/>
      <c r="P994" s="90"/>
      <c r="Q994" s="46"/>
      <c r="R994" s="91"/>
      <c r="S994" s="46"/>
      <c r="T994" s="90"/>
      <c r="U994" s="46"/>
      <c r="V994" s="91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</row>
    <row r="995">
      <c r="A995" s="93"/>
      <c r="B995" s="46"/>
      <c r="C995" s="46"/>
      <c r="D995" s="90"/>
      <c r="E995" s="46"/>
      <c r="F995" s="91"/>
      <c r="G995" s="46"/>
      <c r="H995" s="90"/>
      <c r="I995" s="92"/>
      <c r="J995" s="91"/>
      <c r="K995" s="46"/>
      <c r="L995" s="90"/>
      <c r="M995" s="92"/>
      <c r="N995" s="91"/>
      <c r="O995" s="46"/>
      <c r="P995" s="90"/>
      <c r="Q995" s="46"/>
      <c r="R995" s="91"/>
      <c r="S995" s="46"/>
      <c r="T995" s="90"/>
      <c r="U995" s="46"/>
      <c r="V995" s="91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</row>
    <row r="996">
      <c r="A996" s="93"/>
      <c r="B996" s="46"/>
      <c r="C996" s="46"/>
      <c r="D996" s="90"/>
      <c r="E996" s="46"/>
      <c r="F996" s="91"/>
      <c r="G996" s="46"/>
      <c r="H996" s="90"/>
      <c r="I996" s="92"/>
      <c r="J996" s="91"/>
      <c r="K996" s="46"/>
      <c r="L996" s="90"/>
      <c r="M996" s="92"/>
      <c r="N996" s="91"/>
      <c r="O996" s="46"/>
      <c r="P996" s="90"/>
      <c r="Q996" s="46"/>
      <c r="R996" s="91"/>
      <c r="S996" s="46"/>
      <c r="T996" s="90"/>
      <c r="U996" s="46"/>
      <c r="V996" s="91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</row>
    <row r="997">
      <c r="A997" s="93"/>
      <c r="B997" s="46"/>
      <c r="C997" s="46"/>
      <c r="D997" s="90"/>
      <c r="E997" s="46"/>
      <c r="F997" s="91"/>
      <c r="G997" s="46"/>
      <c r="H997" s="90"/>
      <c r="I997" s="92"/>
      <c r="J997" s="91"/>
      <c r="K997" s="46"/>
      <c r="L997" s="90"/>
      <c r="M997" s="92"/>
      <c r="N997" s="91"/>
      <c r="O997" s="46"/>
      <c r="P997" s="90"/>
      <c r="Q997" s="46"/>
      <c r="R997" s="91"/>
      <c r="S997" s="46"/>
      <c r="T997" s="90"/>
      <c r="U997" s="46"/>
      <c r="V997" s="91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</row>
    <row r="998">
      <c r="A998" s="93"/>
      <c r="B998" s="46"/>
      <c r="C998" s="46"/>
      <c r="D998" s="90"/>
      <c r="E998" s="46"/>
      <c r="F998" s="91"/>
      <c r="G998" s="46"/>
      <c r="H998" s="90"/>
      <c r="I998" s="92"/>
      <c r="J998" s="91"/>
      <c r="K998" s="46"/>
      <c r="L998" s="90"/>
      <c r="M998" s="92"/>
      <c r="N998" s="91"/>
      <c r="O998" s="46"/>
      <c r="P998" s="90"/>
      <c r="Q998" s="46"/>
      <c r="R998" s="91"/>
      <c r="S998" s="46"/>
      <c r="T998" s="90"/>
      <c r="U998" s="46"/>
      <c r="V998" s="91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</row>
    <row r="999">
      <c r="A999" s="93"/>
      <c r="B999" s="46"/>
      <c r="C999" s="46"/>
      <c r="D999" s="90"/>
      <c r="E999" s="46"/>
      <c r="F999" s="91"/>
      <c r="G999" s="46"/>
      <c r="H999" s="90"/>
      <c r="I999" s="92"/>
      <c r="J999" s="91"/>
      <c r="K999" s="46"/>
      <c r="L999" s="90"/>
      <c r="M999" s="92"/>
      <c r="N999" s="91"/>
      <c r="O999" s="46"/>
      <c r="P999" s="90"/>
      <c r="Q999" s="46"/>
      <c r="R999" s="91"/>
      <c r="S999" s="46"/>
      <c r="T999" s="90"/>
      <c r="U999" s="46"/>
      <c r="V999" s="91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</row>
    <row r="1000">
      <c r="A1000" s="93"/>
      <c r="B1000" s="46"/>
      <c r="C1000" s="46"/>
      <c r="D1000" s="90"/>
      <c r="E1000" s="46"/>
      <c r="F1000" s="91"/>
      <c r="G1000" s="46"/>
      <c r="H1000" s="90"/>
      <c r="I1000" s="92"/>
      <c r="J1000" s="91"/>
      <c r="K1000" s="46"/>
      <c r="L1000" s="90"/>
      <c r="M1000" s="92"/>
      <c r="N1000" s="91"/>
      <c r="O1000" s="46"/>
      <c r="P1000" s="90"/>
      <c r="Q1000" s="46"/>
      <c r="R1000" s="91"/>
      <c r="S1000" s="46"/>
      <c r="T1000" s="90"/>
      <c r="U1000" s="46"/>
      <c r="V1000" s="91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</row>
    <row r="1001">
      <c r="A1001" s="93"/>
      <c r="B1001" s="46"/>
      <c r="C1001" s="46"/>
      <c r="D1001" s="90"/>
      <c r="E1001" s="46"/>
      <c r="F1001" s="91"/>
      <c r="G1001" s="46"/>
      <c r="H1001" s="90"/>
      <c r="I1001" s="92"/>
      <c r="J1001" s="91"/>
      <c r="K1001" s="46"/>
      <c r="L1001" s="90"/>
      <c r="M1001" s="92"/>
      <c r="N1001" s="91"/>
      <c r="O1001" s="46"/>
      <c r="P1001" s="90"/>
      <c r="Q1001" s="46"/>
      <c r="R1001" s="91"/>
      <c r="S1001" s="46"/>
      <c r="T1001" s="90"/>
      <c r="U1001" s="46"/>
      <c r="V1001" s="91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</row>
    <row r="1002">
      <c r="A1002" s="93"/>
      <c r="B1002" s="46"/>
      <c r="C1002" s="46"/>
      <c r="D1002" s="90"/>
      <c r="E1002" s="46"/>
      <c r="F1002" s="91"/>
      <c r="G1002" s="46"/>
      <c r="H1002" s="90"/>
      <c r="I1002" s="92"/>
      <c r="J1002" s="91"/>
      <c r="K1002" s="46"/>
      <c r="L1002" s="90"/>
      <c r="M1002" s="92"/>
      <c r="N1002" s="91"/>
      <c r="O1002" s="46"/>
      <c r="P1002" s="90"/>
      <c r="Q1002" s="46"/>
      <c r="R1002" s="91"/>
      <c r="S1002" s="46"/>
      <c r="T1002" s="90"/>
      <c r="U1002" s="46"/>
      <c r="V1002" s="91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</row>
    <row r="1003">
      <c r="A1003" s="93"/>
      <c r="B1003" s="46"/>
      <c r="C1003" s="46"/>
      <c r="D1003" s="90"/>
      <c r="E1003" s="46"/>
      <c r="F1003" s="91"/>
      <c r="G1003" s="46"/>
      <c r="H1003" s="90"/>
      <c r="I1003" s="92"/>
      <c r="J1003" s="91"/>
      <c r="K1003" s="46"/>
      <c r="L1003" s="90"/>
      <c r="M1003" s="92"/>
      <c r="N1003" s="91"/>
      <c r="O1003" s="46"/>
      <c r="P1003" s="90"/>
      <c r="Q1003" s="46"/>
      <c r="R1003" s="91"/>
      <c r="S1003" s="46"/>
      <c r="T1003" s="90"/>
      <c r="U1003" s="46"/>
      <c r="V1003" s="91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</row>
  </sheetData>
  <mergeCells count="9">
    <mergeCell ref="AE1:AG1"/>
    <mergeCell ref="AK1:AK2"/>
    <mergeCell ref="G1:J1"/>
    <mergeCell ref="C1:F1"/>
    <mergeCell ref="W1:Y1"/>
    <mergeCell ref="S1:V1"/>
    <mergeCell ref="O1:R1"/>
    <mergeCell ref="K1:N1"/>
    <mergeCell ref="Z1:AD1"/>
  </mergeCells>
  <conditionalFormatting sqref="A2:B2">
    <cfRule type="notContainsBlanks" dxfId="0" priority="1">
      <formula>LEN(TRIM(A2))&gt;0</formula>
    </cfRule>
  </conditionalFormatting>
  <conditionalFormatting sqref="D5 D10 D14:D590">
    <cfRule type="notContainsBlanks" dxfId="0" priority="2">
      <formula>LEN(TRIM(D5))&gt;0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5.0"/>
    <col customWidth="1" min="3" max="3" width="11.71"/>
    <col customWidth="1" min="4" max="5" width="16.29"/>
    <col customWidth="1" min="6" max="6" width="13.29"/>
    <col customWidth="1" min="7" max="7" width="16.86"/>
    <col customWidth="1" min="8" max="8" width="13.57"/>
    <col customWidth="1" min="9" max="9" width="18.0"/>
  </cols>
  <sheetData>
    <row r="1">
      <c r="A1" s="1" t="s">
        <v>0</v>
      </c>
      <c r="B1" s="20" t="s">
        <v>19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21" t="s">
        <v>47</v>
      </c>
      <c r="J1" s="3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1">
        <v>1.0</v>
      </c>
      <c r="B2" s="23" t="s">
        <v>87</v>
      </c>
      <c r="C2" s="26" t="str">
        <f>GDSummary!T3</f>
        <v>0</v>
      </c>
      <c r="D2" s="19" t="str">
        <f>GDSummary!S3</f>
        <v>1.00</v>
      </c>
      <c r="E2" s="25">
        <v>0.0</v>
      </c>
      <c r="F2" s="25">
        <v>0.0</v>
      </c>
      <c r="G2" s="25">
        <v>0.0</v>
      </c>
      <c r="H2" s="25">
        <v>0.0</v>
      </c>
      <c r="I2" s="19" t="str">
        <f>GDSummary!U3</f>
        <v>0.00</v>
      </c>
    </row>
    <row r="3">
      <c r="A3" s="11">
        <v>2.0</v>
      </c>
      <c r="B3" s="23" t="s">
        <v>88</v>
      </c>
      <c r="C3" s="26" t="str">
        <f>GDSummary!T4</f>
        <v>90</v>
      </c>
      <c r="D3" s="19" t="str">
        <f>GDSummary!S4</f>
        <v>1.50</v>
      </c>
      <c r="E3" s="25">
        <v>0.0</v>
      </c>
      <c r="F3" s="25">
        <v>0.0</v>
      </c>
      <c r="G3" s="25">
        <v>0.0</v>
      </c>
      <c r="H3" s="25">
        <v>0.0</v>
      </c>
      <c r="I3" s="19" t="str">
        <f>GDSummary!U4</f>
        <v>1.01</v>
      </c>
      <c r="M3" s="11"/>
    </row>
    <row r="4">
      <c r="A4" s="11">
        <v>3.0</v>
      </c>
      <c r="B4" s="23" t="s">
        <v>89</v>
      </c>
      <c r="C4" s="26" t="str">
        <f>GDSummary!T5</f>
        <v>101</v>
      </c>
      <c r="D4" s="19" t="str">
        <f>GDSummary!S5</f>
        <v>1.20</v>
      </c>
      <c r="E4" s="25">
        <v>0.0</v>
      </c>
      <c r="F4" s="25">
        <v>0.0</v>
      </c>
      <c r="G4" s="25">
        <v>0.0</v>
      </c>
      <c r="H4" s="25">
        <v>0.0</v>
      </c>
      <c r="I4" s="19" t="str">
        <f>GDSummary!U5</f>
        <v>1.01</v>
      </c>
      <c r="J4" s="28"/>
      <c r="K4" s="28"/>
      <c r="L4" s="28"/>
      <c r="M4" s="29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11">
        <v>4.0</v>
      </c>
      <c r="B5" s="23" t="s">
        <v>90</v>
      </c>
      <c r="C5" s="26" t="str">
        <f>GDSummary!T6</f>
        <v>127</v>
      </c>
      <c r="D5" s="19" t="str">
        <f>GDSummary!S6</f>
        <v>1.40</v>
      </c>
      <c r="E5" s="25">
        <v>0.0</v>
      </c>
      <c r="F5" s="25">
        <v>0.0</v>
      </c>
      <c r="G5" s="25">
        <v>0.0</v>
      </c>
      <c r="H5" s="25">
        <v>0.0</v>
      </c>
      <c r="I5" s="19" t="str">
        <f>GDSummary!U6</f>
        <v>1.01</v>
      </c>
      <c r="M5" s="11"/>
    </row>
    <row r="6">
      <c r="A6" s="11">
        <v>5.0</v>
      </c>
      <c r="B6" s="23" t="s">
        <v>91</v>
      </c>
      <c r="C6" s="26" t="str">
        <f>GDSummary!T7</f>
        <v>131</v>
      </c>
      <c r="D6" s="19" t="str">
        <f>GDSummary!S7</f>
        <v>1.30</v>
      </c>
      <c r="E6" s="25">
        <v>0.0</v>
      </c>
      <c r="F6" s="25">
        <v>0.0</v>
      </c>
      <c r="G6" s="25">
        <v>0.0</v>
      </c>
      <c r="H6" s="25">
        <v>0.0</v>
      </c>
      <c r="I6" s="19" t="str">
        <f>GDSummary!U7</f>
        <v>1.01</v>
      </c>
      <c r="M6" s="11"/>
    </row>
    <row r="7">
      <c r="A7" s="11">
        <v>6.0</v>
      </c>
      <c r="B7" s="23" t="s">
        <v>92</v>
      </c>
      <c r="C7" s="26" t="str">
        <f>GDSummary!T8</f>
        <v>140</v>
      </c>
      <c r="D7" s="19" t="str">
        <f>GDSummary!S8</f>
        <v>1.10</v>
      </c>
      <c r="E7" s="25">
        <v>0.0</v>
      </c>
      <c r="F7" s="25">
        <v>0.0</v>
      </c>
      <c r="G7" s="25">
        <v>0.0</v>
      </c>
      <c r="H7" s="25">
        <v>0.0</v>
      </c>
      <c r="I7" s="19" t="str">
        <f>GDSummary!U8</f>
        <v>1.01</v>
      </c>
      <c r="M7" s="11"/>
    </row>
    <row r="8">
      <c r="A8" s="11">
        <v>7.0</v>
      </c>
      <c r="B8" s="23" t="s">
        <v>93</v>
      </c>
      <c r="C8" s="26" t="str">
        <f>GDSummary!T9</f>
        <v>172</v>
      </c>
      <c r="D8" s="19" t="str">
        <f>GDSummary!S9</f>
        <v>1.05</v>
      </c>
      <c r="E8" s="25">
        <v>0.0</v>
      </c>
      <c r="F8" s="25">
        <v>0.0</v>
      </c>
      <c r="G8" s="25">
        <v>0.0</v>
      </c>
      <c r="H8" s="25">
        <v>0.0</v>
      </c>
      <c r="I8" s="19" t="str">
        <f>GDSummary!U9</f>
        <v>1.01</v>
      </c>
    </row>
    <row r="9">
      <c r="A9" s="11">
        <v>8.0</v>
      </c>
      <c r="B9" s="23" t="s">
        <v>94</v>
      </c>
      <c r="C9" s="26" t="str">
        <f>GDSummary!T10</f>
        <v>205</v>
      </c>
      <c r="D9" s="19" t="str">
        <f>GDSummary!S10</f>
        <v>1.02</v>
      </c>
      <c r="E9" s="25">
        <v>0.0</v>
      </c>
      <c r="F9" s="25">
        <v>0.0</v>
      </c>
      <c r="G9" s="25">
        <v>0.0</v>
      </c>
      <c r="H9" s="25">
        <v>0.0</v>
      </c>
      <c r="I9" s="19" t="str">
        <f>GDSummary!U10</f>
        <v>1.01</v>
      </c>
      <c r="N9" s="11"/>
    </row>
    <row r="10">
      <c r="A10" s="11">
        <v>9.0</v>
      </c>
      <c r="B10" s="23" t="s">
        <v>95</v>
      </c>
      <c r="C10" s="26" t="str">
        <f>GDSummary!T11</f>
        <v>453</v>
      </c>
      <c r="D10" s="19" t="str">
        <f>GDSummary!S11</f>
        <v>1.04</v>
      </c>
      <c r="E10" s="25">
        <v>0.0</v>
      </c>
      <c r="F10" s="25">
        <v>0.0</v>
      </c>
      <c r="G10" s="25">
        <v>0.0</v>
      </c>
      <c r="H10" s="25">
        <v>0.0</v>
      </c>
      <c r="I10" s="19" t="str">
        <f>GDSummary!U11</f>
        <v>1.01</v>
      </c>
      <c r="N10" s="11"/>
    </row>
    <row r="11">
      <c r="A11" s="11">
        <v>10.0</v>
      </c>
      <c r="B11" s="23" t="s">
        <v>96</v>
      </c>
      <c r="C11" s="26" t="str">
        <f>GDSummary!T12</f>
        <v>494</v>
      </c>
      <c r="D11" s="19" t="str">
        <f>GDSummary!S12</f>
        <v>1.03</v>
      </c>
      <c r="E11" s="25">
        <v>0.0</v>
      </c>
      <c r="F11" s="25">
        <v>0.0</v>
      </c>
      <c r="G11" s="25">
        <v>0.0</v>
      </c>
      <c r="H11" s="25">
        <v>0.0</v>
      </c>
      <c r="I11" s="19" t="str">
        <f>GDSummary!U12</f>
        <v>1.01</v>
      </c>
      <c r="N11" s="11"/>
    </row>
    <row r="12">
      <c r="A12" s="11">
        <v>11.0</v>
      </c>
      <c r="B12" s="23" t="s">
        <v>97</v>
      </c>
      <c r="C12" s="26" t="str">
        <f>GDSummary!T13</f>
        <v>786</v>
      </c>
      <c r="D12" s="19" t="str">
        <f>GDSummary!S13</f>
        <v>1.01</v>
      </c>
      <c r="E12" s="25">
        <v>0.0</v>
      </c>
      <c r="F12" s="25">
        <v>0.0</v>
      </c>
      <c r="G12" s="25">
        <v>0.0</v>
      </c>
      <c r="H12" s="25">
        <v>0.0</v>
      </c>
      <c r="I12" s="19" t="str">
        <f>GDSummary!U13</f>
        <v>1.01</v>
      </c>
      <c r="N12" s="11"/>
    </row>
    <row r="13">
      <c r="A13" s="11">
        <v>12.0</v>
      </c>
      <c r="B13" s="23" t="s">
        <v>98</v>
      </c>
      <c r="C13" s="26" t="str">
        <f>GDSummary!T14</f>
        <v>1023</v>
      </c>
      <c r="D13" s="19" t="str">
        <f>GDSummary!S14</f>
        <v>1.05</v>
      </c>
      <c r="E13" s="25">
        <v>0.0</v>
      </c>
      <c r="F13" s="25">
        <v>0.0</v>
      </c>
      <c r="G13" s="25">
        <v>0.0</v>
      </c>
      <c r="H13" s="25">
        <v>0.0</v>
      </c>
      <c r="I13" s="19" t="str">
        <f>GDSummary!U14</f>
        <v>1.01</v>
      </c>
      <c r="N13" s="11"/>
    </row>
    <row r="14">
      <c r="A14" s="11">
        <v>13.0</v>
      </c>
      <c r="B14" s="23" t="s">
        <v>99</v>
      </c>
      <c r="C14" s="26" t="str">
        <f>GDSummary!T15</f>
        <v>1417</v>
      </c>
      <c r="D14" s="19" t="str">
        <f>GDSummary!S15</f>
        <v>1.02</v>
      </c>
      <c r="E14" s="25">
        <v>0.0</v>
      </c>
      <c r="F14" s="25">
        <v>0.0</v>
      </c>
      <c r="G14" s="25">
        <v>0.0</v>
      </c>
      <c r="H14" s="25">
        <v>0.0</v>
      </c>
      <c r="I14" s="19" t="str">
        <f>GDSummary!U15</f>
        <v>1.01</v>
      </c>
      <c r="N14" s="11"/>
    </row>
    <row r="15">
      <c r="A15" s="11">
        <v>14.0</v>
      </c>
      <c r="B15" s="23" t="s">
        <v>100</v>
      </c>
      <c r="C15" s="26" t="str">
        <f>GDSummary!T16</f>
        <v>3477</v>
      </c>
      <c r="D15" s="19" t="str">
        <f>GDSummary!S16</f>
        <v>1.04</v>
      </c>
      <c r="E15" s="25">
        <v>0.0</v>
      </c>
      <c r="F15" s="25">
        <v>0.0</v>
      </c>
      <c r="G15" s="25">
        <v>0.0</v>
      </c>
      <c r="H15" s="25">
        <v>0.0</v>
      </c>
      <c r="I15" s="19" t="str">
        <f>GDSummary!U16</f>
        <v>1.01</v>
      </c>
      <c r="N15" s="11"/>
    </row>
    <row r="16">
      <c r="A16" s="11">
        <v>15.0</v>
      </c>
      <c r="B16" s="23" t="s">
        <v>101</v>
      </c>
      <c r="C16" s="26" t="str">
        <f>GDSummary!T17</f>
        <v>3700</v>
      </c>
      <c r="D16" s="19" t="str">
        <f>GDSummary!S17</f>
        <v>1.03</v>
      </c>
      <c r="E16" s="25">
        <v>0.0</v>
      </c>
      <c r="F16" s="25">
        <v>0.0</v>
      </c>
      <c r="G16" s="25">
        <v>0.0</v>
      </c>
      <c r="H16" s="25">
        <v>0.0</v>
      </c>
      <c r="I16" s="19" t="str">
        <f>GDSummary!U17</f>
        <v>1.01</v>
      </c>
    </row>
    <row r="17">
      <c r="A17" s="11">
        <v>16.0</v>
      </c>
      <c r="B17" s="23" t="s">
        <v>102</v>
      </c>
      <c r="C17" s="26" t="str">
        <f>GDSummary!T18</f>
        <v>5961</v>
      </c>
      <c r="D17" s="19" t="str">
        <f>GDSummary!S18</f>
        <v>1.01</v>
      </c>
      <c r="E17" s="25">
        <v>0.0</v>
      </c>
      <c r="F17" s="25">
        <v>0.0</v>
      </c>
      <c r="G17" s="25">
        <v>0.0</v>
      </c>
      <c r="H17" s="25">
        <v>0.0</v>
      </c>
      <c r="I17" s="19" t="str">
        <f>GDSummary!U18</f>
        <v>1.01</v>
      </c>
    </row>
    <row r="18">
      <c r="A18" s="11">
        <v>17.0</v>
      </c>
      <c r="B18" s="23" t="s">
        <v>103</v>
      </c>
      <c r="C18" s="26" t="str">
        <f>GDSummary!T19</f>
        <v>7604</v>
      </c>
      <c r="D18" s="19" t="str">
        <f>GDSummary!S19</f>
        <v>1.05</v>
      </c>
      <c r="E18" s="25">
        <v>0.0</v>
      </c>
      <c r="F18" s="25">
        <v>0.0</v>
      </c>
      <c r="G18" s="25">
        <v>0.0</v>
      </c>
      <c r="H18" s="25">
        <v>0.0</v>
      </c>
      <c r="I18" s="19" t="str">
        <f>GDSummary!U19</f>
        <v>1.01</v>
      </c>
    </row>
    <row r="19">
      <c r="A19" s="11">
        <v>18.0</v>
      </c>
      <c r="B19" s="23" t="s">
        <v>104</v>
      </c>
      <c r="C19" s="26" t="str">
        <f>GDSummary!T20</f>
        <v>10724</v>
      </c>
      <c r="D19" s="19" t="str">
        <f>GDSummary!S20</f>
        <v>1.02</v>
      </c>
      <c r="E19" s="25">
        <v>0.0</v>
      </c>
      <c r="F19" s="25">
        <v>0.0</v>
      </c>
      <c r="G19" s="25">
        <v>0.0</v>
      </c>
      <c r="H19" s="25">
        <v>0.0</v>
      </c>
      <c r="I19" s="19" t="str">
        <f>GDSummary!U20</f>
        <v>1.01</v>
      </c>
    </row>
    <row r="20">
      <c r="A20" s="11">
        <v>19.0</v>
      </c>
      <c r="B20" s="23" t="s">
        <v>105</v>
      </c>
      <c r="C20" s="26" t="str">
        <f>GDSummary!T21</f>
        <v>26555</v>
      </c>
      <c r="D20" s="19" t="str">
        <f>GDSummary!S21</f>
        <v>1.04</v>
      </c>
      <c r="E20" s="25">
        <v>0.0</v>
      </c>
      <c r="F20" s="25">
        <v>0.0</v>
      </c>
      <c r="G20" s="25">
        <v>0.0</v>
      </c>
      <c r="H20" s="25">
        <v>0.0</v>
      </c>
      <c r="I20" s="19" t="str">
        <f>GDSummary!U21</f>
        <v>1.01</v>
      </c>
    </row>
    <row r="21">
      <c r="A21" s="11">
        <v>20.0</v>
      </c>
      <c r="B21" s="23" t="s">
        <v>106</v>
      </c>
      <c r="C21" s="26" t="str">
        <f>GDSummary!T22</f>
        <v>28032</v>
      </c>
      <c r="D21" s="19" t="str">
        <f>GDSummary!S22</f>
        <v>1.03</v>
      </c>
      <c r="E21" s="25">
        <v>0.0</v>
      </c>
      <c r="F21" s="25">
        <v>0.0</v>
      </c>
      <c r="G21" s="25">
        <v>0.0</v>
      </c>
      <c r="H21" s="25">
        <v>0.0</v>
      </c>
      <c r="I21" s="19" t="str">
        <f>GDSummary!U22</f>
        <v>1.01</v>
      </c>
    </row>
    <row r="22">
      <c r="A22" s="11">
        <v>21.0</v>
      </c>
      <c r="B22" s="23" t="s">
        <v>107</v>
      </c>
      <c r="C22" s="26" t="str">
        <f>GDSummary!T23</f>
        <v>45119</v>
      </c>
      <c r="D22" s="19" t="str">
        <f>GDSummary!S23</f>
        <v>1.01</v>
      </c>
      <c r="E22" s="25">
        <v>0.0</v>
      </c>
      <c r="F22" s="25">
        <v>0.0</v>
      </c>
      <c r="G22" s="25">
        <v>0.0</v>
      </c>
      <c r="H22" s="25">
        <v>0.0</v>
      </c>
      <c r="I22" s="19" t="str">
        <f>GDSummary!U23</f>
        <v>1.01</v>
      </c>
    </row>
    <row r="23">
      <c r="A23" s="11">
        <v>22.0</v>
      </c>
      <c r="B23" s="23" t="s">
        <v>108</v>
      </c>
      <c r="C23" s="26" t="str">
        <f>GDSummary!T24</f>
        <v>57449</v>
      </c>
      <c r="D23" s="19" t="str">
        <f>GDSummary!S24</f>
        <v>1.05</v>
      </c>
      <c r="E23" s="25">
        <v>0.0</v>
      </c>
      <c r="F23" s="25">
        <v>0.0</v>
      </c>
      <c r="G23" s="25">
        <v>0.0</v>
      </c>
      <c r="H23" s="25">
        <v>0.0</v>
      </c>
      <c r="I23" s="19" t="str">
        <f>GDSummary!U24</f>
        <v>1.01</v>
      </c>
    </row>
    <row r="24">
      <c r="A24" s="11">
        <v>23.0</v>
      </c>
      <c r="B24" s="23" t="s">
        <v>109</v>
      </c>
      <c r="C24" s="26" t="str">
        <f>GDSummary!T25</f>
        <v>81207</v>
      </c>
      <c r="D24" s="19" t="str">
        <f>GDSummary!S25</f>
        <v>1.02</v>
      </c>
      <c r="E24" s="25">
        <v>0.0</v>
      </c>
      <c r="F24" s="25">
        <v>0.0</v>
      </c>
      <c r="G24" s="25">
        <v>0.0</v>
      </c>
      <c r="H24" s="25">
        <v>0.0</v>
      </c>
      <c r="I24" s="19" t="str">
        <f>GDSummary!U25</f>
        <v>1.01</v>
      </c>
    </row>
    <row r="25">
      <c r="A25" s="11">
        <v>24.0</v>
      </c>
      <c r="B25" s="23" t="s">
        <v>110</v>
      </c>
      <c r="C25" s="26" t="str">
        <f>GDSummary!T26</f>
        <v>201239</v>
      </c>
      <c r="D25" s="19" t="str">
        <f>GDSummary!S26</f>
        <v>1.04</v>
      </c>
      <c r="E25" s="25">
        <v>0.0</v>
      </c>
      <c r="F25" s="25">
        <v>0.0</v>
      </c>
      <c r="G25" s="25">
        <v>0.0</v>
      </c>
      <c r="H25" s="25">
        <v>0.0</v>
      </c>
      <c r="I25" s="19" t="str">
        <f>GDSummary!U26</f>
        <v>1.01</v>
      </c>
    </row>
    <row r="26">
      <c r="A26" s="11">
        <v>25.0</v>
      </c>
      <c r="B26" s="23" t="s">
        <v>111</v>
      </c>
      <c r="C26" s="26" t="str">
        <f>GDSummary!T27</f>
        <v>212205</v>
      </c>
      <c r="D26" s="19" t="str">
        <f>GDSummary!S27</f>
        <v>1.03</v>
      </c>
      <c r="E26" s="25">
        <v>0.0</v>
      </c>
      <c r="F26" s="25">
        <v>0.0</v>
      </c>
      <c r="G26" s="25">
        <v>0.0</v>
      </c>
      <c r="H26" s="25">
        <v>0.0</v>
      </c>
      <c r="I26" s="19" t="str">
        <f>GDSummary!U27</f>
        <v>1.01</v>
      </c>
    </row>
    <row r="27">
      <c r="A27" s="11">
        <v>26.0</v>
      </c>
      <c r="B27" s="23" t="s">
        <v>112</v>
      </c>
      <c r="C27" s="26" t="str">
        <f>GDSummary!T28</f>
        <v>341493</v>
      </c>
      <c r="D27" s="19" t="str">
        <f>GDSummary!S28</f>
        <v>1.01</v>
      </c>
      <c r="E27" s="25">
        <v>0.0</v>
      </c>
      <c r="F27" s="25">
        <v>0.0</v>
      </c>
      <c r="G27" s="25">
        <v>0.0</v>
      </c>
      <c r="H27" s="25">
        <v>0.0</v>
      </c>
      <c r="I27" s="19" t="str">
        <f>GDSummary!U28</f>
        <v>1.01</v>
      </c>
    </row>
    <row r="28">
      <c r="A28" s="11">
        <v>27.0</v>
      </c>
      <c r="B28" s="23" t="s">
        <v>113</v>
      </c>
      <c r="C28" s="26" t="str">
        <f>GDSummary!T29</f>
        <v>434751</v>
      </c>
      <c r="D28" s="19" t="str">
        <f>GDSummary!S29</f>
        <v>1.05</v>
      </c>
      <c r="E28" s="25">
        <v>0.0</v>
      </c>
      <c r="F28" s="25">
        <v>0.0</v>
      </c>
      <c r="G28" s="25">
        <v>0.0</v>
      </c>
      <c r="H28" s="25">
        <v>0.0</v>
      </c>
      <c r="I28" s="19" t="str">
        <f>GDSummary!U29</f>
        <v>1.01</v>
      </c>
    </row>
    <row r="29">
      <c r="A29" s="11">
        <v>28.0</v>
      </c>
      <c r="B29" s="23" t="s">
        <v>114</v>
      </c>
      <c r="C29" s="26" t="str">
        <f>GDSummary!T30</f>
        <v>614710</v>
      </c>
      <c r="D29" s="19" t="str">
        <f>GDSummary!S30</f>
        <v>1.02</v>
      </c>
      <c r="E29" s="25">
        <v>0.0</v>
      </c>
      <c r="F29" s="25">
        <v>0.0</v>
      </c>
      <c r="G29" s="25">
        <v>0.0</v>
      </c>
      <c r="H29" s="25">
        <v>0.0</v>
      </c>
      <c r="I29" s="19" t="str">
        <f>GDSummary!U30</f>
        <v>1.01</v>
      </c>
    </row>
    <row r="30">
      <c r="A30" s="11">
        <v>29.0</v>
      </c>
      <c r="B30" s="23" t="s">
        <v>115</v>
      </c>
      <c r="C30" s="26" t="str">
        <f>GDSummary!T31</f>
        <v>1523400</v>
      </c>
      <c r="D30" s="19" t="str">
        <f>GDSummary!S31</f>
        <v>1.04</v>
      </c>
      <c r="E30" s="25">
        <v>0.0</v>
      </c>
      <c r="F30" s="25">
        <v>0.0</v>
      </c>
      <c r="G30" s="25">
        <v>0.0</v>
      </c>
      <c r="H30" s="25">
        <v>0.0</v>
      </c>
      <c r="I30" s="19" t="str">
        <f>GDSummary!U31</f>
        <v>1.01</v>
      </c>
    </row>
    <row r="31">
      <c r="A31" s="11">
        <v>30.0</v>
      </c>
      <c r="B31" s="23" t="s">
        <v>116</v>
      </c>
      <c r="C31" s="26" t="str">
        <f>GDSummary!T32</f>
        <v>1606214</v>
      </c>
      <c r="D31" s="19" t="str">
        <f>GDSummary!S32</f>
        <v>1.03</v>
      </c>
      <c r="E31" s="25">
        <v>0.0</v>
      </c>
      <c r="F31" s="25">
        <v>0.0</v>
      </c>
      <c r="G31" s="25">
        <v>0.0</v>
      </c>
      <c r="H31" s="25">
        <v>0.0</v>
      </c>
      <c r="I31" s="19" t="str">
        <f>GDSummary!U32</f>
        <v>1.01</v>
      </c>
    </row>
    <row r="32">
      <c r="A32" s="11">
        <v>31.0</v>
      </c>
      <c r="B32" s="23" t="s">
        <v>117</v>
      </c>
      <c r="C32" s="26" t="str">
        <f>GDSummary!T33</f>
        <v>2584761</v>
      </c>
      <c r="D32" s="19" t="str">
        <f>GDSummary!S33</f>
        <v>1.01</v>
      </c>
      <c r="E32" s="25">
        <v>0.0</v>
      </c>
      <c r="F32" s="25">
        <v>0.0</v>
      </c>
      <c r="G32" s="25">
        <v>0.0</v>
      </c>
      <c r="H32" s="25">
        <v>0.0</v>
      </c>
      <c r="I32" s="19" t="str">
        <f>GDSummary!U33</f>
        <v>1.01</v>
      </c>
    </row>
    <row r="33">
      <c r="A33" s="11">
        <v>32.0</v>
      </c>
      <c r="B33" s="23" t="s">
        <v>118</v>
      </c>
      <c r="C33" s="26" t="str">
        <f>GDSummary!T34</f>
        <v>3290598</v>
      </c>
      <c r="D33" s="19" t="str">
        <f>GDSummary!S34</f>
        <v>1.05</v>
      </c>
      <c r="E33" s="25">
        <v>0.0</v>
      </c>
      <c r="F33" s="25">
        <v>0.0</v>
      </c>
      <c r="G33" s="25">
        <v>0.0</v>
      </c>
      <c r="H33" s="25">
        <v>0.0</v>
      </c>
      <c r="I33" s="19" t="str">
        <f>GDSummary!U34</f>
        <v>1.01</v>
      </c>
    </row>
    <row r="34">
      <c r="A34" s="11">
        <v>33.0</v>
      </c>
      <c r="B34" s="23" t="s">
        <v>119</v>
      </c>
      <c r="C34" s="26" t="str">
        <f>GDSummary!T35</f>
        <v>4652834</v>
      </c>
      <c r="D34" s="19" t="str">
        <f>GDSummary!S35</f>
        <v>1.02</v>
      </c>
      <c r="E34" s="25">
        <v>0.0</v>
      </c>
      <c r="F34" s="25">
        <v>0.0</v>
      </c>
      <c r="G34" s="25">
        <v>0.0</v>
      </c>
      <c r="H34" s="25">
        <v>0.0</v>
      </c>
      <c r="I34" s="19" t="str">
        <f>GDSummary!U35</f>
        <v>1.01</v>
      </c>
    </row>
    <row r="35">
      <c r="A35" s="11">
        <v>34.0</v>
      </c>
      <c r="B35" s="23" t="s">
        <v>120</v>
      </c>
      <c r="C35" s="26" t="str">
        <f>GDSummary!T36</f>
        <v>11530912</v>
      </c>
      <c r="D35" s="19" t="str">
        <f>GDSummary!S36</f>
        <v>1.04</v>
      </c>
      <c r="E35" s="25">
        <v>0.0</v>
      </c>
      <c r="F35" s="25">
        <v>0.0</v>
      </c>
      <c r="G35" s="25">
        <v>0.0</v>
      </c>
      <c r="H35" s="25">
        <v>0.0</v>
      </c>
      <c r="I35" s="19" t="str">
        <f>GDSummary!U36</f>
        <v>1.01</v>
      </c>
    </row>
    <row r="36">
      <c r="A36" s="11">
        <v>35.0</v>
      </c>
      <c r="B36" s="23" t="s">
        <v>121</v>
      </c>
      <c r="C36" s="26" t="str">
        <f>GDSummary!T37</f>
        <v>12157583</v>
      </c>
      <c r="D36" s="19" t="str">
        <f>GDSummary!S37</f>
        <v>1.03</v>
      </c>
      <c r="E36" s="25">
        <v>0.0</v>
      </c>
      <c r="F36" s="25">
        <v>0.0</v>
      </c>
      <c r="G36" s="25">
        <v>0.0</v>
      </c>
      <c r="H36" s="25">
        <v>0.0</v>
      </c>
      <c r="I36" s="19" t="str">
        <f>GDSummary!U37</f>
        <v>1.01</v>
      </c>
    </row>
    <row r="37">
      <c r="A37" s="11">
        <v>36.0</v>
      </c>
      <c r="B37" s="23" t="s">
        <v>122</v>
      </c>
      <c r="C37" s="26" t="str">
        <f>GDSummary!T38</f>
        <v>19564256</v>
      </c>
      <c r="D37" s="19" t="str">
        <f>GDSummary!S38</f>
        <v>1.01</v>
      </c>
      <c r="E37" s="25">
        <v>0.0</v>
      </c>
      <c r="F37" s="25">
        <v>0.0</v>
      </c>
      <c r="G37" s="25">
        <v>0.0</v>
      </c>
      <c r="H37" s="25">
        <v>0.0</v>
      </c>
      <c r="I37" s="19" t="str">
        <f>GDSummary!U38</f>
        <v>1.01</v>
      </c>
    </row>
    <row r="38">
      <c r="A38" s="11">
        <v>37.0</v>
      </c>
      <c r="B38" s="23" t="s">
        <v>123</v>
      </c>
      <c r="C38" s="26" t="str">
        <f>GDSummary!T39</f>
        <v>24906780</v>
      </c>
      <c r="D38" s="19" t="str">
        <f>GDSummary!S39</f>
        <v>1.05</v>
      </c>
      <c r="E38" s="25">
        <v>0.0</v>
      </c>
      <c r="F38" s="25">
        <v>0.0</v>
      </c>
      <c r="G38" s="25">
        <v>0.0</v>
      </c>
      <c r="H38" s="25">
        <v>0.0</v>
      </c>
      <c r="I38" s="19" t="str">
        <f>GDSummary!U39</f>
        <v>1.01</v>
      </c>
    </row>
    <row r="39">
      <c r="A39" s="11">
        <v>38.0</v>
      </c>
      <c r="B39" s="23" t="s">
        <v>124</v>
      </c>
      <c r="C39" s="26" t="str">
        <f>GDSummary!T40</f>
        <v>35217753</v>
      </c>
      <c r="D39" s="19" t="str">
        <f>GDSummary!S40</f>
        <v>1.02</v>
      </c>
      <c r="E39" s="25">
        <v>0.0</v>
      </c>
      <c r="F39" s="25">
        <v>0.0</v>
      </c>
      <c r="G39" s="25">
        <v>0.0</v>
      </c>
      <c r="H39" s="25">
        <v>0.0</v>
      </c>
      <c r="I39" s="19" t="str">
        <f>GDSummary!U40</f>
        <v>1.01</v>
      </c>
    </row>
    <row r="40">
      <c r="A40" s="11">
        <v>39.0</v>
      </c>
      <c r="B40" s="23" t="s">
        <v>125</v>
      </c>
      <c r="C40" s="26" t="str">
        <f>GDSummary!T41</f>
        <v>87278638</v>
      </c>
      <c r="D40" s="19" t="str">
        <f>GDSummary!S41</f>
        <v>1.04</v>
      </c>
      <c r="E40" s="25">
        <v>0.0</v>
      </c>
      <c r="F40" s="25">
        <v>0.0</v>
      </c>
      <c r="G40" s="25">
        <v>0.0</v>
      </c>
      <c r="H40" s="25">
        <v>0.0</v>
      </c>
      <c r="I40" s="19" t="str">
        <f>GDSummary!U41</f>
        <v>1.01</v>
      </c>
    </row>
    <row r="41">
      <c r="A41" s="11">
        <v>40.0</v>
      </c>
      <c r="B41" s="23" t="s">
        <v>126</v>
      </c>
      <c r="C41" s="26" t="str">
        <f>GDSummary!T42</f>
        <v>92021854</v>
      </c>
      <c r="D41" s="19" t="str">
        <f>GDSummary!S42</f>
        <v>1.03</v>
      </c>
      <c r="E41" s="25">
        <v>0.0</v>
      </c>
      <c r="F41" s="25">
        <v>0.0</v>
      </c>
      <c r="G41" s="25">
        <v>0.0</v>
      </c>
      <c r="H41" s="25">
        <v>0.0</v>
      </c>
      <c r="I41" s="19" t="str">
        <f>GDSummary!U42</f>
        <v>1.01</v>
      </c>
    </row>
    <row r="42">
      <c r="A42" s="11">
        <v>41.0</v>
      </c>
      <c r="B42" s="23" t="s">
        <v>127</v>
      </c>
      <c r="C42" s="26" t="str">
        <f>GDSummary!T43</f>
        <v>148083600</v>
      </c>
      <c r="D42" s="19" t="str">
        <f>GDSummary!S43</f>
        <v>1.01</v>
      </c>
      <c r="E42" s="25">
        <v>0.0</v>
      </c>
      <c r="F42" s="25">
        <v>0.0</v>
      </c>
      <c r="G42" s="25">
        <v>0.0</v>
      </c>
      <c r="H42" s="25">
        <v>0.0</v>
      </c>
      <c r="I42" s="19" t="str">
        <f>GDSummary!U43</f>
        <v>1.01</v>
      </c>
    </row>
    <row r="43">
      <c r="A43" s="11">
        <v>42.0</v>
      </c>
      <c r="B43" s="23" t="s">
        <v>126</v>
      </c>
      <c r="C43" s="26" t="str">
        <f>GDSummary!T44</f>
        <v>188521633</v>
      </c>
      <c r="D43" s="19" t="str">
        <f>GDSummary!S44</f>
        <v>1.05</v>
      </c>
      <c r="E43" s="25">
        <v>0.0</v>
      </c>
      <c r="F43" s="25">
        <v>0.0</v>
      </c>
      <c r="G43" s="25">
        <v>0.0</v>
      </c>
      <c r="H43" s="25">
        <v>0.0</v>
      </c>
      <c r="I43" s="19" t="str">
        <f>GDSummary!U44</f>
        <v>1.01</v>
      </c>
    </row>
    <row r="44">
      <c r="A44" s="11">
        <v>43.0</v>
      </c>
      <c r="B44" s="23" t="s">
        <v>127</v>
      </c>
      <c r="C44" s="26" t="str">
        <f>GDSummary!T45</f>
        <v>266566384</v>
      </c>
      <c r="D44" s="19" t="str">
        <f>GDSummary!S45</f>
        <v>1.02</v>
      </c>
      <c r="E44" s="25">
        <v>0.0</v>
      </c>
      <c r="F44" s="25">
        <v>0.0</v>
      </c>
      <c r="G44" s="25">
        <v>0.0</v>
      </c>
      <c r="H44" s="25">
        <v>0.0</v>
      </c>
      <c r="I44" s="19" t="str">
        <f>GDSummary!U45</f>
        <v>1.01</v>
      </c>
    </row>
    <row r="45">
      <c r="A45" s="11">
        <v>44.0</v>
      </c>
      <c r="B45" s="23" t="s">
        <v>126</v>
      </c>
      <c r="C45" s="26" t="str">
        <f>GDSummary!T46</f>
        <v>660620006</v>
      </c>
      <c r="D45" s="19" t="str">
        <f>GDSummary!S46</f>
        <v>1.04</v>
      </c>
      <c r="E45" s="25">
        <v>0.0</v>
      </c>
      <c r="F45" s="25">
        <v>0.0</v>
      </c>
      <c r="G45" s="25">
        <v>0.0</v>
      </c>
      <c r="H45" s="25">
        <v>0.0</v>
      </c>
      <c r="I45" s="19" t="str">
        <f>GDSummary!U46</f>
        <v>1.01</v>
      </c>
    </row>
    <row r="46">
      <c r="A46" s="11">
        <v>45.0</v>
      </c>
      <c r="B46" s="23" t="s">
        <v>127</v>
      </c>
      <c r="C46" s="26" t="str">
        <f>GDSummary!T47</f>
        <v>696521751</v>
      </c>
      <c r="D46" s="19" t="str">
        <f>GDSummary!S47</f>
        <v>1.03</v>
      </c>
      <c r="E46" s="25">
        <v>0.0</v>
      </c>
      <c r="F46" s="25">
        <v>0.0</v>
      </c>
      <c r="G46" s="25">
        <v>0.0</v>
      </c>
      <c r="H46" s="25">
        <v>0.0</v>
      </c>
      <c r="I46" s="19" t="str">
        <f>GDSummary!U47</f>
        <v>1.01</v>
      </c>
    </row>
    <row r="47">
      <c r="A47" s="11">
        <v>46.0</v>
      </c>
      <c r="B47" s="23" t="s">
        <v>126</v>
      </c>
      <c r="C47" s="26" t="str">
        <f>GDSummary!T48</f>
        <v>1120858158</v>
      </c>
      <c r="D47" s="19" t="str">
        <f>GDSummary!S48</f>
        <v>1.01</v>
      </c>
      <c r="E47" s="25">
        <v>0.0</v>
      </c>
      <c r="F47" s="25">
        <v>0.0</v>
      </c>
      <c r="G47" s="25">
        <v>0.0</v>
      </c>
      <c r="H47" s="25">
        <v>0.0</v>
      </c>
      <c r="I47" s="19" t="str">
        <f>GDSummary!U48</f>
        <v>1.01</v>
      </c>
    </row>
    <row r="48">
      <c r="A48" s="11">
        <v>47.0</v>
      </c>
      <c r="B48" s="23" t="s">
        <v>127</v>
      </c>
      <c r="C48" s="26" t="str">
        <f>GDSummary!T49</f>
        <v>1426937277</v>
      </c>
      <c r="D48" s="19" t="str">
        <f>GDSummary!S49</f>
        <v>1.05</v>
      </c>
      <c r="E48" s="25">
        <v>0.0</v>
      </c>
      <c r="F48" s="25">
        <v>0.0</v>
      </c>
      <c r="G48" s="25">
        <v>0.0</v>
      </c>
      <c r="H48" s="25">
        <v>0.0</v>
      </c>
      <c r="I48" s="19" t="str">
        <f>GDSummary!U49</f>
        <v>1.01</v>
      </c>
    </row>
    <row r="49">
      <c r="A49" s="11">
        <v>48.0</v>
      </c>
      <c r="B49" s="23" t="s">
        <v>126</v>
      </c>
      <c r="C49" s="26" t="str">
        <f>GDSummary!T50</f>
        <v>2017665106</v>
      </c>
      <c r="D49" s="19" t="str">
        <f>GDSummary!S50</f>
        <v>1.02</v>
      </c>
      <c r="E49" s="25">
        <v>0.0</v>
      </c>
      <c r="F49" s="25">
        <v>0.0</v>
      </c>
      <c r="G49" s="25">
        <v>0.0</v>
      </c>
      <c r="H49" s="25">
        <v>0.0</v>
      </c>
      <c r="I49" s="19" t="str">
        <f>GDSummary!U50</f>
        <v>1.01</v>
      </c>
    </row>
    <row r="50">
      <c r="A50" s="11">
        <v>49.0</v>
      </c>
      <c r="B50" s="23" t="s">
        <v>127</v>
      </c>
      <c r="C50" s="26" t="str">
        <f>GDSummary!T51</f>
        <v>5000292683</v>
      </c>
      <c r="D50" s="19" t="str">
        <f>GDSummary!S51</f>
        <v>1.04</v>
      </c>
      <c r="E50" s="25">
        <v>0.0</v>
      </c>
      <c r="F50" s="25">
        <v>0.0</v>
      </c>
      <c r="G50" s="25">
        <v>0.0</v>
      </c>
      <c r="H50" s="25">
        <v>0.0</v>
      </c>
      <c r="I50" s="19" t="str">
        <f>GDSummary!U51</f>
        <v>1.01</v>
      </c>
    </row>
    <row r="51">
      <c r="A51" s="11">
        <v>50.0</v>
      </c>
      <c r="B51" s="23" t="s">
        <v>126</v>
      </c>
      <c r="C51" s="26" t="str">
        <f>GDSummary!T52</f>
        <v>5272036178</v>
      </c>
      <c r="D51" s="19" t="str">
        <f>GDSummary!S52</f>
        <v>1.03</v>
      </c>
      <c r="E51" s="25">
        <v>0.0</v>
      </c>
      <c r="F51" s="25">
        <v>0.0</v>
      </c>
      <c r="G51" s="25">
        <v>0.0</v>
      </c>
      <c r="H51" s="25">
        <v>0.0</v>
      </c>
      <c r="I51" s="19" t="str">
        <f>GDSummary!U52</f>
        <v>1.01</v>
      </c>
    </row>
    <row r="52">
      <c r="A52" s="11">
        <v>51.0</v>
      </c>
      <c r="B52" s="23" t="s">
        <v>127</v>
      </c>
      <c r="C52" s="26" t="str">
        <f>GDSummary!T53</f>
        <v>8483876835</v>
      </c>
      <c r="D52" s="19" t="str">
        <f>GDSummary!S53</f>
        <v>1.01</v>
      </c>
      <c r="E52" s="25">
        <v>0.0</v>
      </c>
      <c r="F52" s="25">
        <v>0.0</v>
      </c>
      <c r="G52" s="25">
        <v>0.0</v>
      </c>
      <c r="H52" s="25">
        <v>0.0</v>
      </c>
      <c r="I52" s="19" t="str">
        <f>GDSummary!U53</f>
        <v>1.01</v>
      </c>
    </row>
    <row r="53">
      <c r="A53" s="11">
        <v>52.0</v>
      </c>
      <c r="B53" s="23" t="s">
        <v>126</v>
      </c>
      <c r="C53" s="26" t="str">
        <f>GDSummary!T54</f>
        <v>10800617389</v>
      </c>
      <c r="D53" s="19" t="str">
        <f>GDSummary!S54</f>
        <v>1.05</v>
      </c>
      <c r="E53" s="25">
        <v>0.0</v>
      </c>
      <c r="F53" s="25">
        <v>0.0</v>
      </c>
      <c r="G53" s="25">
        <v>0.0</v>
      </c>
      <c r="H53" s="25">
        <v>0.0</v>
      </c>
      <c r="I53" s="19" t="str">
        <f>GDSummary!U54</f>
        <v>1.01</v>
      </c>
    </row>
    <row r="54">
      <c r="A54" s="11">
        <v>53.0</v>
      </c>
      <c r="B54" s="23" t="s">
        <v>127</v>
      </c>
      <c r="C54" s="26" t="str">
        <f>GDSummary!T55</f>
        <v>15271889835</v>
      </c>
      <c r="D54" s="19" t="str">
        <f>GDSummary!S55</f>
        <v>1.02</v>
      </c>
      <c r="E54" s="25">
        <v>0.0</v>
      </c>
      <c r="F54" s="25">
        <v>0.0</v>
      </c>
      <c r="G54" s="25">
        <v>0.0</v>
      </c>
      <c r="H54" s="25">
        <v>0.0</v>
      </c>
      <c r="I54" s="19" t="str">
        <f>GDSummary!U55</f>
        <v>1.01</v>
      </c>
    </row>
    <row r="55">
      <c r="A55" s="11">
        <v>54.0</v>
      </c>
      <c r="B55" s="23" t="s">
        <v>126</v>
      </c>
      <c r="C55" s="26" t="str">
        <f>GDSummary!T56</f>
        <v>37847667976</v>
      </c>
      <c r="D55" s="19" t="str">
        <f>GDSummary!S56</f>
        <v>1.04</v>
      </c>
      <c r="E55" s="25">
        <v>0.0</v>
      </c>
      <c r="F55" s="25">
        <v>0.0</v>
      </c>
      <c r="G55" s="25">
        <v>0.0</v>
      </c>
      <c r="H55" s="25">
        <v>0.0</v>
      </c>
      <c r="I55" s="19" t="str">
        <f>GDSummary!U56</f>
        <v>1.01</v>
      </c>
    </row>
    <row r="56">
      <c r="A56" s="11">
        <v>55.0</v>
      </c>
      <c r="B56" s="23" t="s">
        <v>127</v>
      </c>
      <c r="C56" s="26" t="str">
        <f>GDSummary!T57</f>
        <v>39904519046</v>
      </c>
      <c r="D56" s="19" t="str">
        <f>GDSummary!S57</f>
        <v>1.03</v>
      </c>
      <c r="E56" s="25">
        <v>0.0</v>
      </c>
      <c r="F56" s="25">
        <v>0.0</v>
      </c>
      <c r="G56" s="25">
        <v>0.0</v>
      </c>
      <c r="H56" s="25">
        <v>0.0</v>
      </c>
      <c r="I56" s="19" t="str">
        <f>GDSummary!U57</f>
        <v>1.01</v>
      </c>
    </row>
    <row r="57">
      <c r="A57" s="11">
        <v>56.0</v>
      </c>
      <c r="B57" s="23" t="s">
        <v>126</v>
      </c>
      <c r="C57" s="26" t="str">
        <f>GDSummary!T58</f>
        <v>64215231696</v>
      </c>
      <c r="D57" s="19" t="str">
        <f>GDSummary!S58</f>
        <v>1.01</v>
      </c>
      <c r="E57" s="25">
        <v>0.0</v>
      </c>
      <c r="F57" s="25">
        <v>0.0</v>
      </c>
      <c r="G57" s="25">
        <v>0.0</v>
      </c>
      <c r="H57" s="25">
        <v>0.0</v>
      </c>
      <c r="I57" s="19" t="str">
        <f>GDSummary!U58</f>
        <v>1.01</v>
      </c>
    </row>
    <row r="58">
      <c r="A58" s="11">
        <v>57.0</v>
      </c>
      <c r="B58" s="23" t="s">
        <v>127</v>
      </c>
      <c r="C58" s="26" t="str">
        <f>GDSummary!T59</f>
        <v>81750850652</v>
      </c>
      <c r="D58" s="19" t="str">
        <f>GDSummary!S59</f>
        <v>1.05</v>
      </c>
      <c r="E58" s="25">
        <v>0.0</v>
      </c>
      <c r="F58" s="25">
        <v>0.0</v>
      </c>
      <c r="G58" s="25">
        <v>0.0</v>
      </c>
      <c r="H58" s="25">
        <v>0.0</v>
      </c>
      <c r="I58" s="19" t="str">
        <f>GDSummary!U59</f>
        <v>1.01</v>
      </c>
    </row>
    <row r="59">
      <c r="A59" s="11">
        <v>58.0</v>
      </c>
      <c r="B59" s="23" t="s">
        <v>126</v>
      </c>
      <c r="C59" s="26" t="str">
        <f>GDSummary!T60</f>
        <v>115594316553</v>
      </c>
      <c r="D59" s="19" t="str">
        <f>GDSummary!S60</f>
        <v>1.02</v>
      </c>
      <c r="E59" s="25">
        <v>0.0</v>
      </c>
      <c r="F59" s="25">
        <v>0.0</v>
      </c>
      <c r="G59" s="25">
        <v>0.0</v>
      </c>
      <c r="H59" s="25">
        <v>0.0</v>
      </c>
      <c r="I59" s="19" t="str">
        <f>GDSummary!U60</f>
        <v>1.01</v>
      </c>
    </row>
    <row r="60">
      <c r="A60" s="11">
        <v>59.0</v>
      </c>
      <c r="B60" s="23" t="s">
        <v>127</v>
      </c>
      <c r="C60" s="26" t="str">
        <f>GDSummary!T61</f>
        <v>286472424827</v>
      </c>
      <c r="D60" s="19" t="str">
        <f>GDSummary!S61</f>
        <v>1.04</v>
      </c>
      <c r="E60" s="25">
        <v>0.0</v>
      </c>
      <c r="F60" s="25">
        <v>0.0</v>
      </c>
      <c r="G60" s="25">
        <v>0.0</v>
      </c>
      <c r="H60" s="25">
        <v>0.0</v>
      </c>
      <c r="I60" s="19" t="str">
        <f>GDSummary!U61</f>
        <v>1.01</v>
      </c>
    </row>
    <row r="61">
      <c r="A61" s="11">
        <v>60.0</v>
      </c>
      <c r="B61" s="23" t="s">
        <v>126</v>
      </c>
      <c r="C61" s="26" t="str">
        <f>GDSummary!T62</f>
        <v>302040916731</v>
      </c>
      <c r="D61" s="19" t="str">
        <f>GDSummary!S62</f>
        <v>1.03</v>
      </c>
      <c r="E61" s="25">
        <v>0.0</v>
      </c>
      <c r="F61" s="25">
        <v>0.0</v>
      </c>
      <c r="G61" s="25">
        <v>0.0</v>
      </c>
      <c r="H61" s="25">
        <v>0.0</v>
      </c>
      <c r="I61" s="19" t="str">
        <f>GDSummary!U62</f>
        <v>1.01</v>
      </c>
    </row>
    <row r="62">
      <c r="A62" s="11">
        <v>61.0</v>
      </c>
      <c r="B62" s="23" t="s">
        <v>127</v>
      </c>
      <c r="C62" s="26" t="str">
        <f>GDSummary!T63</f>
        <v>486050901323</v>
      </c>
      <c r="D62" s="19" t="str">
        <f>GDSummary!S63</f>
        <v>1.01</v>
      </c>
      <c r="E62" s="25">
        <v>0.0</v>
      </c>
      <c r="F62" s="25">
        <v>0.0</v>
      </c>
      <c r="G62" s="25">
        <v>0.0</v>
      </c>
      <c r="H62" s="25">
        <v>0.0</v>
      </c>
      <c r="I62" s="19" t="str">
        <f>GDSummary!U63</f>
        <v>1.01</v>
      </c>
    </row>
    <row r="63">
      <c r="A63" s="11">
        <v>62.0</v>
      </c>
      <c r="B63" s="23" t="s">
        <v>126</v>
      </c>
      <c r="C63" s="26" t="str">
        <f>GDSummary!T64</f>
        <v>618779588499</v>
      </c>
      <c r="D63" s="19" t="str">
        <f>GDSummary!S64</f>
        <v>1.05</v>
      </c>
      <c r="E63" s="25">
        <v>0.0</v>
      </c>
      <c r="F63" s="25">
        <v>0.0</v>
      </c>
      <c r="G63" s="25">
        <v>0.0</v>
      </c>
      <c r="H63" s="25">
        <v>0.0</v>
      </c>
      <c r="I63" s="19" t="str">
        <f>GDSummary!U64</f>
        <v>1.01</v>
      </c>
    </row>
    <row r="64">
      <c r="A64" s="11">
        <v>63.0</v>
      </c>
      <c r="B64" s="23" t="s">
        <v>127</v>
      </c>
      <c r="C64" s="26" t="str">
        <f>GDSummary!T65</f>
        <v>874943845357</v>
      </c>
      <c r="D64" s="19" t="str">
        <f>GDSummary!S65</f>
        <v>1.02</v>
      </c>
      <c r="E64" s="25">
        <v>0.0</v>
      </c>
      <c r="F64" s="25">
        <v>0.0</v>
      </c>
      <c r="G64" s="25">
        <v>0.0</v>
      </c>
      <c r="H64" s="25">
        <v>0.0</v>
      </c>
      <c r="I64" s="19" t="str">
        <f>GDSummary!U65</f>
        <v>1.01</v>
      </c>
    </row>
    <row r="65">
      <c r="A65" s="11">
        <v>64.0</v>
      </c>
      <c r="B65" s="23" t="s">
        <v>126</v>
      </c>
      <c r="C65" s="26" t="str">
        <f>GDSummary!T66</f>
        <v>2168335714433</v>
      </c>
      <c r="D65" s="19" t="str">
        <f>GDSummary!S66</f>
        <v>1.04</v>
      </c>
      <c r="E65" s="25">
        <v>0.0</v>
      </c>
      <c r="F65" s="25">
        <v>0.0</v>
      </c>
      <c r="G65" s="25">
        <v>0.0</v>
      </c>
      <c r="H65" s="25">
        <v>0.0</v>
      </c>
      <c r="I65" s="19" t="str">
        <f>GDSummary!U66</f>
        <v>1.01</v>
      </c>
    </row>
    <row r="66">
      <c r="A66" s="11">
        <v>65.0</v>
      </c>
      <c r="B66" s="23" t="s">
        <v>127</v>
      </c>
      <c r="C66" s="26" t="str">
        <f>GDSummary!T67</f>
        <v>2286175038877</v>
      </c>
      <c r="D66" s="19" t="str">
        <f>GDSummary!S67</f>
        <v>1.03</v>
      </c>
      <c r="E66" s="25">
        <v>0.0</v>
      </c>
      <c r="F66" s="25">
        <v>0.0</v>
      </c>
      <c r="G66" s="25">
        <v>0.0</v>
      </c>
      <c r="H66" s="25">
        <v>0.0</v>
      </c>
      <c r="I66" s="19" t="str">
        <f>GDSummary!U67</f>
        <v>1.01</v>
      </c>
    </row>
    <row r="67">
      <c r="A67" s="11">
        <v>66.0</v>
      </c>
      <c r="B67" s="23" t="s">
        <v>126</v>
      </c>
      <c r="C67" s="26" t="str">
        <f>GDSummary!T68</f>
        <v>3678963268467</v>
      </c>
      <c r="D67" s="19" t="str">
        <f>GDSummary!S68</f>
        <v>1.01</v>
      </c>
      <c r="E67" s="25">
        <v>0.0</v>
      </c>
      <c r="F67" s="25">
        <v>0.0</v>
      </c>
      <c r="G67" s="25">
        <v>0.0</v>
      </c>
      <c r="H67" s="25">
        <v>0.0</v>
      </c>
      <c r="I67" s="19" t="str">
        <f>GDSummary!U68</f>
        <v>1.01</v>
      </c>
    </row>
    <row r="68">
      <c r="A68" s="11">
        <v>67.0</v>
      </c>
      <c r="B68" s="23" t="s">
        <v>127</v>
      </c>
      <c r="C68" s="26" t="str">
        <f>GDSummary!T69</f>
        <v>4683598716043</v>
      </c>
      <c r="D68" s="19" t="str">
        <f>GDSummary!S69</f>
        <v>1.05</v>
      </c>
      <c r="E68" s="25">
        <v>0.0</v>
      </c>
      <c r="F68" s="25">
        <v>0.0</v>
      </c>
      <c r="G68" s="25">
        <v>0.0</v>
      </c>
      <c r="H68" s="25">
        <v>0.0</v>
      </c>
      <c r="I68" s="19" t="str">
        <f>GDSummary!U69</f>
        <v>1.01</v>
      </c>
    </row>
    <row r="69">
      <c r="A69" s="11">
        <v>68.0</v>
      </c>
      <c r="B69" s="23" t="s">
        <v>126</v>
      </c>
      <c r="C69" s="26" t="str">
        <f>GDSummary!T70</f>
        <v>6622529163683</v>
      </c>
      <c r="D69" s="19" t="str">
        <f>GDSummary!S70</f>
        <v>1.02</v>
      </c>
      <c r="E69" s="25">
        <v>0.0</v>
      </c>
      <c r="F69" s="25">
        <v>0.0</v>
      </c>
      <c r="G69" s="25">
        <v>0.0</v>
      </c>
      <c r="H69" s="25">
        <v>0.0</v>
      </c>
      <c r="I69" s="19" t="str">
        <f>GDSummary!U70</f>
        <v>1.01</v>
      </c>
    </row>
    <row r="70">
      <c r="A70" s="11">
        <v>69.0</v>
      </c>
      <c r="B70" s="23" t="s">
        <v>127</v>
      </c>
      <c r="C70" s="26" t="str">
        <f>GDSummary!T71</f>
        <v>16412329295967</v>
      </c>
      <c r="D70" s="19" t="str">
        <f>GDSummary!S71</f>
        <v>1.04</v>
      </c>
      <c r="E70" s="25">
        <v>0.0</v>
      </c>
      <c r="F70" s="25">
        <v>0.0</v>
      </c>
      <c r="G70" s="25">
        <v>0.0</v>
      </c>
      <c r="H70" s="25">
        <v>0.0</v>
      </c>
      <c r="I70" s="19" t="str">
        <f>GDSummary!U71</f>
        <v>1.01</v>
      </c>
    </row>
    <row r="71">
      <c r="A71" s="11">
        <v>70.0</v>
      </c>
      <c r="B71" s="23" t="s">
        <v>126</v>
      </c>
      <c r="C71" s="26" t="str">
        <f>GDSummary!T72</f>
        <v>17304265809266</v>
      </c>
      <c r="D71" s="19" t="str">
        <f>GDSummary!S72</f>
        <v>1.03</v>
      </c>
      <c r="E71" s="25">
        <v>0.0</v>
      </c>
      <c r="F71" s="25">
        <v>0.0</v>
      </c>
      <c r="G71" s="25">
        <v>0.0</v>
      </c>
      <c r="H71" s="25">
        <v>0.0</v>
      </c>
      <c r="I71" s="19" t="str">
        <f>GDSummary!U72</f>
        <v>1.01</v>
      </c>
    </row>
    <row r="72">
      <c r="A72" s="11">
        <v>71.0</v>
      </c>
      <c r="B72" s="23" t="s">
        <v>127</v>
      </c>
      <c r="C72" s="26" t="str">
        <f>GDSummary!T73</f>
        <v>27846405991448</v>
      </c>
      <c r="D72" s="19" t="str">
        <f>GDSummary!S73</f>
        <v>1.01</v>
      </c>
      <c r="E72" s="25">
        <v>0.0</v>
      </c>
      <c r="F72" s="25">
        <v>0.0</v>
      </c>
      <c r="G72" s="25">
        <v>0.0</v>
      </c>
      <c r="H72" s="25">
        <v>0.0</v>
      </c>
      <c r="I72" s="19" t="str">
        <f>GDSummary!U73</f>
        <v>1.01</v>
      </c>
    </row>
    <row r="73">
      <c r="A73" s="11">
        <v>72.0</v>
      </c>
      <c r="B73" s="23" t="s">
        <v>126</v>
      </c>
      <c r="C73" s="26" t="str">
        <f>GDSummary!T74</f>
        <v>35450582631758</v>
      </c>
      <c r="D73" s="19" t="str">
        <f>GDSummary!S74</f>
        <v>1.05</v>
      </c>
      <c r="E73" s="25">
        <v>0.0</v>
      </c>
      <c r="F73" s="25">
        <v>0.0</v>
      </c>
      <c r="G73" s="25">
        <v>0.0</v>
      </c>
      <c r="H73" s="25">
        <v>0.0</v>
      </c>
      <c r="I73" s="19" t="str">
        <f>GDSummary!U74</f>
        <v>1.01</v>
      </c>
    </row>
    <row r="74">
      <c r="A74" s="11">
        <v>73.0</v>
      </c>
      <c r="B74" s="23" t="s">
        <v>127</v>
      </c>
      <c r="C74" s="26" t="str">
        <f>GDSummary!T75</f>
        <v>50126522698056</v>
      </c>
      <c r="D74" s="19" t="str">
        <f>GDSummary!S75</f>
        <v>1.02</v>
      </c>
      <c r="E74" s="25">
        <v>0.0</v>
      </c>
      <c r="F74" s="25">
        <v>0.0</v>
      </c>
      <c r="G74" s="25">
        <v>0.0</v>
      </c>
      <c r="H74" s="25">
        <v>0.0</v>
      </c>
      <c r="I74" s="19" t="str">
        <f>GDSummary!U75</f>
        <v>1.01</v>
      </c>
    </row>
    <row r="75">
      <c r="A75" s="11">
        <v>74.0</v>
      </c>
      <c r="B75" s="23" t="s">
        <v>126</v>
      </c>
      <c r="C75" s="26" t="str">
        <f>GDSummary!T76</f>
        <v>124226406052494</v>
      </c>
      <c r="D75" s="19" t="str">
        <f>GDSummary!S76</f>
        <v>1.04</v>
      </c>
      <c r="E75" s="25">
        <v>0.0</v>
      </c>
      <c r="F75" s="25">
        <v>0.0</v>
      </c>
      <c r="G75" s="25">
        <v>0.0</v>
      </c>
      <c r="H75" s="25">
        <v>0.0</v>
      </c>
      <c r="I75" s="19" t="str">
        <f>GDSummary!U76</f>
        <v>1.01</v>
      </c>
    </row>
    <row r="76">
      <c r="A76" s="11">
        <v>75.0</v>
      </c>
      <c r="B76" s="23" t="s">
        <v>127</v>
      </c>
      <c r="C76" s="26" t="str">
        <f>GDSummary!T77</f>
        <v>130977554257985</v>
      </c>
      <c r="D76" s="19" t="str">
        <f>GDSummary!S77</f>
        <v>1.03</v>
      </c>
      <c r="E76" s="25">
        <v>0.0</v>
      </c>
      <c r="F76" s="25">
        <v>0.0</v>
      </c>
      <c r="G76" s="25">
        <v>0.0</v>
      </c>
      <c r="H76" s="25">
        <v>0.0</v>
      </c>
      <c r="I76" s="19" t="str">
        <f>GDSummary!U77</f>
        <v>1.01</v>
      </c>
    </row>
    <row r="77">
      <c r="A77" s="11">
        <v>76.0</v>
      </c>
      <c r="B77" s="23" t="s">
        <v>126</v>
      </c>
      <c r="C77" s="26" t="str">
        <f>GDSummary!T78</f>
        <v>210771967550438</v>
      </c>
      <c r="D77" s="19" t="str">
        <f>GDSummary!S78</f>
        <v>1.01</v>
      </c>
      <c r="E77" s="25">
        <v>0.0</v>
      </c>
      <c r="F77" s="25">
        <v>0.0</v>
      </c>
      <c r="G77" s="25">
        <v>0.0</v>
      </c>
      <c r="H77" s="25">
        <v>0.0</v>
      </c>
      <c r="I77" s="19" t="str">
        <f>GDSummary!U78</f>
        <v>1.01</v>
      </c>
    </row>
    <row r="78">
      <c r="A78" s="11">
        <v>77.0</v>
      </c>
      <c r="B78" s="23" t="s">
        <v>127</v>
      </c>
      <c r="C78" s="26" t="str">
        <f>GDSummary!T79</f>
        <v>268328668855865</v>
      </c>
      <c r="D78" s="19" t="str">
        <f>GDSummary!S79</f>
        <v>1.05</v>
      </c>
      <c r="E78" s="25">
        <v>0.0</v>
      </c>
      <c r="F78" s="25">
        <v>0.0</v>
      </c>
      <c r="G78" s="25">
        <v>0.0</v>
      </c>
      <c r="H78" s="25">
        <v>0.0</v>
      </c>
      <c r="I78" s="19" t="str">
        <f>GDSummary!U79</f>
        <v>1.01</v>
      </c>
    </row>
    <row r="79">
      <c r="A79" s="11">
        <v>78.0</v>
      </c>
      <c r="B79" s="23" t="s">
        <v>126</v>
      </c>
      <c r="C79" s="26" t="str">
        <f>GDSummary!T80</f>
        <v>379412187654508</v>
      </c>
      <c r="D79" s="19" t="str">
        <f>GDSummary!S80</f>
        <v>1.02</v>
      </c>
      <c r="E79" s="25">
        <v>0.0</v>
      </c>
      <c r="F79" s="25">
        <v>0.0</v>
      </c>
      <c r="G79" s="25">
        <v>0.0</v>
      </c>
      <c r="H79" s="25">
        <v>0.0</v>
      </c>
      <c r="I79" s="19" t="str">
        <f>GDSummary!U80</f>
        <v>1.01</v>
      </c>
    </row>
    <row r="80">
      <c r="A80" s="11">
        <v>79.0</v>
      </c>
      <c r="B80" s="23" t="s">
        <v>127</v>
      </c>
      <c r="C80" s="26" t="str">
        <f>GDSummary!T81</f>
        <v>940280912137971</v>
      </c>
      <c r="D80" s="19" t="str">
        <f>GDSummary!S81</f>
        <v>1.04</v>
      </c>
      <c r="E80" s="25">
        <v>0.0</v>
      </c>
      <c r="F80" s="25">
        <v>0.0</v>
      </c>
      <c r="G80" s="25">
        <v>0.0</v>
      </c>
      <c r="H80" s="25">
        <v>0.0</v>
      </c>
      <c r="I80" s="19" t="str">
        <f>GDSummary!U81</f>
        <v>1.01</v>
      </c>
    </row>
    <row r="81">
      <c r="A81" s="11">
        <v>80.0</v>
      </c>
      <c r="B81" s="23" t="s">
        <v>126</v>
      </c>
      <c r="C81" s="26" t="str">
        <f>GDSummary!T82</f>
        <v>991380964005829</v>
      </c>
      <c r="D81" s="19" t="str">
        <f>GDSummary!S82</f>
        <v>1.03</v>
      </c>
      <c r="E81" s="25">
        <v>0.0</v>
      </c>
      <c r="F81" s="25">
        <v>0.0</v>
      </c>
      <c r="G81" s="25">
        <v>0.0</v>
      </c>
      <c r="H81" s="25">
        <v>0.0</v>
      </c>
      <c r="I81" s="19" t="str">
        <f>GDSummary!U82</f>
        <v>1.01</v>
      </c>
    </row>
    <row r="82">
      <c r="A82" s="11">
        <v>81.0</v>
      </c>
      <c r="B82" s="23" t="s">
        <v>127</v>
      </c>
      <c r="C82" s="26" t="str">
        <f>GDSummary!T83</f>
        <v>1595352101047650</v>
      </c>
      <c r="D82" s="19" t="str">
        <f>GDSummary!S83</f>
        <v>1.01</v>
      </c>
      <c r="E82" s="25">
        <v>0.0</v>
      </c>
      <c r="F82" s="25">
        <v>0.0</v>
      </c>
      <c r="G82" s="25">
        <v>0.0</v>
      </c>
      <c r="H82" s="25">
        <v>0.0</v>
      </c>
      <c r="I82" s="19" t="str">
        <f>GDSummary!U83</f>
        <v>1.01</v>
      </c>
    </row>
    <row r="83">
      <c r="A83" s="11">
        <v>82.0</v>
      </c>
      <c r="B83" s="23" t="s">
        <v>126</v>
      </c>
      <c r="C83" s="26" t="str">
        <f>GDSummary!T84</f>
        <v>2031003983146330</v>
      </c>
      <c r="D83" s="19" t="str">
        <f>GDSummary!S84</f>
        <v>1.05</v>
      </c>
      <c r="E83" s="25">
        <v>0.0</v>
      </c>
      <c r="F83" s="25">
        <v>0.0</v>
      </c>
      <c r="G83" s="25">
        <v>0.0</v>
      </c>
      <c r="H83" s="25">
        <v>0.0</v>
      </c>
      <c r="I83" s="19" t="str">
        <f>GDSummary!U84</f>
        <v>1.01</v>
      </c>
    </row>
    <row r="84">
      <c r="A84" s="11">
        <v>83.0</v>
      </c>
      <c r="B84" s="23" t="s">
        <v>127</v>
      </c>
      <c r="C84" s="26" t="str">
        <f>GDSummary!T85</f>
        <v>2871805191991940</v>
      </c>
      <c r="D84" s="19" t="str">
        <f>GDSummary!S85</f>
        <v>1.02</v>
      </c>
      <c r="E84" s="25">
        <v>0.0</v>
      </c>
      <c r="F84" s="25">
        <v>0.0</v>
      </c>
      <c r="G84" s="25">
        <v>0.0</v>
      </c>
      <c r="H84" s="25">
        <v>0.0</v>
      </c>
      <c r="I84" s="19" t="str">
        <f>GDSummary!U85</f>
        <v>1.01</v>
      </c>
    </row>
    <row r="85">
      <c r="A85" s="11">
        <v>84.0</v>
      </c>
      <c r="B85" s="23" t="s">
        <v>126</v>
      </c>
      <c r="C85" s="26" t="str">
        <f>GDSummary!T86</f>
        <v>7117071336326240</v>
      </c>
      <c r="D85" s="19" t="str">
        <f>GDSummary!S86</f>
        <v>1.04</v>
      </c>
      <c r="E85" s="25">
        <v>0.0</v>
      </c>
      <c r="F85" s="25">
        <v>0.0</v>
      </c>
      <c r="G85" s="25">
        <v>0.0</v>
      </c>
      <c r="H85" s="25">
        <v>0.0</v>
      </c>
      <c r="I85" s="19" t="str">
        <f>GDSummary!U86</f>
        <v>1.01</v>
      </c>
    </row>
    <row r="86">
      <c r="A86" s="11">
        <v>85.0</v>
      </c>
      <c r="B86" s="23" t="s">
        <v>127</v>
      </c>
      <c r="C86" s="26" t="str">
        <f>GDSummary!T87</f>
        <v>7503852254388940</v>
      </c>
      <c r="D86" s="19" t="str">
        <f>GDSummary!S87</f>
        <v>1.03</v>
      </c>
      <c r="E86" s="25">
        <v>0.0</v>
      </c>
      <c r="F86" s="25">
        <v>0.0</v>
      </c>
      <c r="G86" s="25">
        <v>0.0</v>
      </c>
      <c r="H86" s="25">
        <v>0.0</v>
      </c>
      <c r="I86" s="19" t="str">
        <f>GDSummary!U87</f>
        <v>1.01</v>
      </c>
    </row>
    <row r="87">
      <c r="A87" s="11">
        <v>86.0</v>
      </c>
      <c r="B87" s="23" t="s">
        <v>126</v>
      </c>
      <c r="C87" s="26" t="str">
        <f>GDSummary!T88</f>
        <v>12075364460921900</v>
      </c>
      <c r="D87" s="19" t="str">
        <f>GDSummary!S88</f>
        <v>1.01</v>
      </c>
      <c r="E87" s="25">
        <v>0.0</v>
      </c>
      <c r="F87" s="25">
        <v>0.0</v>
      </c>
      <c r="G87" s="25">
        <v>0.0</v>
      </c>
      <c r="H87" s="25">
        <v>0.0</v>
      </c>
      <c r="I87" s="19" t="str">
        <f>GDSummary!U88</f>
        <v>1.01</v>
      </c>
    </row>
    <row r="88">
      <c r="A88" s="11">
        <v>87.0</v>
      </c>
      <c r="B88" s="23" t="s">
        <v>127</v>
      </c>
      <c r="C88" s="26" t="str">
        <f>GDSummary!T89</f>
        <v>15372852990866800</v>
      </c>
      <c r="D88" s="19" t="str">
        <f>GDSummary!S89</f>
        <v>1.05</v>
      </c>
      <c r="E88" s="25">
        <v>0.0</v>
      </c>
      <c r="F88" s="25">
        <v>0.0</v>
      </c>
      <c r="G88" s="25">
        <v>0.0</v>
      </c>
      <c r="H88" s="25">
        <v>0.0</v>
      </c>
      <c r="I88" s="19" t="str">
        <f>GDSummary!U89</f>
        <v>1.01</v>
      </c>
    </row>
    <row r="89">
      <c r="A89" s="11">
        <v>88.0</v>
      </c>
      <c r="B89" s="23" t="s">
        <v>126</v>
      </c>
      <c r="C89" s="26" t="str">
        <f>GDSummary!T90</f>
        <v>21736953448268800</v>
      </c>
      <c r="D89" s="19" t="str">
        <f>GDSummary!S90</f>
        <v>1.02</v>
      </c>
      <c r="E89" s="25">
        <v>0.0</v>
      </c>
      <c r="F89" s="25">
        <v>0.0</v>
      </c>
      <c r="G89" s="25">
        <v>0.0</v>
      </c>
      <c r="H89" s="25">
        <v>0.0</v>
      </c>
      <c r="I89" s="19" t="str">
        <f>GDSummary!U90</f>
        <v>1.01</v>
      </c>
    </row>
    <row r="90">
      <c r="A90" s="11">
        <v>89.0</v>
      </c>
      <c r="B90" s="23" t="s">
        <v>127</v>
      </c>
      <c r="C90" s="26" t="str">
        <f>GDSummary!T91</f>
        <v>53869757167764800</v>
      </c>
      <c r="D90" s="19" t="str">
        <f>GDSummary!S91</f>
        <v>1.04</v>
      </c>
      <c r="E90" s="25">
        <v>0.0</v>
      </c>
      <c r="F90" s="25">
        <v>0.0</v>
      </c>
      <c r="G90" s="25">
        <v>0.0</v>
      </c>
      <c r="H90" s="25">
        <v>0.0</v>
      </c>
      <c r="I90" s="19" t="str">
        <f>GDSummary!U91</f>
        <v>1.01</v>
      </c>
    </row>
    <row r="91">
      <c r="A91" s="11">
        <v>90.0</v>
      </c>
      <c r="B91" s="23" t="s">
        <v>126</v>
      </c>
      <c r="C91" s="26" t="str">
        <f>GDSummary!T92</f>
        <v>56797336947219000</v>
      </c>
      <c r="D91" s="19" t="str">
        <f>GDSummary!S92</f>
        <v>1.03</v>
      </c>
      <c r="E91" s="25">
        <v>0.0</v>
      </c>
      <c r="F91" s="25">
        <v>0.0</v>
      </c>
      <c r="G91" s="25">
        <v>0.0</v>
      </c>
      <c r="H91" s="25">
        <v>0.0</v>
      </c>
      <c r="I91" s="19" t="str">
        <f>GDSummary!U92</f>
        <v>1.01</v>
      </c>
    </row>
    <row r="92">
      <c r="A92" s="11">
        <v>91.0</v>
      </c>
      <c r="B92" s="23" t="s">
        <v>127</v>
      </c>
      <c r="C92" s="26" t="str">
        <f>GDSummary!T93</f>
        <v>91399526642640100</v>
      </c>
      <c r="D92" s="19" t="str">
        <f>GDSummary!S93</f>
        <v>1.01</v>
      </c>
      <c r="E92" s="25">
        <v>0.0</v>
      </c>
      <c r="F92" s="25">
        <v>0.0</v>
      </c>
      <c r="G92" s="25">
        <v>0.0</v>
      </c>
      <c r="H92" s="25">
        <v>0.0</v>
      </c>
      <c r="I92" s="19" t="str">
        <f>GDSummary!U93</f>
        <v>1.01</v>
      </c>
    </row>
    <row r="93">
      <c r="A93" s="11">
        <v>92.0</v>
      </c>
      <c r="B93" s="23" t="s">
        <v>126</v>
      </c>
      <c r="C93" s="26" t="str">
        <f>GDSummary!T94</f>
        <v>116358515807882000</v>
      </c>
      <c r="D93" s="19" t="str">
        <f>GDSummary!S94</f>
        <v>1.05</v>
      </c>
      <c r="E93" s="25">
        <v>0.0</v>
      </c>
      <c r="F93" s="25">
        <v>0.0</v>
      </c>
      <c r="G93" s="25">
        <v>0.0</v>
      </c>
      <c r="H93" s="25">
        <v>0.0</v>
      </c>
      <c r="I93" s="19" t="str">
        <f>GDSummary!U94</f>
        <v>1.01</v>
      </c>
    </row>
    <row r="94">
      <c r="A94" s="11">
        <v>93.0</v>
      </c>
      <c r="B94" s="23" t="s">
        <v>127</v>
      </c>
      <c r="C94" s="26" t="str">
        <f>GDSummary!T95</f>
        <v>164528968235646000</v>
      </c>
      <c r="D94" s="19" t="str">
        <f>GDSummary!S95</f>
        <v>1.02</v>
      </c>
      <c r="E94" s="25">
        <v>0.0</v>
      </c>
      <c r="F94" s="25">
        <v>0.0</v>
      </c>
      <c r="G94" s="25">
        <v>0.0</v>
      </c>
      <c r="H94" s="25">
        <v>0.0</v>
      </c>
      <c r="I94" s="19" t="str">
        <f>GDSummary!U95</f>
        <v>1.01</v>
      </c>
    </row>
    <row r="95">
      <c r="A95" s="11">
        <v>94.0</v>
      </c>
      <c r="B95" s="23" t="s">
        <v>126</v>
      </c>
      <c r="C95" s="26" t="str">
        <f>GDSummary!T96</f>
        <v>407745068185856000</v>
      </c>
      <c r="D95" s="19" t="str">
        <f>GDSummary!S96</f>
        <v>1.04</v>
      </c>
      <c r="E95" s="25">
        <v>0.0</v>
      </c>
      <c r="F95" s="25">
        <v>0.0</v>
      </c>
      <c r="G95" s="25">
        <v>0.0</v>
      </c>
      <c r="H95" s="25">
        <v>0.0</v>
      </c>
      <c r="I95" s="19" t="str">
        <f>GDSummary!U96</f>
        <v>1.01</v>
      </c>
    </row>
    <row r="96">
      <c r="A96" s="11">
        <v>95.0</v>
      </c>
      <c r="B96" s="23" t="s">
        <v>127</v>
      </c>
      <c r="C96" s="26" t="str">
        <f>GDSummary!T97</f>
        <v>429904184535231000</v>
      </c>
      <c r="D96" s="19" t="str">
        <f>GDSummary!S97</f>
        <v>1.03</v>
      </c>
      <c r="E96" s="25">
        <v>0.0</v>
      </c>
      <c r="F96" s="25">
        <v>0.0</v>
      </c>
      <c r="G96" s="25">
        <v>0.0</v>
      </c>
      <c r="H96" s="25">
        <v>0.0</v>
      </c>
      <c r="I96" s="19" t="str">
        <f>GDSummary!U97</f>
        <v>1.01</v>
      </c>
    </row>
    <row r="97">
      <c r="A97" s="11">
        <v>96.0</v>
      </c>
      <c r="B97" s="23" t="s">
        <v>126</v>
      </c>
      <c r="C97" s="26" t="str">
        <f>GDSummary!T98</f>
        <v>691811290461115000</v>
      </c>
      <c r="D97" s="19" t="str">
        <f>GDSummary!S98</f>
        <v>1.01</v>
      </c>
      <c r="E97" s="25">
        <v>0.0</v>
      </c>
      <c r="F97" s="25">
        <v>0.0</v>
      </c>
      <c r="G97" s="25">
        <v>0.0</v>
      </c>
      <c r="H97" s="25">
        <v>0.0</v>
      </c>
      <c r="I97" s="19" t="str">
        <f>GDSummary!U98</f>
        <v>1.01</v>
      </c>
    </row>
    <row r="98">
      <c r="A98" s="11">
        <v>97.0</v>
      </c>
      <c r="B98" s="23" t="s">
        <v>127</v>
      </c>
      <c r="C98" s="26" t="str">
        <f>GDSummary!T99</f>
        <v>880728138690782000</v>
      </c>
      <c r="D98" s="19" t="str">
        <f>GDSummary!S99</f>
        <v>1.05</v>
      </c>
      <c r="E98" s="25">
        <v>0.0</v>
      </c>
      <c r="F98" s="25">
        <v>0.0</v>
      </c>
      <c r="G98" s="25">
        <v>0.0</v>
      </c>
      <c r="H98" s="25">
        <v>0.0</v>
      </c>
      <c r="I98" s="19" t="str">
        <f>GDSummary!U99</f>
        <v>1.01</v>
      </c>
    </row>
    <row r="99">
      <c r="A99" s="11">
        <v>98.0</v>
      </c>
      <c r="B99" s="23" t="s">
        <v>126</v>
      </c>
      <c r="C99" s="26" t="str">
        <f>GDSummary!T100</f>
        <v>1245334653409860000</v>
      </c>
      <c r="D99" s="19" t="str">
        <f>GDSummary!S100</f>
        <v>1.02</v>
      </c>
      <c r="E99" s="25">
        <v>0.0</v>
      </c>
      <c r="F99" s="25">
        <v>0.0</v>
      </c>
      <c r="G99" s="25">
        <v>0.0</v>
      </c>
      <c r="H99" s="25">
        <v>0.0</v>
      </c>
      <c r="I99" s="19" t="str">
        <f>GDSummary!U100</f>
        <v>1.01</v>
      </c>
    </row>
    <row r="100">
      <c r="A100" s="11">
        <v>99.0</v>
      </c>
      <c r="B100" s="23" t="s">
        <v>127</v>
      </c>
      <c r="C100" s="26" t="str">
        <f>GDSummary!T101</f>
        <v>2152999712052520000</v>
      </c>
      <c r="D100" s="19" t="str">
        <f>GDSummary!S101</f>
        <v>1.04</v>
      </c>
      <c r="E100" s="25">
        <v>0.0</v>
      </c>
      <c r="F100" s="25">
        <v>0.0</v>
      </c>
      <c r="G100" s="25">
        <v>0.0</v>
      </c>
      <c r="H100" s="25">
        <v>0.0</v>
      </c>
      <c r="I100" s="19" t="str">
        <f>GDSummary!U101</f>
        <v>1.01</v>
      </c>
    </row>
    <row r="101">
      <c r="A101" s="11">
        <v>100.0</v>
      </c>
      <c r="B101" s="23" t="s">
        <v>126</v>
      </c>
      <c r="C101" s="26" t="str">
        <f>GDSummary!T102</f>
        <v>3011880219883070000</v>
      </c>
      <c r="D101" s="19" t="str">
        <f>GDSummary!S102</f>
        <v>1.03</v>
      </c>
      <c r="E101" s="25">
        <v>0.0</v>
      </c>
      <c r="F101" s="25">
        <v>0.0</v>
      </c>
      <c r="G101" s="25">
        <v>0.0</v>
      </c>
      <c r="H101" s="25">
        <v>0.0</v>
      </c>
      <c r="I101" s="19" t="str">
        <f>GDSummary!U102</f>
        <v>1.01</v>
      </c>
    </row>
    <row r="102">
      <c r="B102" s="30"/>
    </row>
    <row r="103">
      <c r="B103" s="30"/>
    </row>
    <row r="104">
      <c r="B104" s="30"/>
    </row>
    <row r="105">
      <c r="B105" s="30"/>
    </row>
    <row r="106">
      <c r="B106" s="30"/>
    </row>
    <row r="107">
      <c r="B107" s="30"/>
    </row>
    <row r="108">
      <c r="B108" s="30"/>
    </row>
    <row r="109">
      <c r="B109" s="30"/>
    </row>
    <row r="110">
      <c r="B110" s="30"/>
    </row>
    <row r="111">
      <c r="B111" s="30"/>
    </row>
    <row r="112">
      <c r="B112" s="30"/>
    </row>
    <row r="113">
      <c r="B113" s="30"/>
    </row>
    <row r="114">
      <c r="B114" s="30"/>
    </row>
    <row r="115">
      <c r="B115" s="30"/>
    </row>
    <row r="116">
      <c r="B116" s="30"/>
    </row>
    <row r="117">
      <c r="B117" s="30"/>
    </row>
    <row r="118">
      <c r="B118" s="30"/>
    </row>
    <row r="119">
      <c r="B119" s="30"/>
    </row>
    <row r="120">
      <c r="B120" s="30"/>
    </row>
    <row r="121">
      <c r="B121" s="30"/>
    </row>
    <row r="122">
      <c r="B122" s="30"/>
    </row>
    <row r="123">
      <c r="B123" s="30"/>
    </row>
    <row r="124">
      <c r="B124" s="30"/>
    </row>
    <row r="125">
      <c r="B125" s="30"/>
    </row>
    <row r="126">
      <c r="B126" s="30"/>
    </row>
    <row r="127">
      <c r="B127" s="30"/>
    </row>
    <row r="128">
      <c r="B128" s="30"/>
    </row>
    <row r="129">
      <c r="B129" s="30"/>
    </row>
    <row r="130">
      <c r="B130" s="30"/>
    </row>
    <row r="131">
      <c r="B131" s="30"/>
    </row>
    <row r="132">
      <c r="B132" s="30"/>
    </row>
    <row r="133">
      <c r="B133" s="30"/>
    </row>
    <row r="134">
      <c r="B134" s="30"/>
    </row>
    <row r="135">
      <c r="B135" s="30"/>
    </row>
    <row r="136">
      <c r="B136" s="30"/>
    </row>
    <row r="137">
      <c r="B137" s="30"/>
    </row>
    <row r="138">
      <c r="B138" s="30"/>
    </row>
    <row r="139">
      <c r="B139" s="30"/>
    </row>
    <row r="140">
      <c r="B140" s="30"/>
    </row>
    <row r="141">
      <c r="B141" s="30"/>
    </row>
    <row r="142">
      <c r="B142" s="30"/>
    </row>
    <row r="143">
      <c r="B143" s="30"/>
    </row>
    <row r="144">
      <c r="B144" s="30"/>
    </row>
    <row r="145">
      <c r="B145" s="30"/>
    </row>
    <row r="146">
      <c r="B146" s="30"/>
    </row>
    <row r="147">
      <c r="B147" s="30"/>
    </row>
    <row r="148">
      <c r="B148" s="30"/>
    </row>
    <row r="149">
      <c r="B149" s="30"/>
    </row>
    <row r="150">
      <c r="B150" s="30"/>
    </row>
    <row r="151">
      <c r="B151" s="30"/>
    </row>
    <row r="152">
      <c r="B152" s="30"/>
    </row>
    <row r="153">
      <c r="B153" s="30"/>
    </row>
    <row r="154">
      <c r="B154" s="30"/>
    </row>
    <row r="155">
      <c r="B155" s="30"/>
    </row>
    <row r="156">
      <c r="B156" s="30"/>
    </row>
    <row r="157">
      <c r="B157" s="30"/>
    </row>
    <row r="158">
      <c r="B158" s="30"/>
    </row>
    <row r="159">
      <c r="B159" s="30"/>
    </row>
    <row r="160">
      <c r="B160" s="30"/>
    </row>
    <row r="161">
      <c r="B161" s="30"/>
    </row>
    <row r="162">
      <c r="B162" s="30"/>
    </row>
    <row r="163">
      <c r="B163" s="30"/>
    </row>
    <row r="164">
      <c r="B164" s="30"/>
    </row>
    <row r="165">
      <c r="B165" s="30"/>
    </row>
    <row r="166">
      <c r="B166" s="30"/>
    </row>
    <row r="167">
      <c r="B167" s="30"/>
    </row>
    <row r="168">
      <c r="B168" s="30"/>
    </row>
    <row r="169">
      <c r="B169" s="30"/>
    </row>
    <row r="170">
      <c r="B170" s="30"/>
    </row>
    <row r="171">
      <c r="B171" s="30"/>
    </row>
    <row r="172">
      <c r="B172" s="30"/>
    </row>
    <row r="173">
      <c r="B173" s="30"/>
    </row>
    <row r="174">
      <c r="B174" s="30"/>
    </row>
    <row r="175">
      <c r="B175" s="30"/>
    </row>
    <row r="176">
      <c r="B176" s="30"/>
    </row>
    <row r="177">
      <c r="B177" s="30"/>
    </row>
    <row r="178">
      <c r="B178" s="30"/>
    </row>
    <row r="179">
      <c r="B179" s="30"/>
    </row>
    <row r="180">
      <c r="B180" s="30"/>
    </row>
    <row r="181">
      <c r="B181" s="30"/>
    </row>
    <row r="182">
      <c r="B182" s="30"/>
    </row>
    <row r="183">
      <c r="B183" s="30"/>
    </row>
    <row r="184">
      <c r="B184" s="30"/>
    </row>
    <row r="185">
      <c r="B185" s="30"/>
    </row>
    <row r="186">
      <c r="B186" s="30"/>
    </row>
    <row r="187">
      <c r="B187" s="30"/>
    </row>
    <row r="188">
      <c r="B188" s="30"/>
    </row>
    <row r="189">
      <c r="B189" s="30"/>
    </row>
    <row r="190">
      <c r="B190" s="30"/>
    </row>
    <row r="191">
      <c r="B191" s="30"/>
    </row>
    <row r="192">
      <c r="B192" s="30"/>
    </row>
    <row r="193">
      <c r="B193" s="30"/>
    </row>
    <row r="194">
      <c r="B194" s="30"/>
    </row>
    <row r="195">
      <c r="B195" s="30"/>
    </row>
    <row r="196">
      <c r="B196" s="30"/>
    </row>
    <row r="197">
      <c r="B197" s="30"/>
    </row>
    <row r="198">
      <c r="B198" s="30"/>
    </row>
    <row r="199">
      <c r="B199" s="30"/>
    </row>
    <row r="200">
      <c r="B200" s="30"/>
    </row>
    <row r="201">
      <c r="B201" s="30"/>
    </row>
    <row r="202">
      <c r="B202" s="30"/>
    </row>
    <row r="203">
      <c r="B203" s="30"/>
    </row>
    <row r="204">
      <c r="B204" s="30"/>
    </row>
    <row r="205">
      <c r="B205" s="30"/>
    </row>
    <row r="206">
      <c r="B206" s="30"/>
    </row>
    <row r="207">
      <c r="B207" s="30"/>
    </row>
    <row r="208">
      <c r="B208" s="30"/>
    </row>
    <row r="209">
      <c r="B209" s="30"/>
    </row>
    <row r="210">
      <c r="B210" s="30"/>
    </row>
    <row r="211">
      <c r="B211" s="30"/>
    </row>
    <row r="212">
      <c r="B212" s="30"/>
    </row>
    <row r="213">
      <c r="B213" s="30"/>
    </row>
    <row r="214">
      <c r="B214" s="30"/>
    </row>
    <row r="215">
      <c r="B215" s="30"/>
    </row>
    <row r="216">
      <c r="B216" s="30"/>
    </row>
    <row r="217">
      <c r="B217" s="30"/>
    </row>
    <row r="218">
      <c r="B218" s="30"/>
    </row>
    <row r="219">
      <c r="B219" s="30"/>
    </row>
    <row r="220">
      <c r="B220" s="30"/>
    </row>
    <row r="221">
      <c r="B221" s="30"/>
    </row>
    <row r="222">
      <c r="B222" s="30"/>
    </row>
    <row r="223">
      <c r="B223" s="30"/>
    </row>
    <row r="224">
      <c r="B224" s="30"/>
    </row>
    <row r="225">
      <c r="B225" s="30"/>
    </row>
    <row r="226">
      <c r="B226" s="30"/>
    </row>
    <row r="227">
      <c r="B227" s="30"/>
    </row>
    <row r="228">
      <c r="B228" s="30"/>
    </row>
    <row r="229">
      <c r="B229" s="30"/>
    </row>
    <row r="230">
      <c r="B230" s="30"/>
    </row>
    <row r="231">
      <c r="B231" s="30"/>
    </row>
    <row r="232">
      <c r="B232" s="30"/>
    </row>
    <row r="233">
      <c r="B233" s="30"/>
    </row>
    <row r="234">
      <c r="B234" s="30"/>
    </row>
    <row r="235">
      <c r="B235" s="30"/>
    </row>
    <row r="236">
      <c r="B236" s="30"/>
    </row>
    <row r="237">
      <c r="B237" s="30"/>
    </row>
    <row r="238">
      <c r="B238" s="30"/>
    </row>
    <row r="239">
      <c r="B239" s="30"/>
    </row>
    <row r="240">
      <c r="B240" s="30"/>
    </row>
    <row r="241">
      <c r="B241" s="30"/>
    </row>
    <row r="242">
      <c r="B242" s="30"/>
    </row>
    <row r="243">
      <c r="B243" s="30"/>
    </row>
    <row r="244">
      <c r="B244" s="30"/>
    </row>
    <row r="245">
      <c r="B245" s="30"/>
    </row>
    <row r="246">
      <c r="B246" s="30"/>
    </row>
    <row r="247">
      <c r="B247" s="30"/>
    </row>
    <row r="248">
      <c r="B248" s="30"/>
    </row>
    <row r="249">
      <c r="B249" s="30"/>
    </row>
    <row r="250">
      <c r="B250" s="30"/>
    </row>
    <row r="251">
      <c r="B251" s="30"/>
    </row>
    <row r="252">
      <c r="B252" s="30"/>
    </row>
    <row r="253">
      <c r="B253" s="30"/>
    </row>
    <row r="254">
      <c r="B254" s="30"/>
    </row>
    <row r="255">
      <c r="B255" s="30"/>
    </row>
    <row r="256">
      <c r="B256" s="30"/>
    </row>
    <row r="257">
      <c r="B257" s="30"/>
    </row>
    <row r="258">
      <c r="B258" s="30"/>
    </row>
    <row r="259">
      <c r="B259" s="30"/>
    </row>
    <row r="260">
      <c r="B260" s="30"/>
    </row>
    <row r="261">
      <c r="B261" s="30"/>
    </row>
    <row r="262">
      <c r="B262" s="30"/>
    </row>
    <row r="263">
      <c r="B263" s="30"/>
    </row>
    <row r="264">
      <c r="B264" s="30"/>
    </row>
    <row r="265">
      <c r="B265" s="30"/>
    </row>
    <row r="266">
      <c r="B266" s="30"/>
    </row>
    <row r="267">
      <c r="B267" s="30"/>
    </row>
    <row r="268">
      <c r="B268" s="30"/>
    </row>
    <row r="269">
      <c r="B269" s="30"/>
    </row>
    <row r="270">
      <c r="B270" s="30"/>
    </row>
    <row r="271">
      <c r="B271" s="30"/>
    </row>
    <row r="272">
      <c r="B272" s="30"/>
    </row>
    <row r="273">
      <c r="B273" s="30"/>
    </row>
    <row r="274">
      <c r="B274" s="30"/>
    </row>
    <row r="275">
      <c r="B275" s="30"/>
    </row>
    <row r="276">
      <c r="B276" s="30"/>
    </row>
    <row r="277">
      <c r="B277" s="30"/>
    </row>
    <row r="278">
      <c r="B278" s="30"/>
    </row>
    <row r="279">
      <c r="B279" s="30"/>
    </row>
    <row r="280">
      <c r="B280" s="30"/>
    </row>
    <row r="281">
      <c r="B281" s="30"/>
    </row>
    <row r="282">
      <c r="B282" s="30"/>
    </row>
    <row r="283">
      <c r="B283" s="30"/>
    </row>
    <row r="284">
      <c r="B284" s="30"/>
    </row>
    <row r="285">
      <c r="B285" s="30"/>
    </row>
    <row r="286">
      <c r="B286" s="30"/>
    </row>
    <row r="287">
      <c r="B287" s="30"/>
    </row>
    <row r="288">
      <c r="B288" s="30"/>
    </row>
    <row r="289">
      <c r="B289" s="30"/>
    </row>
    <row r="290">
      <c r="B290" s="30"/>
    </row>
    <row r="291">
      <c r="B291" s="30"/>
    </row>
    <row r="292">
      <c r="B292" s="30"/>
    </row>
    <row r="293">
      <c r="B293" s="30"/>
    </row>
    <row r="294">
      <c r="B294" s="30"/>
    </row>
    <row r="295">
      <c r="B295" s="30"/>
    </row>
    <row r="296">
      <c r="B296" s="30"/>
    </row>
    <row r="297">
      <c r="B297" s="30"/>
    </row>
    <row r="298">
      <c r="B298" s="30"/>
    </row>
    <row r="299">
      <c r="B299" s="30"/>
    </row>
    <row r="300">
      <c r="B300" s="30"/>
    </row>
    <row r="301">
      <c r="B301" s="30"/>
    </row>
    <row r="302">
      <c r="B302" s="30"/>
    </row>
    <row r="303">
      <c r="B303" s="30"/>
    </row>
    <row r="304">
      <c r="B304" s="30"/>
    </row>
    <row r="305">
      <c r="B305" s="30"/>
    </row>
    <row r="306">
      <c r="B306" s="30"/>
    </row>
    <row r="307">
      <c r="B307" s="30"/>
    </row>
    <row r="308">
      <c r="B308" s="30"/>
    </row>
    <row r="309">
      <c r="B309" s="30"/>
    </row>
    <row r="310">
      <c r="B310" s="30"/>
    </row>
    <row r="311">
      <c r="B311" s="30"/>
    </row>
    <row r="312">
      <c r="B312" s="30"/>
    </row>
    <row r="313">
      <c r="B313" s="30"/>
    </row>
    <row r="314">
      <c r="B314" s="30"/>
    </row>
    <row r="315">
      <c r="B315" s="30"/>
    </row>
    <row r="316">
      <c r="B316" s="30"/>
    </row>
    <row r="317">
      <c r="B317" s="30"/>
    </row>
    <row r="318">
      <c r="B318" s="30"/>
    </row>
    <row r="319">
      <c r="B319" s="30"/>
    </row>
    <row r="320">
      <c r="B320" s="30"/>
    </row>
    <row r="321">
      <c r="B321" s="30"/>
    </row>
    <row r="322">
      <c r="B322" s="30"/>
    </row>
    <row r="323">
      <c r="B323" s="30"/>
    </row>
    <row r="324">
      <c r="B324" s="30"/>
    </row>
    <row r="325">
      <c r="B325" s="30"/>
    </row>
    <row r="326">
      <c r="B326" s="30"/>
    </row>
    <row r="327">
      <c r="B327" s="30"/>
    </row>
    <row r="328">
      <c r="B328" s="30"/>
    </row>
    <row r="329">
      <c r="B329" s="30"/>
    </row>
    <row r="330">
      <c r="B330" s="30"/>
    </row>
    <row r="331">
      <c r="B331" s="30"/>
    </row>
    <row r="332">
      <c r="B332" s="30"/>
    </row>
    <row r="333">
      <c r="B333" s="30"/>
    </row>
    <row r="334">
      <c r="B334" s="30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  <row r="1000">
      <c r="B1000" s="30"/>
    </row>
    <row r="1001">
      <c r="B1001" s="30"/>
    </row>
    <row r="1002">
      <c r="B1002" s="30"/>
    </row>
    <row r="1003">
      <c r="B1003" s="30"/>
    </row>
    <row r="1004">
      <c r="B1004" s="30"/>
    </row>
    <row r="1005">
      <c r="B1005" s="30"/>
    </row>
    <row r="1006">
      <c r="B1006" s="30"/>
    </row>
    <row r="1007">
      <c r="B1007" s="3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3" max="3" width="17.57"/>
    <col customWidth="1" min="17" max="19" width="28.0"/>
  </cols>
  <sheetData>
    <row r="1">
      <c r="A1" s="11" t="s">
        <v>41</v>
      </c>
      <c r="B1" s="11" t="s">
        <v>162</v>
      </c>
      <c r="C1" s="11" t="s">
        <v>163</v>
      </c>
      <c r="D1" s="11" t="s">
        <v>164</v>
      </c>
      <c r="E1" s="94"/>
      <c r="F1" s="11" t="s">
        <v>165</v>
      </c>
      <c r="G1" s="11" t="s">
        <v>166</v>
      </c>
      <c r="H1" s="11" t="s">
        <v>167</v>
      </c>
      <c r="I1" s="11" t="s">
        <v>168</v>
      </c>
      <c r="J1" s="11" t="s">
        <v>169</v>
      </c>
      <c r="K1" s="11" t="s">
        <v>170</v>
      </c>
      <c r="L1" s="11" t="s">
        <v>171</v>
      </c>
      <c r="M1" s="11" t="s">
        <v>172</v>
      </c>
      <c r="N1" s="11" t="s">
        <v>173</v>
      </c>
      <c r="O1" s="11" t="s">
        <v>174</v>
      </c>
      <c r="Q1" s="11" t="s">
        <v>175</v>
      </c>
    </row>
    <row r="2">
      <c r="A2" s="95" t="str">
        <f>Min(F2:J17)</f>
        <v>15</v>
      </c>
      <c r="B2" s="18" t="str">
        <f>vlookup(A2,F2:O1000, 6, true)</f>
        <v>1.10</v>
      </c>
      <c r="C2" s="95" t="str">
        <f t="shared" ref="C2:D2" si="1">A2</f>
        <v>15</v>
      </c>
      <c r="D2" s="18" t="str">
        <f t="shared" si="1"/>
        <v>1.10</v>
      </c>
      <c r="E2" s="96">
        <v>1.0</v>
      </c>
      <c r="F2" s="95" t="str">
        <f>GDSummary!D4</f>
        <v>15</v>
      </c>
      <c r="G2" s="95" t="str">
        <f>GDSummary!H4</f>
        <v>30</v>
      </c>
      <c r="H2" s="95" t="str">
        <f>GDSummary!L4</f>
        <v>55</v>
      </c>
      <c r="I2" s="95" t="str">
        <f>GDSummary!P4</f>
        <v>75</v>
      </c>
      <c r="J2" s="95" t="str">
        <f>GDSummary!T4</f>
        <v>90</v>
      </c>
      <c r="K2" s="18" t="str">
        <f>GDSummary!C4</f>
        <v>1.10</v>
      </c>
      <c r="L2" s="18" t="str">
        <f>GDSummary!G4</f>
        <v>1.20</v>
      </c>
      <c r="M2" s="18" t="str">
        <f>GDSummary!K4</f>
        <v>1.30</v>
      </c>
      <c r="N2" s="18" t="str">
        <f>GDSummary!O4</f>
        <v>1.40</v>
      </c>
      <c r="O2" s="18" t="str">
        <f>GDSummary!S4</f>
        <v>1.50</v>
      </c>
      <c r="Q2" s="97" t="str">
        <f>vlookup(A2,F2:O1000, 6, true)</f>
        <v>1.10</v>
      </c>
    </row>
    <row r="3">
      <c r="A3" t="str">
        <f t="shared" ref="A3:A1000" si="2">min(if($F$2:$J$588&gt;A2,$F$2:$J$588))</f>
        <v>27</v>
      </c>
      <c r="B3" t="str">
        <f>ARRAYFORMULA(IF(VLOOKUP(A3,F3:O1001, 6, true)!=A2), true, false)</f>
        <v>#ERROR!</v>
      </c>
      <c r="C3" s="95" t="str">
        <f t="shared" ref="C3:C1000" si="3">C2+A3</f>
        <v>42</v>
      </c>
      <c r="D3" t="str">
        <f t="shared" ref="D3:D1000" si="4">B3*B2</f>
        <v>#ERROR!</v>
      </c>
      <c r="E3" s="96">
        <v>2.0</v>
      </c>
      <c r="F3" s="95" t="str">
        <f>GDSummary!D5</f>
        <v>27</v>
      </c>
      <c r="G3" s="95" t="str">
        <f>GDSummary!H5</f>
        <v>42</v>
      </c>
      <c r="H3" s="95" t="str">
        <f>GDSummary!L5</f>
        <v>68</v>
      </c>
      <c r="I3" s="95" t="str">
        <f>GDSummary!P5</f>
        <v>81</v>
      </c>
      <c r="J3" s="95" t="str">
        <f>GDSummary!T5</f>
        <v>101</v>
      </c>
      <c r="K3" s="18" t="str">
        <f>GDSummary!C5</f>
        <v>1.40</v>
      </c>
      <c r="L3" s="18" t="str">
        <f>GDSummary!G5</f>
        <v>1.30</v>
      </c>
      <c r="M3" s="18" t="str">
        <f>GDSummary!K5</f>
        <v>1.50</v>
      </c>
      <c r="N3" s="18" t="str">
        <f>GDSummary!O5</f>
        <v>1.10</v>
      </c>
      <c r="O3" s="18" t="str">
        <f>GDSummary!S5</f>
        <v>1.20</v>
      </c>
      <c r="Q3" s="11" t="s">
        <v>176</v>
      </c>
    </row>
    <row r="4">
      <c r="A4" t="str">
        <f t="shared" si="2"/>
        <v>30</v>
      </c>
      <c r="C4" s="95" t="str">
        <f t="shared" si="3"/>
        <v>72</v>
      </c>
      <c r="D4" t="str">
        <f t="shared" si="4"/>
        <v>#ERROR!</v>
      </c>
      <c r="E4" s="96">
        <v>3.0</v>
      </c>
      <c r="F4" s="95" t="str">
        <f>GDSummary!D6</f>
        <v>51</v>
      </c>
      <c r="G4" s="95" t="str">
        <f>GDSummary!H6</f>
        <v>49</v>
      </c>
      <c r="H4" s="95" t="str">
        <f>GDSummary!L6</f>
        <v>76</v>
      </c>
      <c r="I4" s="95" t="str">
        <f>GDSummary!P6</f>
        <v>86</v>
      </c>
      <c r="J4" s="95" t="str">
        <f>GDSummary!T6</f>
        <v>127</v>
      </c>
      <c r="K4" s="18" t="str">
        <f>GDSummary!C6</f>
        <v>1.20</v>
      </c>
      <c r="L4" s="18" t="str">
        <f>GDSummary!G6</f>
        <v>1.50</v>
      </c>
      <c r="M4" s="18" t="str">
        <f>GDSummary!K6</f>
        <v>1.10</v>
      </c>
      <c r="N4" s="18" t="str">
        <f>GDSummary!O6</f>
        <v>1.30</v>
      </c>
      <c r="O4" s="18" t="str">
        <f>GDSummary!S6</f>
        <v>1.40</v>
      </c>
      <c r="Q4" s="97" t="str">
        <f>vlookup(A2,F2:O1000, 7, true)</f>
        <v>1.20</v>
      </c>
    </row>
    <row r="5">
      <c r="A5" t="str">
        <f t="shared" si="2"/>
        <v>42</v>
      </c>
      <c r="B5" t="str">
        <f>MATCH(A5,F2:J20,0)</f>
        <v>#N/A</v>
      </c>
      <c r="C5" s="95" t="str">
        <f t="shared" si="3"/>
        <v>114</v>
      </c>
      <c r="D5" t="str">
        <f t="shared" si="4"/>
        <v>#N/A</v>
      </c>
      <c r="E5" s="96">
        <v>4.0</v>
      </c>
      <c r="F5" s="95" t="str">
        <f>GDSummary!D7</f>
        <v>57</v>
      </c>
      <c r="G5" s="95" t="str">
        <f>GDSummary!H7</f>
        <v>56</v>
      </c>
      <c r="H5" s="95" t="str">
        <f>GDSummary!L7</f>
        <v>85</v>
      </c>
      <c r="I5" s="95" t="str">
        <f>GDSummary!P7</f>
        <v>89</v>
      </c>
      <c r="J5" s="95" t="str">
        <f>GDSummary!T7</f>
        <v>131</v>
      </c>
      <c r="K5" s="18" t="str">
        <f>GDSummary!C7</f>
        <v>1.50</v>
      </c>
      <c r="L5" s="18" t="str">
        <f>GDSummary!G7</f>
        <v>1.10</v>
      </c>
      <c r="M5" s="18" t="str">
        <f>GDSummary!K7</f>
        <v>1.40</v>
      </c>
      <c r="N5" s="18" t="str">
        <f>GDSummary!O7</f>
        <v>1.20</v>
      </c>
      <c r="O5" s="18" t="str">
        <f>GDSummary!S7</f>
        <v>1.30</v>
      </c>
      <c r="Q5" s="11" t="s">
        <v>177</v>
      </c>
    </row>
    <row r="6">
      <c r="A6" t="str">
        <f t="shared" si="2"/>
        <v>49</v>
      </c>
      <c r="C6" s="95" t="str">
        <f t="shared" si="3"/>
        <v>163</v>
      </c>
      <c r="D6" t="str">
        <f t="shared" si="4"/>
        <v>#N/A</v>
      </c>
      <c r="E6" s="96">
        <v>5.0</v>
      </c>
      <c r="F6" s="95" t="str">
        <f>GDSummary!D8</f>
        <v>60</v>
      </c>
      <c r="G6" s="95" t="str">
        <f>GDSummary!H8</f>
        <v>66</v>
      </c>
      <c r="H6" s="95" t="str">
        <f>GDSummary!L8</f>
        <v>97</v>
      </c>
      <c r="I6" s="95" t="str">
        <f>GDSummary!P8</f>
        <v>90</v>
      </c>
      <c r="J6" s="95" t="str">
        <f>GDSummary!T8</f>
        <v>140</v>
      </c>
      <c r="K6" s="18" t="str">
        <f>GDSummary!C8</f>
        <v>1.30</v>
      </c>
      <c r="L6" s="18" t="str">
        <f>GDSummary!G8</f>
        <v>1.40</v>
      </c>
      <c r="M6" s="18" t="str">
        <f>GDSummary!K8</f>
        <v>1.20</v>
      </c>
      <c r="N6" s="18" t="str">
        <f>GDSummary!O8</f>
        <v>1.50</v>
      </c>
      <c r="O6" s="18" t="str">
        <f>GDSummary!S8</f>
        <v>1.10</v>
      </c>
      <c r="Q6" s="97" t="str">
        <f>vlookup(A2,F2:O1000, 8, true)</f>
        <v>1.30</v>
      </c>
    </row>
    <row r="7">
      <c r="A7" t="str">
        <f t="shared" si="2"/>
        <v>51</v>
      </c>
      <c r="C7" s="95" t="str">
        <f t="shared" si="3"/>
        <v>214</v>
      </c>
      <c r="D7" t="str">
        <f t="shared" si="4"/>
        <v>0</v>
      </c>
      <c r="E7" s="96">
        <v>6.0</v>
      </c>
      <c r="F7" s="95" t="str">
        <f>GDSummary!D9</f>
        <v>110</v>
      </c>
      <c r="G7" s="95" t="str">
        <f>GDSummary!H9</f>
        <v>105</v>
      </c>
      <c r="H7" s="95" t="str">
        <f>GDSummary!L9</f>
        <v>102</v>
      </c>
      <c r="I7" s="95" t="str">
        <f>GDSummary!P9</f>
        <v>109</v>
      </c>
      <c r="J7" s="95" t="str">
        <f>GDSummary!T9</f>
        <v>172</v>
      </c>
      <c r="K7" s="18" t="str">
        <f>GDSummary!C9</f>
        <v>1.01</v>
      </c>
      <c r="L7" s="18" t="str">
        <f>GDSummary!G9</f>
        <v>1.02</v>
      </c>
      <c r="M7" s="18" t="str">
        <f>GDSummary!K9</f>
        <v>1.03</v>
      </c>
      <c r="N7" s="18" t="str">
        <f>GDSummary!O9</f>
        <v>1.04</v>
      </c>
      <c r="O7" s="18" t="str">
        <f>GDSummary!S9</f>
        <v>1.05</v>
      </c>
      <c r="Q7" s="11" t="s">
        <v>178</v>
      </c>
    </row>
    <row r="8">
      <c r="A8" t="str">
        <f t="shared" si="2"/>
        <v>55</v>
      </c>
      <c r="C8" s="95" t="str">
        <f t="shared" si="3"/>
        <v>269</v>
      </c>
      <c r="D8" t="str">
        <f t="shared" si="4"/>
        <v>0</v>
      </c>
      <c r="E8" s="96">
        <v>7.0</v>
      </c>
      <c r="F8" s="95" t="str">
        <f>GDSummary!D10</f>
        <v>153</v>
      </c>
      <c r="G8" s="95" t="str">
        <f>GDSummary!H10</f>
        <v>207</v>
      </c>
      <c r="H8" s="95" t="str">
        <f>GDSummary!L10</f>
        <v>248</v>
      </c>
      <c r="I8" s="95" t="str">
        <f>GDSummary!P10</f>
        <v>243</v>
      </c>
      <c r="J8" s="95" t="str">
        <f>GDSummary!T10</f>
        <v>205</v>
      </c>
      <c r="K8" s="18" t="str">
        <f>GDSummary!C10</f>
        <v>1.04</v>
      </c>
      <c r="L8" s="18" t="str">
        <f>GDSummary!G10</f>
        <v>1.03</v>
      </c>
      <c r="M8" s="18" t="str">
        <f>GDSummary!K10</f>
        <v>1.05</v>
      </c>
      <c r="N8" s="18" t="str">
        <f>GDSummary!O10</f>
        <v>1.01</v>
      </c>
      <c r="O8" s="18" t="str">
        <f>GDSummary!S10</f>
        <v>1.02</v>
      </c>
      <c r="Q8" s="97" t="str">
        <f>vlookup(A2,F2:O1000, 9, true)</f>
        <v>1.40</v>
      </c>
    </row>
    <row r="9">
      <c r="A9" t="str">
        <f t="shared" si="2"/>
        <v>56</v>
      </c>
      <c r="C9" s="95" t="str">
        <f t="shared" si="3"/>
        <v>325</v>
      </c>
      <c r="D9" t="str">
        <f t="shared" si="4"/>
        <v>0</v>
      </c>
      <c r="E9" s="96">
        <v>8.0</v>
      </c>
      <c r="F9" s="95" t="str">
        <f>GDSummary!D11</f>
        <v>358</v>
      </c>
      <c r="G9" s="95" t="str">
        <f>GDSummary!H11</f>
        <v>450</v>
      </c>
      <c r="H9" s="95" t="str">
        <f>GDSummary!L11</f>
        <v>401</v>
      </c>
      <c r="I9" s="95" t="str">
        <f>GDSummary!P11</f>
        <v>450</v>
      </c>
      <c r="J9" s="95" t="str">
        <f>GDSummary!T11</f>
        <v>453</v>
      </c>
      <c r="K9" s="18" t="str">
        <f>GDSummary!C11</f>
        <v>1.02</v>
      </c>
      <c r="L9" s="18" t="str">
        <f>GDSummary!G11</f>
        <v>1.05</v>
      </c>
      <c r="M9" s="18" t="str">
        <f>GDSummary!K11</f>
        <v>1.01</v>
      </c>
      <c r="N9" s="18" t="str">
        <f>GDSummary!O11</f>
        <v>1.03</v>
      </c>
      <c r="O9" s="18" t="str">
        <f>GDSummary!S11</f>
        <v>1.04</v>
      </c>
      <c r="Q9" s="11" t="s">
        <v>179</v>
      </c>
    </row>
    <row r="10">
      <c r="A10" t="str">
        <f t="shared" si="2"/>
        <v>57</v>
      </c>
      <c r="C10" s="95" t="str">
        <f t="shared" si="3"/>
        <v>382</v>
      </c>
      <c r="D10" t="str">
        <f t="shared" si="4"/>
        <v>0</v>
      </c>
      <c r="E10" s="96">
        <v>9.0</v>
      </c>
      <c r="F10" s="95" t="str">
        <f>GDSummary!D12</f>
        <v>405</v>
      </c>
      <c r="G10" s="95" t="str">
        <f>GDSummary!H12</f>
        <v>554</v>
      </c>
      <c r="H10" s="95" t="str">
        <f>GDSummary!L12</f>
        <v>492</v>
      </c>
      <c r="I10" s="95" t="str">
        <f>GDSummary!P12</f>
        <v>467</v>
      </c>
      <c r="J10" s="95" t="str">
        <f>GDSummary!T12</f>
        <v>494</v>
      </c>
      <c r="K10" s="18" t="str">
        <f>GDSummary!C12</f>
        <v>1.05</v>
      </c>
      <c r="L10" s="18" t="str">
        <f>GDSummary!G12</f>
        <v>1.01</v>
      </c>
      <c r="M10" s="18" t="str">
        <f>GDSummary!K12</f>
        <v>1.04</v>
      </c>
      <c r="N10" s="18" t="str">
        <f>GDSummary!O12</f>
        <v>1.02</v>
      </c>
      <c r="O10" s="18" t="str">
        <f>GDSummary!S12</f>
        <v>1.03</v>
      </c>
      <c r="Q10" s="97" t="str">
        <f>vlookup(A2,F2:O1000, 10, true)</f>
        <v>1.50</v>
      </c>
    </row>
    <row r="11">
      <c r="A11" t="str">
        <f t="shared" si="2"/>
        <v>60</v>
      </c>
      <c r="C11" s="95" t="str">
        <f t="shared" si="3"/>
        <v>442</v>
      </c>
      <c r="D11" t="str">
        <f t="shared" si="4"/>
        <v>0</v>
      </c>
      <c r="E11" s="96">
        <v>10.0</v>
      </c>
      <c r="F11" s="95" t="str">
        <f>GDSummary!D13</f>
        <v>695</v>
      </c>
      <c r="G11" s="95" t="str">
        <f>GDSummary!H13</f>
        <v>669</v>
      </c>
      <c r="H11" s="95" t="str">
        <f>GDSummary!L13</f>
        <v>640</v>
      </c>
      <c r="I11" s="95" t="str">
        <f>GDSummary!P13</f>
        <v>579</v>
      </c>
      <c r="J11" s="95" t="str">
        <f>GDSummary!T13</f>
        <v>786</v>
      </c>
      <c r="K11" s="18" t="str">
        <f>GDSummary!C13</f>
        <v>1.03</v>
      </c>
      <c r="L11" s="18" t="str">
        <f>GDSummary!G13</f>
        <v>1.04</v>
      </c>
      <c r="M11" s="18" t="str">
        <f>GDSummary!K13</f>
        <v>1.02</v>
      </c>
      <c r="N11" s="18" t="str">
        <f>GDSummary!O13</f>
        <v>1.05</v>
      </c>
      <c r="O11" s="18" t="str">
        <f>GDSummary!S13</f>
        <v>1.01</v>
      </c>
      <c r="Q11" s="11" t="s">
        <v>180</v>
      </c>
    </row>
    <row r="12">
      <c r="A12" t="str">
        <f t="shared" si="2"/>
        <v>66</v>
      </c>
      <c r="C12" s="95" t="str">
        <f t="shared" si="3"/>
        <v>508</v>
      </c>
      <c r="D12" t="str">
        <f t="shared" si="4"/>
        <v>0</v>
      </c>
      <c r="E12" s="96">
        <v>11.0</v>
      </c>
      <c r="F12" s="95" t="str">
        <f>GDSummary!D14</f>
        <v>814</v>
      </c>
      <c r="G12" s="95" t="str">
        <f>GDSummary!H14</f>
        <v>850</v>
      </c>
      <c r="H12" s="95" t="str">
        <f>GDSummary!L14</f>
        <v>867</v>
      </c>
      <c r="I12" s="95" t="str">
        <f>GDSummary!P14</f>
        <v>873</v>
      </c>
      <c r="J12" s="95" t="str">
        <f>GDSummary!T14</f>
        <v>1023</v>
      </c>
      <c r="K12" s="18" t="str">
        <f>GDSummary!C14</f>
        <v>1.01</v>
      </c>
      <c r="L12" s="18" t="str">
        <f>GDSummary!G14</f>
        <v>1.02</v>
      </c>
      <c r="M12" s="18" t="str">
        <f>GDSummary!K14</f>
        <v>1.03</v>
      </c>
      <c r="N12" s="18" t="str">
        <f>GDSummary!O14</f>
        <v>1.04</v>
      </c>
      <c r="O12" s="18" t="str">
        <f>GDSummary!S14</f>
        <v>1.05</v>
      </c>
      <c r="Q12" t="str">
        <f>IF(A2==15, vlookup(A2,F2:O1000, 6, true), false)</f>
        <v>#ERROR!</v>
      </c>
    </row>
    <row r="13">
      <c r="A13" t="str">
        <f t="shared" si="2"/>
        <v>68</v>
      </c>
      <c r="C13" s="95" t="str">
        <f t="shared" si="3"/>
        <v>576</v>
      </c>
      <c r="D13" t="str">
        <f t="shared" si="4"/>
        <v>0</v>
      </c>
      <c r="E13" s="96">
        <v>12.0</v>
      </c>
      <c r="F13" s="95" t="str">
        <f>GDSummary!D15</f>
        <v>1180</v>
      </c>
      <c r="G13" s="95" t="str">
        <f>GDSummary!H15</f>
        <v>1404</v>
      </c>
      <c r="H13" s="95" t="str">
        <f>GDSummary!L15</f>
        <v>2060</v>
      </c>
      <c r="I13" s="95" t="str">
        <f>GDSummary!P15</f>
        <v>1872</v>
      </c>
      <c r="J13" s="95" t="str">
        <f>GDSummary!T15</f>
        <v>1417</v>
      </c>
      <c r="K13" s="18" t="str">
        <f>GDSummary!C15</f>
        <v>1.04</v>
      </c>
      <c r="L13" s="18" t="str">
        <f>GDSummary!G15</f>
        <v>1.03</v>
      </c>
      <c r="M13" s="18" t="str">
        <f>GDSummary!K15</f>
        <v>1.05</v>
      </c>
      <c r="N13" s="18" t="str">
        <f>GDSummary!O15</f>
        <v>1.01</v>
      </c>
      <c r="O13" s="18" t="str">
        <f>GDSummary!S15</f>
        <v>1.02</v>
      </c>
    </row>
    <row r="14">
      <c r="A14" t="str">
        <f t="shared" si="2"/>
        <v>75</v>
      </c>
      <c r="C14" s="95" t="str">
        <f t="shared" si="3"/>
        <v>651</v>
      </c>
      <c r="D14" t="str">
        <f t="shared" si="4"/>
        <v>0</v>
      </c>
      <c r="E14" s="96">
        <v>13.0</v>
      </c>
      <c r="F14" s="95" t="str">
        <f>GDSummary!D16</f>
        <v>2597</v>
      </c>
      <c r="G14" s="95" t="str">
        <f>GDSummary!H16</f>
        <v>3276</v>
      </c>
      <c r="H14" s="95" t="str">
        <f>GDSummary!L16</f>
        <v>3240</v>
      </c>
      <c r="I14" s="95" t="str">
        <f>GDSummary!P16</f>
        <v>3276</v>
      </c>
      <c r="J14" s="95" t="str">
        <f>GDSummary!T16</f>
        <v>3477</v>
      </c>
      <c r="K14" s="18" t="str">
        <f>GDSummary!C16</f>
        <v>1.02</v>
      </c>
      <c r="L14" s="18" t="str">
        <f>GDSummary!G16</f>
        <v>1.05</v>
      </c>
      <c r="M14" s="18" t="str">
        <f>GDSummary!K16</f>
        <v>1.01</v>
      </c>
      <c r="N14" s="18" t="str">
        <f>GDSummary!O16</f>
        <v>1.03</v>
      </c>
      <c r="O14" s="18" t="str">
        <f>GDSummary!S16</f>
        <v>1.04</v>
      </c>
    </row>
    <row r="15">
      <c r="A15" t="str">
        <f t="shared" si="2"/>
        <v>76</v>
      </c>
      <c r="C15" s="95" t="str">
        <f t="shared" si="3"/>
        <v>727</v>
      </c>
      <c r="D15" t="str">
        <f t="shared" si="4"/>
        <v>0</v>
      </c>
      <c r="E15" s="96">
        <v>14.0</v>
      </c>
      <c r="F15" s="95" t="str">
        <f>GDSummary!D17</f>
        <v>2890</v>
      </c>
      <c r="G15" s="95" t="str">
        <f>GDSummary!H17</f>
        <v>4248</v>
      </c>
      <c r="H15" s="95" t="str">
        <f>GDSummary!L17</f>
        <v>3970</v>
      </c>
      <c r="I15" s="95" t="str">
        <f>GDSummary!P17</f>
        <v>3394</v>
      </c>
      <c r="J15" s="95" t="str">
        <f>GDSummary!T17</f>
        <v>3700</v>
      </c>
      <c r="K15" s="18" t="str">
        <f>GDSummary!C17</f>
        <v>1.05</v>
      </c>
      <c r="L15" s="18" t="str">
        <f>GDSummary!G17</f>
        <v>1.01</v>
      </c>
      <c r="M15" s="18" t="str">
        <f>GDSummary!K17</f>
        <v>1.04</v>
      </c>
      <c r="N15" s="18" t="str">
        <f>GDSummary!O17</f>
        <v>1.02</v>
      </c>
      <c r="O15" s="18" t="str">
        <f>GDSummary!S17</f>
        <v>1.03</v>
      </c>
    </row>
    <row r="16">
      <c r="A16" t="str">
        <f t="shared" si="2"/>
        <v>81</v>
      </c>
      <c r="C16" s="95" t="str">
        <f t="shared" si="3"/>
        <v>808</v>
      </c>
      <c r="D16" t="str">
        <f t="shared" si="4"/>
        <v>0</v>
      </c>
      <c r="E16" s="96">
        <v>15.0</v>
      </c>
      <c r="F16" s="95" t="str">
        <f>GDSummary!D18</f>
        <v>5316</v>
      </c>
      <c r="G16" s="95" t="str">
        <f>GDSummary!H18</f>
        <v>5013</v>
      </c>
      <c r="H16" s="95" t="str">
        <f>GDSummary!L18</f>
        <v>4985</v>
      </c>
      <c r="I16" s="95" t="str">
        <f>GDSummary!P18</f>
        <v>4178</v>
      </c>
      <c r="J16" s="95" t="str">
        <f>GDSummary!T18</f>
        <v>5961</v>
      </c>
      <c r="K16" s="18" t="str">
        <f>GDSummary!C18</f>
        <v>1.03</v>
      </c>
      <c r="L16" s="18" t="str">
        <f>GDSummary!G18</f>
        <v>1.04</v>
      </c>
      <c r="M16" s="18" t="str">
        <f>GDSummary!K18</f>
        <v>1.02</v>
      </c>
      <c r="N16" s="18" t="str">
        <f>GDSummary!O18</f>
        <v>1.05</v>
      </c>
      <c r="O16" s="18" t="str">
        <f>GDSummary!S18</f>
        <v>1.01</v>
      </c>
    </row>
    <row r="17">
      <c r="A17" t="str">
        <f t="shared" si="2"/>
        <v>85</v>
      </c>
      <c r="C17" s="95" t="str">
        <f t="shared" si="3"/>
        <v>893</v>
      </c>
      <c r="D17" t="str">
        <f t="shared" si="4"/>
        <v>0</v>
      </c>
      <c r="E17" s="96">
        <v>16.0</v>
      </c>
      <c r="F17" s="95" t="str">
        <f>GDSummary!D19</f>
        <v>6202</v>
      </c>
      <c r="G17" s="95" t="str">
        <f>GDSummary!H19</f>
        <v>6498</v>
      </c>
      <c r="H17" s="95" t="str">
        <f>GDSummary!L19</f>
        <v>6695</v>
      </c>
      <c r="I17" s="95" t="str">
        <f>GDSummary!P19</f>
        <v>6433</v>
      </c>
      <c r="J17" s="95" t="str">
        <f>GDSummary!T19</f>
        <v>7604</v>
      </c>
      <c r="K17" s="18" t="str">
        <f>GDSummary!C19</f>
        <v>1.01</v>
      </c>
      <c r="L17" s="18" t="str">
        <f>GDSummary!G19</f>
        <v>1.02</v>
      </c>
      <c r="M17" s="18" t="str">
        <f>GDSummary!K19</f>
        <v>1.03</v>
      </c>
      <c r="N17" s="18" t="str">
        <f>GDSummary!O19</f>
        <v>1.04</v>
      </c>
      <c r="O17" s="18" t="str">
        <f>GDSummary!S19</f>
        <v>1.05</v>
      </c>
    </row>
    <row r="18">
      <c r="A18" t="str">
        <f t="shared" si="2"/>
        <v>86.1</v>
      </c>
      <c r="C18" s="95" t="str">
        <f t="shared" si="3"/>
        <v>979</v>
      </c>
      <c r="D18" t="str">
        <f t="shared" si="4"/>
        <v>0</v>
      </c>
      <c r="E18" s="96">
        <v>17.0</v>
      </c>
      <c r="F18" s="95" t="str">
        <f>GDSummary!D20</f>
        <v>8844</v>
      </c>
      <c r="G18" s="95" t="str">
        <f>GDSummary!H20</f>
        <v>10576</v>
      </c>
      <c r="H18" s="95" t="str">
        <f>GDSummary!L20</f>
        <v>15831</v>
      </c>
      <c r="I18" s="95" t="str">
        <f>GDSummary!P20</f>
        <v>14024</v>
      </c>
      <c r="J18" s="95" t="str">
        <f>GDSummary!T20</f>
        <v>10724</v>
      </c>
      <c r="K18" s="18" t="str">
        <f>GDSummary!C20</f>
        <v>1.04</v>
      </c>
      <c r="L18" s="18" t="str">
        <f>GDSummary!G20</f>
        <v>1.03</v>
      </c>
      <c r="M18" s="18" t="str">
        <f>GDSummary!K20</f>
        <v>1.05</v>
      </c>
      <c r="N18" s="18" t="str">
        <f>GDSummary!O20</f>
        <v>1.01</v>
      </c>
      <c r="O18" s="18" t="str">
        <f>GDSummary!S20</f>
        <v>1.02</v>
      </c>
    </row>
    <row r="19">
      <c r="A19" t="str">
        <f t="shared" si="2"/>
        <v>89</v>
      </c>
      <c r="C19" s="95" t="str">
        <f t="shared" si="3"/>
        <v>1068</v>
      </c>
      <c r="D19" t="str">
        <f t="shared" si="4"/>
        <v>0</v>
      </c>
      <c r="E19" s="96">
        <v>18.0</v>
      </c>
      <c r="F19" s="95" t="str">
        <f>GDSummary!D21</f>
        <v>19568</v>
      </c>
      <c r="G19" s="95" t="str">
        <f>GDSummary!H21</f>
        <v>24600</v>
      </c>
      <c r="H19" s="95" t="str">
        <f>GDSummary!L21</f>
        <v>24675</v>
      </c>
      <c r="I19" s="95" t="str">
        <f>GDSummary!P21</f>
        <v>24600</v>
      </c>
      <c r="J19" s="95" t="str">
        <f>GDSummary!T21</f>
        <v>26555</v>
      </c>
      <c r="K19" s="18" t="str">
        <f>GDSummary!C21</f>
        <v>1.02</v>
      </c>
      <c r="L19" s="18" t="str">
        <f>GDSummary!G21</f>
        <v>1.05</v>
      </c>
      <c r="M19" s="18" t="str">
        <f>GDSummary!K21</f>
        <v>1.01</v>
      </c>
      <c r="N19" s="18" t="str">
        <f>GDSummary!O21</f>
        <v>1.03</v>
      </c>
      <c r="O19" s="18" t="str">
        <f>GDSummary!S21</f>
        <v>1.04</v>
      </c>
    </row>
    <row r="20">
      <c r="A20" t="str">
        <f t="shared" si="2"/>
        <v>90</v>
      </c>
      <c r="C20" s="95" t="str">
        <f t="shared" si="3"/>
        <v>1158</v>
      </c>
      <c r="D20" t="str">
        <f t="shared" si="4"/>
        <v>0</v>
      </c>
      <c r="E20" s="96">
        <v>19.0</v>
      </c>
      <c r="F20" s="95" t="str">
        <f>GDSummary!D22</f>
        <v>21810</v>
      </c>
      <c r="G20" s="95" t="str">
        <f>GDSummary!H22</f>
        <v>32127</v>
      </c>
      <c r="H20" s="95" t="str">
        <f>GDSummary!L22</f>
        <v>30228</v>
      </c>
      <c r="I20" s="95" t="str">
        <f>GDSummary!P22</f>
        <v>25529</v>
      </c>
      <c r="J20" s="95" t="str">
        <f>GDSummary!T22</f>
        <v>28032</v>
      </c>
      <c r="K20" s="18" t="str">
        <f>GDSummary!C22</f>
        <v>1.05</v>
      </c>
      <c r="L20" s="18" t="str">
        <f>GDSummary!G22</f>
        <v>1.01</v>
      </c>
      <c r="M20" s="18" t="str">
        <f>GDSummary!K22</f>
        <v>1.04</v>
      </c>
      <c r="N20" s="18" t="str">
        <f>GDSummary!O22</f>
        <v>1.02</v>
      </c>
      <c r="O20" s="18" t="str">
        <f>GDSummary!S22</f>
        <v>1.03</v>
      </c>
    </row>
    <row r="21">
      <c r="A21" t="str">
        <f t="shared" si="2"/>
        <v>97</v>
      </c>
      <c r="C21" s="95" t="str">
        <f t="shared" si="3"/>
        <v>1255</v>
      </c>
      <c r="D21" t="str">
        <f t="shared" si="4"/>
        <v>0</v>
      </c>
      <c r="E21" s="96">
        <v>20.0</v>
      </c>
      <c r="F21" s="95" t="str">
        <f>GDSummary!D23</f>
        <v>40329</v>
      </c>
      <c r="G21" s="95" t="str">
        <f>GDSummary!H23</f>
        <v>37822</v>
      </c>
      <c r="H21" s="95" t="str">
        <f>GDSummary!L23</f>
        <v>37869</v>
      </c>
      <c r="I21" s="95" t="str">
        <f>GDSummary!P23</f>
        <v>31480</v>
      </c>
      <c r="J21" s="95" t="str">
        <f>GDSummary!T23</f>
        <v>45119</v>
      </c>
      <c r="K21" s="18" t="str">
        <f>GDSummary!C23</f>
        <v>1.03</v>
      </c>
      <c r="L21" s="18" t="str">
        <f>GDSummary!G23</f>
        <v>1.04</v>
      </c>
      <c r="M21" s="18" t="str">
        <f>GDSummary!K23</f>
        <v>1.02</v>
      </c>
      <c r="N21" s="18" t="str">
        <f>GDSummary!O23</f>
        <v>1.05</v>
      </c>
      <c r="O21" s="18" t="str">
        <f>GDSummary!S23</f>
        <v>1.01</v>
      </c>
    </row>
    <row r="22">
      <c r="A22" t="str">
        <f t="shared" si="2"/>
        <v>101</v>
      </c>
      <c r="C22" s="95" t="str">
        <f t="shared" si="3"/>
        <v>1356</v>
      </c>
      <c r="D22" t="str">
        <f t="shared" si="4"/>
        <v>0</v>
      </c>
      <c r="E22" s="96">
        <v>21.0</v>
      </c>
      <c r="F22" s="95" t="str">
        <f>GDSummary!D24</f>
        <v>46996</v>
      </c>
      <c r="G22" s="95" t="str">
        <f>GDSummary!H24</f>
        <v>49199</v>
      </c>
      <c r="H22" s="95" t="str">
        <f>GDSummary!L24</f>
        <v>50828</v>
      </c>
      <c r="I22" s="95" t="str">
        <f>GDSummary!P24</f>
        <v>48511</v>
      </c>
      <c r="J22" s="95" t="str">
        <f>GDSummary!T24</f>
        <v>57449</v>
      </c>
      <c r="K22" s="18" t="str">
        <f>GDSummary!C24</f>
        <v>1.01</v>
      </c>
      <c r="L22" s="18" t="str">
        <f>GDSummary!G24</f>
        <v>1.02</v>
      </c>
      <c r="M22" s="18" t="str">
        <f>GDSummary!K24</f>
        <v>1.03</v>
      </c>
      <c r="N22" s="18" t="str">
        <f>GDSummary!O24</f>
        <v>1.04</v>
      </c>
      <c r="O22" s="18" t="str">
        <f>GDSummary!S24</f>
        <v>1.05</v>
      </c>
    </row>
    <row r="23">
      <c r="A23" t="str">
        <f t="shared" si="2"/>
        <v>102</v>
      </c>
      <c r="C23" s="95" t="str">
        <f t="shared" si="3"/>
        <v>1458</v>
      </c>
      <c r="D23" t="str">
        <f t="shared" si="4"/>
        <v>0</v>
      </c>
      <c r="E23" s="96">
        <v>22.0</v>
      </c>
      <c r="F23" s="95" t="str">
        <f>GDSummary!D25</f>
        <v>66854</v>
      </c>
      <c r="G23" s="95" t="str">
        <f>GDSummary!H25</f>
        <v>79986</v>
      </c>
      <c r="H23" s="95" t="str">
        <f>GDSummary!L25</f>
        <v>120032</v>
      </c>
      <c r="I23" s="95" t="str">
        <f>GDSummary!P25</f>
        <v>106012</v>
      </c>
      <c r="J23" s="95" t="str">
        <f>GDSummary!T25</f>
        <v>81207</v>
      </c>
      <c r="K23" s="18" t="str">
        <f>GDSummary!C25</f>
        <v>1.04</v>
      </c>
      <c r="L23" s="18" t="str">
        <f>GDSummary!G25</f>
        <v>1.03</v>
      </c>
      <c r="M23" s="18" t="str">
        <f>GDSummary!K25</f>
        <v>1.05</v>
      </c>
      <c r="N23" s="18" t="str">
        <f>GDSummary!O25</f>
        <v>1.01</v>
      </c>
      <c r="O23" s="18" t="str">
        <f>GDSummary!S25</f>
        <v>1.02</v>
      </c>
    </row>
    <row r="24">
      <c r="A24" t="str">
        <f t="shared" si="2"/>
        <v>105</v>
      </c>
      <c r="C24" s="95" t="str">
        <f t="shared" si="3"/>
        <v>1563</v>
      </c>
      <c r="D24" t="str">
        <f t="shared" si="4"/>
        <v>0</v>
      </c>
      <c r="E24" s="96">
        <v>23.0</v>
      </c>
      <c r="F24" s="95" t="str">
        <f>GDSummary!D26</f>
        <v>148061</v>
      </c>
      <c r="G24" s="95" t="str">
        <f>GDSummary!H26</f>
        <v>185998</v>
      </c>
      <c r="H24" s="95" t="str">
        <f>GDSummary!L26</f>
        <v>186886</v>
      </c>
      <c r="I24" s="95" t="str">
        <f>GDSummary!P26</f>
        <v>185998</v>
      </c>
      <c r="J24" s="95" t="str">
        <f>GDSummary!T26</f>
        <v>201239</v>
      </c>
      <c r="K24" s="18" t="str">
        <f>GDSummary!C26</f>
        <v>1.02</v>
      </c>
      <c r="L24" s="18" t="str">
        <f>GDSummary!G26</f>
        <v>1.05</v>
      </c>
      <c r="M24" s="18" t="str">
        <f>GDSummary!K26</f>
        <v>1.01</v>
      </c>
      <c r="N24" s="18" t="str">
        <f>GDSummary!O26</f>
        <v>1.03</v>
      </c>
      <c r="O24" s="18" t="str">
        <f>GDSummary!S26</f>
        <v>1.04</v>
      </c>
    </row>
    <row r="25">
      <c r="A25" t="str">
        <f t="shared" si="2"/>
        <v>109</v>
      </c>
      <c r="C25" s="95" t="str">
        <f t="shared" si="3"/>
        <v>1672</v>
      </c>
      <c r="D25" t="str">
        <f t="shared" si="4"/>
        <v>0</v>
      </c>
      <c r="E25" s="96">
        <v>24.0</v>
      </c>
      <c r="F25" s="95" t="str">
        <f>GDSummary!D27</f>
        <v>165072</v>
      </c>
      <c r="G25" s="95" t="str">
        <f>GDSummary!H27</f>
        <v>243120</v>
      </c>
      <c r="H25" s="95" t="str">
        <f>GDSummary!L27</f>
        <v>228936</v>
      </c>
      <c r="I25" s="95" t="str">
        <f>GDSummary!P27</f>
        <v>193086</v>
      </c>
      <c r="J25" s="95" t="str">
        <f>GDSummary!T27</f>
        <v>212205</v>
      </c>
      <c r="K25" s="18" t="str">
        <f>GDSummary!C27</f>
        <v>1.05</v>
      </c>
      <c r="L25" s="18" t="str">
        <f>GDSummary!G27</f>
        <v>1.01</v>
      </c>
      <c r="M25" s="18" t="str">
        <f>GDSummary!K27</f>
        <v>1.04</v>
      </c>
      <c r="N25" s="18" t="str">
        <f>GDSummary!O27</f>
        <v>1.02</v>
      </c>
      <c r="O25" s="18" t="str">
        <f>GDSummary!S27</f>
        <v>1.03</v>
      </c>
    </row>
    <row r="26">
      <c r="A26" t="str">
        <f t="shared" si="2"/>
        <v>110</v>
      </c>
      <c r="C26" s="95" t="str">
        <f t="shared" si="3"/>
        <v>1782</v>
      </c>
      <c r="D26" t="str">
        <f t="shared" si="4"/>
        <v>0</v>
      </c>
      <c r="E26" s="96">
        <v>25.0</v>
      </c>
      <c r="F26" s="95" t="str">
        <f>GDSummary!D28</f>
        <v>305356</v>
      </c>
      <c r="G26" s="95" t="str">
        <f>GDSummary!H28</f>
        <v>286151</v>
      </c>
      <c r="H26" s="95" t="str">
        <f>GDSummary!L28</f>
        <v>286741</v>
      </c>
      <c r="I26" s="95" t="str">
        <f>GDSummary!P28</f>
        <v>238175</v>
      </c>
      <c r="J26" s="95" t="str">
        <f>GDSummary!T28</f>
        <v>341493</v>
      </c>
      <c r="K26" s="18" t="str">
        <f>GDSummary!C28</f>
        <v>1.03</v>
      </c>
      <c r="L26" s="18" t="str">
        <f>GDSummary!G28</f>
        <v>1.04</v>
      </c>
      <c r="M26" s="18" t="str">
        <f>GDSummary!K28</f>
        <v>1.02</v>
      </c>
      <c r="N26" s="18" t="str">
        <f>GDSummary!O28</f>
        <v>1.05</v>
      </c>
      <c r="O26" s="18" t="str">
        <f>GDSummary!S28</f>
        <v>1.01</v>
      </c>
    </row>
    <row r="27">
      <c r="A27" t="str">
        <f t="shared" si="2"/>
        <v>126.75</v>
      </c>
      <c r="C27" s="95" t="str">
        <f t="shared" si="3"/>
        <v>1909</v>
      </c>
      <c r="D27" t="str">
        <f t="shared" si="4"/>
        <v>0</v>
      </c>
      <c r="E27" s="96">
        <v>26.0</v>
      </c>
      <c r="F27" s="95" t="str">
        <f>GDSummary!D29</f>
        <v>355766</v>
      </c>
      <c r="G27" s="95" t="str">
        <f>GDSummary!H29</f>
        <v>372379</v>
      </c>
      <c r="H27" s="95" t="str">
        <f>GDSummary!L29</f>
        <v>384863</v>
      </c>
      <c r="I27" s="95" t="str">
        <f>GDSummary!P29</f>
        <v>367028</v>
      </c>
      <c r="J27" s="95" t="str">
        <f>GDSummary!T29</f>
        <v>434751</v>
      </c>
      <c r="K27" s="18" t="str">
        <f>GDSummary!C29</f>
        <v>1.01</v>
      </c>
      <c r="L27" s="18" t="str">
        <f>GDSummary!G29</f>
        <v>1.02</v>
      </c>
      <c r="M27" s="18" t="str">
        <f>GDSummary!K29</f>
        <v>1.03</v>
      </c>
      <c r="N27" s="18" t="str">
        <f>GDSummary!O29</f>
        <v>1.04</v>
      </c>
      <c r="O27" s="18" t="str">
        <f>GDSummary!S29</f>
        <v>1.05</v>
      </c>
    </row>
    <row r="28">
      <c r="A28" t="str">
        <f t="shared" si="2"/>
        <v>131</v>
      </c>
      <c r="C28" s="95" t="str">
        <f t="shared" si="3"/>
        <v>2040</v>
      </c>
      <c r="D28" t="str">
        <f t="shared" si="4"/>
        <v>0</v>
      </c>
      <c r="E28" s="96">
        <v>27.0</v>
      </c>
      <c r="F28" s="95" t="str">
        <f>GDSummary!D30</f>
        <v>505955</v>
      </c>
      <c r="G28" s="95" t="str">
        <f>GDSummary!H30</f>
        <v>605347</v>
      </c>
      <c r="H28" s="95" t="str">
        <f>GDSummary!L30</f>
        <v>908690</v>
      </c>
      <c r="I28" s="95" t="str">
        <f>GDSummary!P30</f>
        <v>802301</v>
      </c>
      <c r="J28" s="95" t="str">
        <f>GDSummary!T30</f>
        <v>614710</v>
      </c>
      <c r="K28" s="18" t="str">
        <f>GDSummary!C30</f>
        <v>1.04</v>
      </c>
      <c r="L28" s="18" t="str">
        <f>GDSummary!G30</f>
        <v>1.03</v>
      </c>
      <c r="M28" s="18" t="str">
        <f>GDSummary!K30</f>
        <v>1.05</v>
      </c>
      <c r="N28" s="18" t="str">
        <f>GDSummary!O30</f>
        <v>1.01</v>
      </c>
      <c r="O28" s="18" t="str">
        <f>GDSummary!S30</f>
        <v>1.02</v>
      </c>
    </row>
    <row r="29">
      <c r="A29" t="str">
        <f t="shared" si="2"/>
        <v>140</v>
      </c>
      <c r="C29" s="95" t="str">
        <f t="shared" si="3"/>
        <v>2180</v>
      </c>
      <c r="D29" t="str">
        <f t="shared" si="4"/>
        <v>0</v>
      </c>
      <c r="E29" s="96">
        <v>28.0</v>
      </c>
      <c r="F29" s="95" t="str">
        <f>GDSummary!D31</f>
        <v>1120665</v>
      </c>
      <c r="G29" s="95" t="str">
        <f>GDSummary!H31</f>
        <v>1407648</v>
      </c>
      <c r="H29" s="95" t="str">
        <f>GDSummary!L31</f>
        <v>1414645</v>
      </c>
      <c r="I29" s="95" t="str">
        <f>GDSummary!P31</f>
        <v>1407648</v>
      </c>
      <c r="J29" s="95" t="str">
        <f>GDSummary!T31</f>
        <v>1523400</v>
      </c>
      <c r="K29" s="18" t="str">
        <f>GDSummary!C31</f>
        <v>1.02</v>
      </c>
      <c r="L29" s="18" t="str">
        <f>GDSummary!G31</f>
        <v>1.05</v>
      </c>
      <c r="M29" s="18" t="str">
        <f>GDSummary!K31</f>
        <v>1.01</v>
      </c>
      <c r="N29" s="18" t="str">
        <f>GDSummary!O31</f>
        <v>1.03</v>
      </c>
      <c r="O29" s="18" t="str">
        <f>GDSummary!S31</f>
        <v>1.04</v>
      </c>
    </row>
    <row r="30">
      <c r="A30" t="str">
        <f t="shared" si="2"/>
        <v>153</v>
      </c>
      <c r="C30" s="95" t="str">
        <f t="shared" si="3"/>
        <v>2333</v>
      </c>
      <c r="D30" t="str">
        <f t="shared" si="4"/>
        <v>0</v>
      </c>
      <c r="E30" s="96">
        <v>29.0</v>
      </c>
      <c r="F30" s="95" t="str">
        <f>GDSummary!D32</f>
        <v>1249470</v>
      </c>
      <c r="G30" s="95" t="str">
        <f>GDSummary!H32</f>
        <v>1840135</v>
      </c>
      <c r="H30" s="95" t="str">
        <f>GDSummary!L32</f>
        <v>1732941</v>
      </c>
      <c r="I30" s="95" t="str">
        <f>GDSummary!P32</f>
        <v>1461364</v>
      </c>
      <c r="J30" s="95" t="str">
        <f>GDSummary!T32</f>
        <v>1606214</v>
      </c>
      <c r="K30" s="18" t="str">
        <f>GDSummary!C32</f>
        <v>1.05</v>
      </c>
      <c r="L30" s="18" t="str">
        <f>GDSummary!G32</f>
        <v>1.01</v>
      </c>
      <c r="M30" s="18" t="str">
        <f>GDSummary!K32</f>
        <v>1.04</v>
      </c>
      <c r="N30" s="18" t="str">
        <f>GDSummary!O32</f>
        <v>1.02</v>
      </c>
      <c r="O30" s="18" t="str">
        <f>GDSummary!S32</f>
        <v>1.03</v>
      </c>
    </row>
    <row r="31">
      <c r="A31" t="str">
        <f t="shared" si="2"/>
        <v>172</v>
      </c>
      <c r="C31" s="95" t="str">
        <f t="shared" si="3"/>
        <v>2505</v>
      </c>
      <c r="D31" t="str">
        <f t="shared" si="4"/>
        <v>0</v>
      </c>
      <c r="E31" s="96">
        <v>30.0</v>
      </c>
      <c r="F31" s="95" t="str">
        <f>GDSummary!D33</f>
        <v>2311368</v>
      </c>
      <c r="G31" s="95" t="str">
        <f>GDSummary!H33</f>
        <v>2165783</v>
      </c>
      <c r="H31" s="95" t="str">
        <f>GDSummary!L33</f>
        <v>2170450</v>
      </c>
      <c r="I31" s="95" t="str">
        <f>GDSummary!P33</f>
        <v>1802704</v>
      </c>
      <c r="J31" s="95" t="str">
        <f>GDSummary!T33</f>
        <v>2584761</v>
      </c>
      <c r="K31" s="18" t="str">
        <f>GDSummary!C33</f>
        <v>1.03</v>
      </c>
      <c r="L31" s="18" t="str">
        <f>GDSummary!G33</f>
        <v>1.04</v>
      </c>
      <c r="M31" s="18" t="str">
        <f>GDSummary!K33</f>
        <v>1.02</v>
      </c>
      <c r="N31" s="18" t="str">
        <f>GDSummary!O33</f>
        <v>1.05</v>
      </c>
      <c r="O31" s="18" t="str">
        <f>GDSummary!S33</f>
        <v>1.01</v>
      </c>
    </row>
    <row r="32">
      <c r="A32" t="str">
        <f t="shared" si="2"/>
        <v>205</v>
      </c>
      <c r="C32" s="95" t="str">
        <f t="shared" si="3"/>
        <v>2710</v>
      </c>
      <c r="D32" t="str">
        <f t="shared" si="4"/>
        <v>0</v>
      </c>
      <c r="E32" s="96">
        <v>31.0</v>
      </c>
      <c r="F32" s="95" t="str">
        <f>GDSummary!D34</f>
        <v>2692870</v>
      </c>
      <c r="G32" s="95" t="str">
        <f>GDSummary!H34</f>
        <v>2818551</v>
      </c>
      <c r="H32" s="95" t="str">
        <f>GDSummary!L34</f>
        <v>2913181</v>
      </c>
      <c r="I32" s="95" t="str">
        <f>GDSummary!P34</f>
        <v>2777940</v>
      </c>
      <c r="J32" s="95" t="str">
        <f>GDSummary!T34</f>
        <v>3290598</v>
      </c>
      <c r="K32" s="18" t="str">
        <f>GDSummary!C34</f>
        <v>1.01</v>
      </c>
      <c r="L32" s="18" t="str">
        <f>GDSummary!G34</f>
        <v>1.02</v>
      </c>
      <c r="M32" s="18" t="str">
        <f>GDSummary!K34</f>
        <v>1.03</v>
      </c>
      <c r="N32" s="18" t="str">
        <f>GDSummary!O34</f>
        <v>1.04</v>
      </c>
      <c r="O32" s="18" t="str">
        <f>GDSummary!S34</f>
        <v>1.05</v>
      </c>
    </row>
    <row r="33">
      <c r="A33" t="str">
        <f t="shared" si="2"/>
        <v>207</v>
      </c>
      <c r="C33" s="95" t="str">
        <f t="shared" si="3"/>
        <v>2917</v>
      </c>
      <c r="D33" t="str">
        <f t="shared" si="4"/>
        <v>0</v>
      </c>
      <c r="E33" s="96">
        <v>32.0</v>
      </c>
      <c r="F33" s="95" t="str">
        <f>GDSummary!D35</f>
        <v>3829567</v>
      </c>
      <c r="G33" s="95" t="str">
        <f>GDSummary!H35</f>
        <v>4581861</v>
      </c>
      <c r="H33" s="95" t="str">
        <f>GDSummary!L35</f>
        <v>6878078</v>
      </c>
      <c r="I33" s="95" t="str">
        <f>GDSummary!P35</f>
        <v>6072599</v>
      </c>
      <c r="J33" s="95" t="str">
        <f>GDSummary!T35</f>
        <v>4652834</v>
      </c>
      <c r="K33" s="18" t="str">
        <f>GDSummary!C35</f>
        <v>1.04</v>
      </c>
      <c r="L33" s="18" t="str">
        <f>GDSummary!G35</f>
        <v>1.03</v>
      </c>
      <c r="M33" s="18" t="str">
        <f>GDSummary!K35</f>
        <v>1.05</v>
      </c>
      <c r="N33" s="18" t="str">
        <f>GDSummary!O35</f>
        <v>1.01</v>
      </c>
      <c r="O33" s="18" t="str">
        <f>GDSummary!S35</f>
        <v>1.02</v>
      </c>
    </row>
    <row r="34">
      <c r="A34" t="str">
        <f t="shared" si="2"/>
        <v>243</v>
      </c>
      <c r="C34" s="95" t="str">
        <f t="shared" si="3"/>
        <v>3160</v>
      </c>
      <c r="D34" t="str">
        <f t="shared" si="4"/>
        <v>0</v>
      </c>
      <c r="E34" s="96">
        <v>33.0</v>
      </c>
      <c r="F34" s="95" t="str">
        <f>GDSummary!D36</f>
        <v>8482401</v>
      </c>
      <c r="G34" s="95" t="str">
        <f>GDSummary!H36</f>
        <v>10654460</v>
      </c>
      <c r="H34" s="95" t="str">
        <f>GDSummary!L36</f>
        <v>10707645</v>
      </c>
      <c r="I34" s="95" t="str">
        <f>GDSummary!P36</f>
        <v>10654460</v>
      </c>
      <c r="J34" s="95" t="str">
        <f>GDSummary!T36</f>
        <v>11530912</v>
      </c>
      <c r="K34" s="18" t="str">
        <f>GDSummary!C36</f>
        <v>1.02</v>
      </c>
      <c r="L34" s="18" t="str">
        <f>GDSummary!G36</f>
        <v>1.05</v>
      </c>
      <c r="M34" s="18" t="str">
        <f>GDSummary!K36</f>
        <v>1.01</v>
      </c>
      <c r="N34" s="18" t="str">
        <f>GDSummary!O36</f>
        <v>1.03</v>
      </c>
      <c r="O34" s="18" t="str">
        <f>GDSummary!S36</f>
        <v>1.04</v>
      </c>
    </row>
    <row r="35">
      <c r="A35" t="str">
        <f t="shared" si="2"/>
        <v>248</v>
      </c>
      <c r="C35" s="95" t="str">
        <f t="shared" si="3"/>
        <v>3408</v>
      </c>
      <c r="D35" t="str">
        <f t="shared" si="4"/>
        <v>0</v>
      </c>
      <c r="E35" s="96">
        <v>34.0</v>
      </c>
      <c r="F35" s="95" t="str">
        <f>GDSummary!D37</f>
        <v>9457369</v>
      </c>
      <c r="G35" s="95" t="str">
        <f>GDSummary!H37</f>
        <v>13928092</v>
      </c>
      <c r="H35" s="95" t="str">
        <f>GDSummary!L37</f>
        <v>13116866</v>
      </c>
      <c r="I35" s="95" t="str">
        <f>GDSummary!P37</f>
        <v>11061105</v>
      </c>
      <c r="J35" s="95" t="str">
        <f>GDSummary!T37</f>
        <v>12157583</v>
      </c>
      <c r="K35" s="18" t="str">
        <f>GDSummary!C37</f>
        <v>1.05</v>
      </c>
    </row>
    <row r="36">
      <c r="A36" t="str">
        <f t="shared" si="2"/>
        <v>358</v>
      </c>
      <c r="C36" s="95" t="str">
        <f t="shared" si="3"/>
        <v>3766</v>
      </c>
      <c r="D36" t="str">
        <f t="shared" si="4"/>
        <v>0</v>
      </c>
      <c r="E36" s="96">
        <v>35.0</v>
      </c>
      <c r="F36" s="95" t="str">
        <f>GDSummary!D38</f>
        <v>17495032</v>
      </c>
      <c r="G36" s="95" t="str">
        <f>GDSummary!H38</f>
        <v>16392913</v>
      </c>
      <c r="H36" s="95" t="str">
        <f>GDSummary!L38</f>
        <v>16428391</v>
      </c>
      <c r="I36" s="95" t="str">
        <f>GDSummary!P38</f>
        <v>13644785</v>
      </c>
      <c r="J36" s="95" t="str">
        <f>GDSummary!T38</f>
        <v>19564256</v>
      </c>
      <c r="K36" s="18" t="str">
        <f>GDSummary!C38</f>
        <v>1.03</v>
      </c>
    </row>
    <row r="37">
      <c r="A37" t="str">
        <f t="shared" si="2"/>
        <v>401</v>
      </c>
      <c r="C37" s="95" t="str">
        <f t="shared" si="3"/>
        <v>4167</v>
      </c>
      <c r="D37" t="str">
        <f t="shared" si="4"/>
        <v>0</v>
      </c>
      <c r="E37" s="96">
        <v>36.0</v>
      </c>
      <c r="F37" s="95" t="str">
        <f>GDSummary!D39</f>
        <v>20382608</v>
      </c>
      <c r="G37" s="95" t="str">
        <f>GDSummary!H39</f>
        <v>21333847</v>
      </c>
      <c r="H37" s="95" t="str">
        <f>GDSummary!L39</f>
        <v>22050224</v>
      </c>
      <c r="I37" s="95" t="str">
        <f>GDSummary!P39</f>
        <v>21026388</v>
      </c>
      <c r="J37" s="95" t="str">
        <f>GDSummary!T39</f>
        <v>24906780</v>
      </c>
    </row>
    <row r="38">
      <c r="A38" t="str">
        <f t="shared" si="2"/>
        <v>405</v>
      </c>
      <c r="C38" s="95" t="str">
        <f t="shared" si="3"/>
        <v>4572</v>
      </c>
      <c r="D38" t="str">
        <f t="shared" si="4"/>
        <v>0</v>
      </c>
      <c r="E38" s="96">
        <v>37.0</v>
      </c>
      <c r="F38" s="95" t="str">
        <f>GDSummary!D40</f>
        <v>28986297</v>
      </c>
      <c r="G38" s="95" t="str">
        <f>GDSummary!H40</f>
        <v>34680470</v>
      </c>
      <c r="H38" s="95" t="str">
        <f>GDSummary!L40</f>
        <v>52060885</v>
      </c>
      <c r="I38" s="95" t="str">
        <f>GDSummary!P40</f>
        <v>45963985</v>
      </c>
      <c r="J38" s="95" t="str">
        <f>GDSummary!T40</f>
        <v>35217753</v>
      </c>
    </row>
    <row r="39">
      <c r="A39" t="str">
        <f t="shared" si="2"/>
        <v>450</v>
      </c>
      <c r="C39" s="95" t="str">
        <f t="shared" si="3"/>
        <v>5022</v>
      </c>
      <c r="D39" t="str">
        <f t="shared" si="4"/>
        <v>0</v>
      </c>
      <c r="E39" s="96">
        <v>38.0</v>
      </c>
      <c r="F39" s="95" t="str">
        <f>GDSummary!D41</f>
        <v>64204050</v>
      </c>
      <c r="G39" s="95" t="str">
        <f>GDSummary!H41</f>
        <v>80644455</v>
      </c>
      <c r="H39" s="95" t="str">
        <f>GDSummary!L41</f>
        <v>81047182</v>
      </c>
      <c r="I39" s="95" t="str">
        <f>GDSummary!P41</f>
        <v>80644455</v>
      </c>
      <c r="J39" s="95" t="str">
        <f>GDSummary!T41</f>
        <v>87278638</v>
      </c>
    </row>
    <row r="40">
      <c r="A40" t="str">
        <f t="shared" si="2"/>
        <v>453</v>
      </c>
      <c r="C40" s="95" t="str">
        <f t="shared" si="3"/>
        <v>5475</v>
      </c>
      <c r="D40" t="str">
        <f t="shared" si="4"/>
        <v>0</v>
      </c>
      <c r="E40" s="96">
        <v>39.0</v>
      </c>
      <c r="F40" s="95" t="str">
        <f>GDSummary!D42</f>
        <v>71583698</v>
      </c>
      <c r="G40" s="95" t="str">
        <f>GDSummary!H42</f>
        <v>105422947</v>
      </c>
      <c r="H40" s="95" t="str">
        <f>GDSummary!L42</f>
        <v>99282799</v>
      </c>
      <c r="I40" s="95" t="str">
        <f>GDSummary!P42</f>
        <v>83722435</v>
      </c>
      <c r="J40" s="95" t="str">
        <f>GDSummary!T42</f>
        <v>92021854</v>
      </c>
    </row>
    <row r="41">
      <c r="A41" t="str">
        <f t="shared" si="2"/>
        <v>467</v>
      </c>
      <c r="C41" s="95" t="str">
        <f t="shared" si="3"/>
        <v>5942</v>
      </c>
      <c r="D41" t="str">
        <f t="shared" si="4"/>
        <v>0</v>
      </c>
      <c r="E41" s="96">
        <v>40.0</v>
      </c>
      <c r="F41" s="95" t="str">
        <f>GDSummary!D43</f>
        <v>132421535</v>
      </c>
      <c r="G41" s="95" t="str">
        <f>GDSummary!H43</f>
        <v>124079370</v>
      </c>
      <c r="H41" s="95" t="str">
        <f>GDSummary!L43</f>
        <v>124348024</v>
      </c>
      <c r="I41" s="95" t="str">
        <f>GDSummary!P43</f>
        <v>103278578</v>
      </c>
      <c r="J41" s="95" t="str">
        <f>GDSummary!T43</f>
        <v>148083600</v>
      </c>
    </row>
    <row r="42">
      <c r="A42" t="str">
        <f t="shared" si="2"/>
        <v>492</v>
      </c>
      <c r="C42" s="95" t="str">
        <f t="shared" si="3"/>
        <v>6434</v>
      </c>
      <c r="D42" t="str">
        <f t="shared" si="4"/>
        <v>0</v>
      </c>
      <c r="E42" s="96">
        <v>41.0</v>
      </c>
      <c r="F42" s="95" t="str">
        <f>GDSummary!D44</f>
        <v>154277824</v>
      </c>
      <c r="G42" s="95" t="str">
        <f>GDSummary!H44</f>
        <v>161477806</v>
      </c>
      <c r="H42" s="95" t="str">
        <f>GDSummary!L44</f>
        <v>166900213</v>
      </c>
      <c r="I42" s="95" t="str">
        <f>GDSummary!P44</f>
        <v>159150563</v>
      </c>
      <c r="J42" s="95" t="str">
        <f>GDSummary!T44</f>
        <v>188521633</v>
      </c>
    </row>
    <row r="43">
      <c r="A43" t="str">
        <f t="shared" si="2"/>
        <v>494</v>
      </c>
      <c r="C43" s="95" t="str">
        <f t="shared" si="3"/>
        <v>6928</v>
      </c>
      <c r="D43" t="str">
        <f t="shared" si="4"/>
        <v>0</v>
      </c>
      <c r="E43" s="96">
        <v>42.0</v>
      </c>
      <c r="F43" s="95" t="str">
        <f>GDSummary!D45</f>
        <v>219399870</v>
      </c>
      <c r="G43" s="95" t="str">
        <f>GDSummary!H45</f>
        <v>262499579</v>
      </c>
      <c r="H43" s="95" t="str">
        <f>GDSummary!L45</f>
        <v>394053622</v>
      </c>
      <c r="I43" s="95" t="str">
        <f>GDSummary!P45</f>
        <v>347905509</v>
      </c>
      <c r="J43" s="95" t="str">
        <f>GDSummary!T45</f>
        <v>266566384</v>
      </c>
    </row>
    <row r="44">
      <c r="A44" t="str">
        <f t="shared" si="2"/>
        <v>554</v>
      </c>
      <c r="C44" s="95" t="str">
        <f t="shared" si="3"/>
        <v>7482</v>
      </c>
      <c r="D44" t="str">
        <f t="shared" si="4"/>
        <v>0</v>
      </c>
      <c r="E44" s="96">
        <v>43.0</v>
      </c>
      <c r="F44" s="95" t="str">
        <f>GDSummary!D46</f>
        <v>485966254</v>
      </c>
      <c r="G44" s="95" t="str">
        <f>GDSummary!H46</f>
        <v>610405088</v>
      </c>
      <c r="H44" s="95" t="str">
        <f>GDSummary!L46</f>
        <v>613453492</v>
      </c>
      <c r="I44" s="95" t="str">
        <f>GDSummary!P46</f>
        <v>610405088</v>
      </c>
      <c r="J44" s="95" t="str">
        <f>GDSummary!T46</f>
        <v>660620006</v>
      </c>
    </row>
    <row r="45">
      <c r="A45" t="str">
        <f t="shared" si="2"/>
        <v>579</v>
      </c>
      <c r="C45" s="95" t="str">
        <f t="shared" si="3"/>
        <v>8061</v>
      </c>
      <c r="D45" t="str">
        <f t="shared" si="4"/>
        <v>0</v>
      </c>
      <c r="E45" s="96">
        <v>44.0</v>
      </c>
      <c r="F45" s="95" t="str">
        <f>GDSummary!D47</f>
        <v>541823499</v>
      </c>
      <c r="G45" s="95" t="str">
        <f>GDSummary!H47</f>
        <v>797955794</v>
      </c>
      <c r="H45" s="95" t="str">
        <f>GDSummary!L47</f>
        <v>751480528</v>
      </c>
      <c r="I45" s="95" t="str">
        <f>GDSummary!P47</f>
        <v>633702635</v>
      </c>
      <c r="J45" s="95" t="str">
        <f>GDSummary!T47</f>
        <v>696521751</v>
      </c>
    </row>
    <row r="46">
      <c r="A46" t="str">
        <f t="shared" si="2"/>
        <v>640</v>
      </c>
      <c r="C46" s="95" t="str">
        <f t="shared" si="3"/>
        <v>8701</v>
      </c>
      <c r="D46" t="str">
        <f t="shared" si="4"/>
        <v>0</v>
      </c>
      <c r="E46" s="96">
        <v>45.0</v>
      </c>
      <c r="F46" s="95" t="str">
        <f>GDSummary!D48</f>
        <v>1002310620</v>
      </c>
      <c r="G46" s="95" t="str">
        <f>GDSummary!H48</f>
        <v>939167929</v>
      </c>
      <c r="H46" s="95" t="str">
        <f>GDSummary!L48</f>
        <v>941201481</v>
      </c>
      <c r="I46" s="95" t="str">
        <f>GDSummary!P48</f>
        <v>781724879</v>
      </c>
      <c r="J46" s="95" t="str">
        <f>GDSummary!T48</f>
        <v>1120858158</v>
      </c>
    </row>
    <row r="47">
      <c r="A47" t="str">
        <f t="shared" si="2"/>
        <v>669</v>
      </c>
      <c r="C47" s="95" t="str">
        <f t="shared" si="3"/>
        <v>9370</v>
      </c>
      <c r="D47" t="str">
        <f t="shared" si="4"/>
        <v>0</v>
      </c>
      <c r="E47" s="96">
        <v>46.0</v>
      </c>
      <c r="F47" s="95" t="str">
        <f>GDSummary!D49</f>
        <v>1167742827</v>
      </c>
      <c r="G47" s="95" t="str">
        <f>GDSummary!H49</f>
        <v>1222240116</v>
      </c>
      <c r="H47" s="95" t="str">
        <f>GDSummary!L49</f>
        <v>1263282865</v>
      </c>
      <c r="I47" s="95" t="str">
        <f>GDSummary!P49</f>
        <v>1204624965</v>
      </c>
      <c r="J47" s="95" t="str">
        <f>GDSummary!T49</f>
        <v>1426937277</v>
      </c>
    </row>
    <row r="48">
      <c r="A48" t="str">
        <f t="shared" si="2"/>
        <v>695</v>
      </c>
      <c r="C48" s="95" t="str">
        <f t="shared" si="3"/>
        <v>10065</v>
      </c>
      <c r="D48" t="str">
        <f t="shared" si="4"/>
        <v>0</v>
      </c>
      <c r="E48" s="96">
        <v>47.0</v>
      </c>
      <c r="F48" s="95" t="str">
        <f>GDSummary!D50</f>
        <v>1660657454</v>
      </c>
      <c r="G48" s="95" t="str">
        <f>GDSummary!H50</f>
        <v>1986883044</v>
      </c>
      <c r="H48" s="95" t="str">
        <f>GDSummary!L50</f>
        <v>2982627577</v>
      </c>
      <c r="I48" s="95" t="str">
        <f>GDSummary!P50</f>
        <v>2633328249</v>
      </c>
      <c r="J48" s="95" t="str">
        <f>GDSummary!T50</f>
        <v>2017665106</v>
      </c>
    </row>
    <row r="49">
      <c r="A49" t="str">
        <f t="shared" si="2"/>
        <v>786</v>
      </c>
      <c r="C49" s="95" t="str">
        <f t="shared" si="3"/>
        <v>10851</v>
      </c>
      <c r="D49" t="str">
        <f t="shared" si="4"/>
        <v>0</v>
      </c>
      <c r="E49" s="96">
        <v>48.0</v>
      </c>
      <c r="F49" s="95" t="str">
        <f>GDSummary!D51</f>
        <v>3678322560</v>
      </c>
      <c r="G49" s="95" t="str">
        <f>GDSummary!H51</f>
        <v>4620211293</v>
      </c>
      <c r="H49" s="95" t="str">
        <f>GDSummary!L51</f>
        <v>4643285031</v>
      </c>
      <c r="I49" s="95" t="str">
        <f>GDSummary!P51</f>
        <v>4620211293</v>
      </c>
      <c r="J49" s="95" t="str">
        <f>GDSummary!T51</f>
        <v>5000292683</v>
      </c>
    </row>
    <row r="50">
      <c r="A50" t="str">
        <f t="shared" si="2"/>
        <v>814</v>
      </c>
      <c r="C50" s="95" t="str">
        <f t="shared" si="3"/>
        <v>11665</v>
      </c>
      <c r="D50" t="str">
        <f t="shared" si="4"/>
        <v>0</v>
      </c>
      <c r="E50" s="96">
        <v>49.0</v>
      </c>
      <c r="F50" s="95" t="str">
        <f>GDSummary!D52</f>
        <v>4101111119</v>
      </c>
      <c r="G50" s="95" t="str">
        <f>GDSummary!H52</f>
        <v>6039799603</v>
      </c>
      <c r="H50" s="95" t="str">
        <f>GDSummary!L52</f>
        <v>5688024164</v>
      </c>
      <c r="I50" s="95" t="str">
        <f>GDSummary!P52</f>
        <v>4796552567</v>
      </c>
      <c r="J50" s="95" t="str">
        <f>GDSummary!T52</f>
        <v>5272036178</v>
      </c>
    </row>
    <row r="51">
      <c r="A51" t="str">
        <f t="shared" si="2"/>
        <v>850</v>
      </c>
      <c r="C51" s="95" t="str">
        <f t="shared" si="3"/>
        <v>12515</v>
      </c>
      <c r="D51" t="str">
        <f t="shared" si="4"/>
        <v>0</v>
      </c>
      <c r="E51" s="96">
        <v>50.0</v>
      </c>
      <c r="F51" s="95" t="str">
        <f>GDSummary!D53</f>
        <v>7586579844</v>
      </c>
      <c r="G51" s="95" t="str">
        <f>GDSummary!H53</f>
        <v>7108647023</v>
      </c>
      <c r="H51" s="95" t="str">
        <f>GDSummary!L53</f>
        <v>7124039222</v>
      </c>
      <c r="I51" s="95" t="str">
        <f>GDSummary!P53</f>
        <v>5916946351</v>
      </c>
      <c r="J51" s="95" t="str">
        <f>GDSummary!T53</f>
        <v>8483876835</v>
      </c>
    </row>
    <row r="52">
      <c r="A52" t="str">
        <f t="shared" si="2"/>
        <v>867</v>
      </c>
      <c r="C52" s="95" t="str">
        <f t="shared" si="3"/>
        <v>13382</v>
      </c>
      <c r="D52" t="str">
        <f t="shared" si="4"/>
        <v>0</v>
      </c>
      <c r="E52" s="96">
        <v>51.0</v>
      </c>
      <c r="F52" s="95" t="str">
        <f>GDSummary!D54</f>
        <v>8838751173</v>
      </c>
      <c r="G52" s="95" t="str">
        <f>GDSummary!H54</f>
        <v>9251246059</v>
      </c>
      <c r="H52" s="95" t="str">
        <f>GDSummary!L54</f>
        <v>9561902392</v>
      </c>
      <c r="I52" s="95" t="str">
        <f>GDSummary!P54</f>
        <v>9117915361</v>
      </c>
      <c r="J52" s="95" t="str">
        <f>GDSummary!T54</f>
        <v>10800617389</v>
      </c>
    </row>
    <row r="53">
      <c r="A53" t="str">
        <f t="shared" si="2"/>
        <v>873</v>
      </c>
      <c r="C53" s="95" t="str">
        <f t="shared" si="3"/>
        <v>14255</v>
      </c>
      <c r="D53" t="str">
        <f t="shared" si="4"/>
        <v>0</v>
      </c>
      <c r="E53" s="96">
        <v>52.0</v>
      </c>
      <c r="F53" s="95" t="str">
        <f>GDSummary!D55</f>
        <v>12569666573</v>
      </c>
      <c r="G53" s="95" t="str">
        <f>GDSummary!H55</f>
        <v>15038897586</v>
      </c>
      <c r="H53" s="95" t="str">
        <f>GDSummary!L55</f>
        <v>22575778141</v>
      </c>
      <c r="I53" s="95" t="str">
        <f>GDSummary!P55</f>
        <v>19931899852</v>
      </c>
      <c r="J53" s="95" t="str">
        <f>GDSummary!T55</f>
        <v>15271889835</v>
      </c>
    </row>
    <row r="54">
      <c r="A54" t="str">
        <f t="shared" si="2"/>
        <v>1023</v>
      </c>
      <c r="C54" s="95" t="str">
        <f t="shared" si="3"/>
        <v>15278</v>
      </c>
      <c r="D54" t="str">
        <f t="shared" si="4"/>
        <v>0</v>
      </c>
      <c r="E54" s="96">
        <v>53.0</v>
      </c>
      <c r="F54" s="95" t="str">
        <f>GDSummary!D56</f>
        <v>27841556408</v>
      </c>
      <c r="G54" s="95" t="str">
        <f>GDSummary!H56</f>
        <v>34970797438</v>
      </c>
      <c r="H54" s="95" t="str">
        <f>GDSummary!L56</f>
        <v>35145444714</v>
      </c>
      <c r="I54" s="95" t="str">
        <f>GDSummary!P56</f>
        <v>34970797438</v>
      </c>
      <c r="J54" s="95" t="str">
        <f>GDSummary!T56</f>
        <v>37847667976</v>
      </c>
    </row>
    <row r="55">
      <c r="A55" t="str">
        <f t="shared" si="2"/>
        <v>1180</v>
      </c>
      <c r="C55" s="95" t="str">
        <f t="shared" si="3"/>
        <v>16458</v>
      </c>
      <c r="D55" t="str">
        <f t="shared" si="4"/>
        <v>0</v>
      </c>
      <c r="E55" s="96">
        <v>54.0</v>
      </c>
      <c r="F55" s="95" t="str">
        <f>GDSummary!D57</f>
        <v>31041681294</v>
      </c>
      <c r="G55" s="95" t="str">
        <f>GDSummary!H57</f>
        <v>45715789883</v>
      </c>
      <c r="H55" s="95" t="str">
        <f>GDSummary!L57</f>
        <v>43053169775</v>
      </c>
      <c r="I55" s="95" t="str">
        <f>GDSummary!P57</f>
        <v>36305540522</v>
      </c>
      <c r="J55" s="95" t="str">
        <f>GDSummary!T57</f>
        <v>39904519046</v>
      </c>
    </row>
    <row r="56">
      <c r="A56" t="str">
        <f t="shared" si="2"/>
        <v>1404</v>
      </c>
      <c r="C56" s="95" t="str">
        <f t="shared" si="3"/>
        <v>17862</v>
      </c>
      <c r="D56" t="str">
        <f t="shared" si="4"/>
        <v>0</v>
      </c>
      <c r="E56" s="96">
        <v>55.0</v>
      </c>
      <c r="F56" s="95" t="str">
        <f>GDSummary!D58</f>
        <v>57423509578</v>
      </c>
      <c r="G56" s="95" t="str">
        <f>GDSummary!H58</f>
        <v>53805992745</v>
      </c>
      <c r="H56" s="95" t="str">
        <f>GDSummary!L58</f>
        <v>53922497733</v>
      </c>
      <c r="I56" s="95" t="str">
        <f>GDSummary!P58</f>
        <v>44785902507</v>
      </c>
      <c r="J56" s="95" t="str">
        <f>GDSummary!T58</f>
        <v>64215231696</v>
      </c>
    </row>
    <row r="57">
      <c r="A57" t="str">
        <f t="shared" si="2"/>
        <v>1417</v>
      </c>
      <c r="C57" s="95" t="str">
        <f t="shared" si="3"/>
        <v>19279</v>
      </c>
      <c r="D57" t="str">
        <f t="shared" si="4"/>
        <v>0</v>
      </c>
      <c r="E57" s="96">
        <v>56.0</v>
      </c>
      <c r="F57" s="95" t="str">
        <f>GDSummary!D59</f>
        <v>66901307700</v>
      </c>
      <c r="G57" s="95" t="str">
        <f>GDSummary!H59</f>
        <v>70023518810</v>
      </c>
      <c r="H57" s="95" t="str">
        <f>GDSummary!L59</f>
        <v>72374904752</v>
      </c>
      <c r="I57" s="95" t="str">
        <f>GDSummary!P59</f>
        <v>69014326676</v>
      </c>
      <c r="J57" s="95" t="str">
        <f>GDSummary!T59</f>
        <v>81750850652</v>
      </c>
    </row>
    <row r="58">
      <c r="A58" t="str">
        <f t="shared" si="2"/>
        <v>1872</v>
      </c>
      <c r="C58" s="95" t="str">
        <f t="shared" si="3"/>
        <v>21151</v>
      </c>
      <c r="D58" t="str">
        <f t="shared" si="4"/>
        <v>0</v>
      </c>
      <c r="E58" s="96">
        <v>57.0</v>
      </c>
      <c r="F58" s="95" t="str">
        <f>GDSummary!D60</f>
        <v>95140944063</v>
      </c>
      <c r="G58" s="95" t="str">
        <f>GDSummary!H60</f>
        <v>113830777096</v>
      </c>
      <c r="H58" s="95" t="str">
        <f>GDSummary!L60</f>
        <v>170878108274</v>
      </c>
      <c r="I58" s="95" t="str">
        <f>GDSummary!P60</f>
        <v>150866354157</v>
      </c>
      <c r="J58" s="95" t="str">
        <f>GDSummary!T60</f>
        <v>115594316553</v>
      </c>
    </row>
    <row r="59">
      <c r="A59" t="str">
        <f t="shared" si="2"/>
        <v>2060</v>
      </c>
      <c r="C59" s="95" t="str">
        <f t="shared" si="3"/>
        <v>23211</v>
      </c>
      <c r="D59" t="str">
        <f t="shared" si="4"/>
        <v>0</v>
      </c>
      <c r="E59" s="96">
        <v>58.0</v>
      </c>
      <c r="F59" s="95" t="str">
        <f>GDSummary!D61</f>
        <v>210735260616</v>
      </c>
      <c r="G59" s="95" t="str">
        <f>GDSummary!H61</f>
        <v>264697131253</v>
      </c>
      <c r="H59" s="95" t="str">
        <f>GDSummary!L61</f>
        <v>266019052337</v>
      </c>
      <c r="I59" s="95" t="str">
        <f>GDSummary!P61</f>
        <v>264697131253</v>
      </c>
      <c r="J59" s="95" t="str">
        <f>GDSummary!T61</f>
        <v>286472424827</v>
      </c>
    </row>
    <row r="60">
      <c r="A60" t="str">
        <f t="shared" si="2"/>
        <v>2597</v>
      </c>
      <c r="C60" s="95" t="str">
        <f t="shared" si="3"/>
        <v>25808</v>
      </c>
      <c r="D60" t="str">
        <f t="shared" si="4"/>
        <v>0</v>
      </c>
      <c r="E60" s="96">
        <v>59.0</v>
      </c>
      <c r="F60" s="95" t="str">
        <f>GDSummary!D62</f>
        <v>234957295561</v>
      </c>
      <c r="G60" s="95" t="str">
        <f>GDSummary!H62</f>
        <v>346026951700</v>
      </c>
      <c r="H60" s="95" t="str">
        <f>GDSummary!L62</f>
        <v>325873339114</v>
      </c>
      <c r="I60" s="95" t="str">
        <f>GDSummary!P62</f>
        <v>274799922500</v>
      </c>
      <c r="J60" s="95" t="str">
        <f>GDSummary!T62</f>
        <v>302040916731</v>
      </c>
    </row>
    <row r="61">
      <c r="A61" t="str">
        <f t="shared" si="2"/>
        <v>2890</v>
      </c>
      <c r="C61" s="95" t="str">
        <f t="shared" si="3"/>
        <v>28698</v>
      </c>
      <c r="D61" t="str">
        <f t="shared" si="4"/>
        <v>0</v>
      </c>
      <c r="E61" s="96">
        <v>60.0</v>
      </c>
      <c r="F61" s="95" t="str">
        <f>GDSummary!D63</f>
        <v>434643741873</v>
      </c>
      <c r="G61" s="95" t="str">
        <f>GDSummary!H63</f>
        <v>407262429475</v>
      </c>
      <c r="H61" s="95" t="str">
        <f>GDSummary!L63</f>
        <v>408144266299</v>
      </c>
      <c r="I61" s="95" t="str">
        <f>GDSummary!P63</f>
        <v>338988550010</v>
      </c>
      <c r="J61" s="95" t="str">
        <f>GDSummary!T63</f>
        <v>486050901323</v>
      </c>
    </row>
    <row r="62">
      <c r="A62" t="str">
        <f t="shared" si="2"/>
        <v>3240</v>
      </c>
      <c r="C62" s="95" t="str">
        <f t="shared" si="3"/>
        <v>31938</v>
      </c>
      <c r="D62" t="str">
        <f t="shared" si="4"/>
        <v>0</v>
      </c>
      <c r="E62" s="96">
        <v>61.0</v>
      </c>
      <c r="F62" s="95" t="str">
        <f>GDSummary!D64</f>
        <v>506382053757</v>
      </c>
      <c r="G62" s="95" t="str">
        <f>GDSummary!H64</f>
        <v>530014352253</v>
      </c>
      <c r="H62" s="95" t="str">
        <f>GDSummary!L64</f>
        <v>547812205311</v>
      </c>
      <c r="I62" s="95" t="str">
        <f>GDSummary!P64</f>
        <v>522375685639</v>
      </c>
      <c r="J62" s="95" t="str">
        <f>GDSummary!T64</f>
        <v>618779588499</v>
      </c>
    </row>
    <row r="63">
      <c r="A63" t="str">
        <f t="shared" si="2"/>
        <v>3276</v>
      </c>
      <c r="C63" s="95" t="str">
        <f t="shared" si="3"/>
        <v>35214</v>
      </c>
      <c r="D63" t="str">
        <f t="shared" si="4"/>
        <v>0</v>
      </c>
      <c r="E63" s="96">
        <v>62.0</v>
      </c>
      <c r="F63" s="95" t="str">
        <f>GDSummary!D65</f>
        <v>720130417577</v>
      </c>
      <c r="G63" s="95" t="str">
        <f>GDSummary!H65</f>
        <v>861595455564</v>
      </c>
      <c r="H63" s="95" t="str">
        <f>GDSummary!L65</f>
        <v>1293391869076</v>
      </c>
      <c r="I63" s="95" t="str">
        <f>GDSummary!P65</f>
        <v>1141921090729</v>
      </c>
      <c r="J63" s="95" t="str">
        <f>GDSummary!T65</f>
        <v>874943845357</v>
      </c>
    </row>
    <row r="64">
      <c r="A64" t="str">
        <f t="shared" si="2"/>
        <v>3394</v>
      </c>
      <c r="C64" s="95" t="str">
        <f t="shared" si="3"/>
        <v>38608</v>
      </c>
      <c r="D64" t="str">
        <f t="shared" si="4"/>
        <v>0</v>
      </c>
      <c r="E64" s="96">
        <v>63.0</v>
      </c>
      <c r="F64" s="95" t="str">
        <f>GDSummary!D66</f>
        <v>1595074262934</v>
      </c>
      <c r="G64" s="95" t="str">
        <f>GDSummary!H66</f>
        <v>2003516546293</v>
      </c>
      <c r="H64" s="95" t="str">
        <f>GDSummary!L66</f>
        <v>2013522286653</v>
      </c>
      <c r="I64" s="95" t="str">
        <f>GDSummary!P66</f>
        <v>2003516546293</v>
      </c>
      <c r="J64" s="95" t="str">
        <f>GDSummary!T66</f>
        <v>2168335714433</v>
      </c>
    </row>
    <row r="65">
      <c r="A65" t="str">
        <f t="shared" si="2"/>
        <v>3477</v>
      </c>
      <c r="C65" s="95" t="str">
        <f t="shared" si="3"/>
        <v>42085</v>
      </c>
      <c r="D65" t="str">
        <f t="shared" si="4"/>
        <v>0</v>
      </c>
      <c r="E65" s="96">
        <v>64.0</v>
      </c>
      <c r="F65" s="95" t="str">
        <f>GDSummary!D67</f>
        <v>1778413037969</v>
      </c>
      <c r="G65" s="95" t="str">
        <f>GDSummary!H67</f>
        <v>2619109319080</v>
      </c>
      <c r="H65" s="95" t="str">
        <f>GDSummary!L67</f>
        <v>2466564801151</v>
      </c>
      <c r="I65" s="95" t="str">
        <f>GDSummary!P67</f>
        <v>2079985487733</v>
      </c>
      <c r="J65" s="95" t="str">
        <f>GDSummary!T67</f>
        <v>2286175038877</v>
      </c>
    </row>
    <row r="66">
      <c r="A66" t="str">
        <f t="shared" si="2"/>
        <v>3700</v>
      </c>
      <c r="C66" s="95" t="str">
        <f t="shared" si="3"/>
        <v>45785</v>
      </c>
      <c r="D66" t="str">
        <f t="shared" si="4"/>
        <v>0</v>
      </c>
      <c r="E66" s="96">
        <v>65.0</v>
      </c>
      <c r="F66" s="95" t="str">
        <f>GDSummary!D68</f>
        <v>3289857825318</v>
      </c>
      <c r="G66" s="95" t="str">
        <f>GDSummary!H68</f>
        <v>3082606193269</v>
      </c>
      <c r="H66" s="95" t="str">
        <f>GDSummary!L68</f>
        <v>3089280896018</v>
      </c>
      <c r="I66" s="95" t="str">
        <f>GDSummary!P68</f>
        <v>2565835019591</v>
      </c>
      <c r="J66" s="95" t="str">
        <f>GDSummary!T68</f>
        <v>3678963268467</v>
      </c>
    </row>
    <row r="67">
      <c r="A67" t="str">
        <f t="shared" si="2"/>
        <v>3970</v>
      </c>
      <c r="C67" s="95" t="str">
        <f t="shared" si="3"/>
        <v>49755</v>
      </c>
      <c r="D67" t="str">
        <f t="shared" si="4"/>
        <v>0</v>
      </c>
      <c r="E67" s="96">
        <v>66.0</v>
      </c>
      <c r="F67" s="95" t="str">
        <f>GDSummary!D69</f>
        <v>3832851601581</v>
      </c>
      <c r="G67" s="95" t="str">
        <f>GDSummary!H69</f>
        <v>4011726608036</v>
      </c>
      <c r="H67" s="95" t="str">
        <f>GDSummary!L69</f>
        <v>4146440168868</v>
      </c>
      <c r="I67" s="95" t="str">
        <f>GDSummary!P69</f>
        <v>3953908849002</v>
      </c>
      <c r="J67" s="95" t="str">
        <f>GDSummary!T69</f>
        <v>4683598716043</v>
      </c>
    </row>
    <row r="68">
      <c r="A68" t="str">
        <f t="shared" si="2"/>
        <v>4178</v>
      </c>
      <c r="C68" s="95" t="str">
        <f t="shared" si="3"/>
        <v>53933</v>
      </c>
      <c r="D68" t="str">
        <f t="shared" si="4"/>
        <v>0</v>
      </c>
      <c r="E68" s="96">
        <v>67.0</v>
      </c>
      <c r="F68" s="95" t="str">
        <f>GDSummary!D70</f>
        <v>5450732315408</v>
      </c>
      <c r="G68" s="95" t="str">
        <f>GDSummary!H70</f>
        <v>6521493993059</v>
      </c>
      <c r="H68" s="95" t="str">
        <f>GDSummary!L70</f>
        <v>9789800132284</v>
      </c>
      <c r="I68" s="95" t="str">
        <f>GDSummary!P70</f>
        <v>8643304100147</v>
      </c>
      <c r="J68" s="95" t="str">
        <f>GDSummary!T70</f>
        <v>6622529163683</v>
      </c>
    </row>
    <row r="69">
      <c r="A69" t="str">
        <f t="shared" si="2"/>
        <v>4248</v>
      </c>
      <c r="C69" s="95" t="str">
        <f t="shared" si="3"/>
        <v>58181</v>
      </c>
      <c r="D69" t="str">
        <f t="shared" si="4"/>
        <v>0</v>
      </c>
      <c r="E69" s="96">
        <v>68.0</v>
      </c>
      <c r="F69" s="95" t="str">
        <f>GDSummary!D71</f>
        <v>12073261479091</v>
      </c>
      <c r="G69" s="95" t="str">
        <f>GDSummary!H71</f>
        <v>15164798093206</v>
      </c>
      <c r="H69" s="95" t="str">
        <f>GDSummary!L71</f>
        <v>15240532447692</v>
      </c>
      <c r="I69" s="95" t="str">
        <f>GDSummary!P71</f>
        <v>15164798093206</v>
      </c>
      <c r="J69" s="95" t="str">
        <f>GDSummary!T71</f>
        <v>16412329295967</v>
      </c>
    </row>
    <row r="70">
      <c r="A70" t="str">
        <f t="shared" si="2"/>
        <v>4985</v>
      </c>
      <c r="C70" s="95" t="str">
        <f t="shared" si="3"/>
        <v>63166</v>
      </c>
      <c r="D70" t="str">
        <f t="shared" si="4"/>
        <v>0</v>
      </c>
      <c r="E70" s="96">
        <v>69.0</v>
      </c>
      <c r="F70" s="95" t="str">
        <f>GDSummary!D72</f>
        <v>13460969262797</v>
      </c>
      <c r="G70" s="95" t="str">
        <f>GDSummary!H72</f>
        <v>19824275512665</v>
      </c>
      <c r="H70" s="95" t="str">
        <f>GDSummary!L72</f>
        <v>18669652248424</v>
      </c>
      <c r="I70" s="95" t="str">
        <f>GDSummary!P72</f>
        <v>15743598432787</v>
      </c>
      <c r="J70" s="95" t="str">
        <f>GDSummary!T72</f>
        <v>17304265809266</v>
      </c>
    </row>
    <row r="71">
      <c r="A71" t="str">
        <f t="shared" si="2"/>
        <v>5013</v>
      </c>
      <c r="C71" s="95" t="str">
        <f t="shared" si="3"/>
        <v>68179</v>
      </c>
      <c r="D71" t="str">
        <f t="shared" si="4"/>
        <v>0</v>
      </c>
      <c r="E71" s="96">
        <v>70.0</v>
      </c>
      <c r="F71" s="95" t="str">
        <f>GDSummary!D73</f>
        <v>24901231671196</v>
      </c>
      <c r="G71" s="95" t="str">
        <f>GDSummary!H73</f>
        <v>23332525308216</v>
      </c>
      <c r="H71" s="95" t="str">
        <f>GDSummary!L73</f>
        <v>23383046737498</v>
      </c>
      <c r="I71" s="95" t="str">
        <f>GDSummary!P73</f>
        <v>19421037517563</v>
      </c>
      <c r="J71" s="95" t="str">
        <f>GDSummary!T73</f>
        <v>27846405991448</v>
      </c>
    </row>
    <row r="72">
      <c r="A72" t="str">
        <f t="shared" si="2"/>
        <v>5316</v>
      </c>
      <c r="C72" s="95" t="str">
        <f t="shared" si="3"/>
        <v>73495</v>
      </c>
      <c r="D72" t="str">
        <f t="shared" si="4"/>
        <v>0</v>
      </c>
      <c r="E72" s="96">
        <v>71.0</v>
      </c>
      <c r="F72" s="95" t="str">
        <f>GDSummary!D74</f>
        <v>29011200714454</v>
      </c>
      <c r="G72" s="95" t="str">
        <f>GDSummary!H74</f>
        <v>30365121829714</v>
      </c>
      <c r="H72" s="95" t="str">
        <f>GDSummary!L74</f>
        <v>31384780965651</v>
      </c>
      <c r="I72" s="95" t="str">
        <f>GDSummary!P74</f>
        <v>29927493978045</v>
      </c>
      <c r="J72" s="95" t="str">
        <f>GDSummary!T74</f>
        <v>35450582631758</v>
      </c>
    </row>
    <row r="73">
      <c r="A73" t="str">
        <f t="shared" si="2"/>
        <v>5961</v>
      </c>
      <c r="C73" s="95" t="str">
        <f t="shared" si="3"/>
        <v>79456</v>
      </c>
      <c r="D73" t="str">
        <f t="shared" si="4"/>
        <v>0</v>
      </c>
      <c r="E73" s="96">
        <v>72.0</v>
      </c>
      <c r="F73" s="95" t="str">
        <f>GDSummary!D75</f>
        <v>41257086284749</v>
      </c>
      <c r="G73" s="95" t="str">
        <f>GDSummary!H75</f>
        <v>49361778346104</v>
      </c>
      <c r="H73" s="95" t="str">
        <f>GDSummary!L75</f>
        <v>74099883354438</v>
      </c>
      <c r="I73" s="95" t="str">
        <f>GDSummary!P75</f>
        <v>65421951108673</v>
      </c>
      <c r="J73" s="95" t="str">
        <f>GDSummary!T75</f>
        <v>50126522698056</v>
      </c>
    </row>
    <row r="74">
      <c r="A74" t="str">
        <f t="shared" si="2"/>
        <v>6202</v>
      </c>
      <c r="C74" s="95" t="str">
        <f t="shared" si="3"/>
        <v>85658</v>
      </c>
      <c r="D74" t="str">
        <f t="shared" si="4"/>
        <v>0</v>
      </c>
      <c r="E74" s="96">
        <v>73.0</v>
      </c>
      <c r="F74" s="95" t="str">
        <f>GDSummary!D76</f>
        <v>91383608982805</v>
      </c>
      <c r="G74" s="95" t="str">
        <f>GDSummary!H76</f>
        <v>114783729454777</v>
      </c>
      <c r="H74" s="95" t="str">
        <f>GDSummary!L76</f>
        <v>115356969639187</v>
      </c>
      <c r="I74" s="95" t="str">
        <f>GDSummary!P76</f>
        <v>114783729454777</v>
      </c>
      <c r="J74" s="95" t="str">
        <f>GDSummary!T76</f>
        <v>124226406052494</v>
      </c>
    </row>
    <row r="75">
      <c r="A75" t="str">
        <f t="shared" si="2"/>
        <v>6433</v>
      </c>
      <c r="C75" s="95" t="str">
        <f t="shared" si="3"/>
        <v>92091</v>
      </c>
      <c r="D75" t="str">
        <f t="shared" si="4"/>
        <v>0</v>
      </c>
      <c r="E75" s="96">
        <v>74.0</v>
      </c>
      <c r="F75" s="95" t="str">
        <f>GDSummary!D77</f>
        <v>101887294810220</v>
      </c>
      <c r="G75" s="95" t="str">
        <f>GDSummary!H77</f>
        <v>150051735809265</v>
      </c>
      <c r="H75" s="95" t="str">
        <f>GDSummary!L77</f>
        <v>141312287808005</v>
      </c>
      <c r="I75" s="95" t="str">
        <f>GDSummary!P77</f>
        <v>119164721616922</v>
      </c>
      <c r="J75" s="95" t="str">
        <f>GDSummary!T77</f>
        <v>130977554257985</v>
      </c>
    </row>
    <row r="76">
      <c r="A76" t="str">
        <f t="shared" si="2"/>
        <v>6498</v>
      </c>
      <c r="C76" s="95" t="str">
        <f t="shared" si="3"/>
        <v>98589</v>
      </c>
      <c r="D76" t="str">
        <f t="shared" si="4"/>
        <v>0</v>
      </c>
      <c r="E76" s="96">
        <v>75.0</v>
      </c>
      <c r="F76" s="95" t="str">
        <f>GDSummary!D78</f>
        <v>188479676529124</v>
      </c>
      <c r="G76" s="95" t="str">
        <f>GDSummary!H78</f>
        <v>176605996071579</v>
      </c>
      <c r="H76" s="95" t="str">
        <f>GDSummary!L78</f>
        <v>176988397342894</v>
      </c>
      <c r="I76" s="95" t="str">
        <f>GDSummary!P78</f>
        <v>146999590924049</v>
      </c>
      <c r="J76" s="95" t="str">
        <f>GDSummary!T78</f>
        <v>210771967550438</v>
      </c>
    </row>
    <row r="77">
      <c r="A77" t="str">
        <f t="shared" si="2"/>
        <v>6695</v>
      </c>
      <c r="C77" s="95" t="str">
        <f t="shared" si="3"/>
        <v>105284</v>
      </c>
      <c r="D77" t="str">
        <f t="shared" si="4"/>
        <v>0</v>
      </c>
      <c r="E77" s="96">
        <v>76.0</v>
      </c>
      <c r="F77" s="95" t="str">
        <f>GDSummary!D79</f>
        <v>219588404243759</v>
      </c>
      <c r="G77" s="95" t="str">
        <f>GDSummary!H79</f>
        <v>229836355719407</v>
      </c>
      <c r="H77" s="95" t="str">
        <f>GDSummary!L79</f>
        <v>237554248016812</v>
      </c>
      <c r="I77" s="95" t="str">
        <f>GDSummary!P79</f>
        <v>226523910896940</v>
      </c>
      <c r="J77" s="95" t="str">
        <f>GDSummary!T79</f>
        <v>268328668855865</v>
      </c>
    </row>
    <row r="78">
      <c r="A78" t="str">
        <f t="shared" si="2"/>
        <v>7604</v>
      </c>
      <c r="C78" s="95" t="str">
        <f t="shared" si="3"/>
        <v>112888</v>
      </c>
      <c r="D78" t="str">
        <f t="shared" si="4"/>
        <v>0</v>
      </c>
      <c r="E78" s="96">
        <v>77.0</v>
      </c>
      <c r="F78" s="95" t="str">
        <f>GDSummary!D80</f>
        <v>312278620598489</v>
      </c>
      <c r="G78" s="95" t="str">
        <f>GDSummary!H80</f>
        <v>373623768431454</v>
      </c>
      <c r="H78" s="95" t="str">
        <f>GDSummary!L80</f>
        <v>560868724483463</v>
      </c>
      <c r="I78" s="95" t="str">
        <f>GDSummary!P80</f>
        <v>495184669806176</v>
      </c>
      <c r="J78" s="95" t="str">
        <f>GDSummary!T80</f>
        <v>379412187654508</v>
      </c>
    </row>
    <row r="79">
      <c r="A79" t="str">
        <f t="shared" si="2"/>
        <v>8844</v>
      </c>
      <c r="C79" s="95" t="str">
        <f t="shared" si="3"/>
        <v>121732</v>
      </c>
      <c r="D79" t="str">
        <f t="shared" si="4"/>
        <v>0</v>
      </c>
      <c r="E79" s="96">
        <v>78.0</v>
      </c>
      <c r="F79" s="95" t="str">
        <f>GDSummary!D81</f>
        <v>691690808252997</v>
      </c>
      <c r="G79" s="95" t="str">
        <f>GDSummary!H81</f>
        <v>868808438237630</v>
      </c>
      <c r="H79" s="95" t="str">
        <f>GDSummary!L81</f>
        <v>873147345081952</v>
      </c>
      <c r="I79" s="95" t="str">
        <f>GDSummary!P81</f>
        <v>868808438237630</v>
      </c>
      <c r="J79" s="95" t="str">
        <f>GDSummary!T81</f>
        <v>940280912137971</v>
      </c>
    </row>
    <row r="80">
      <c r="A80" t="str">
        <f t="shared" si="2"/>
        <v>10576</v>
      </c>
      <c r="C80" s="95" t="str">
        <f t="shared" si="3"/>
        <v>132308</v>
      </c>
      <c r="D80" t="str">
        <f t="shared" si="4"/>
        <v>0</v>
      </c>
      <c r="E80" s="96">
        <v>79.0</v>
      </c>
      <c r="F80" s="95" t="str">
        <f>GDSummary!D82</f>
        <v>771194157053404</v>
      </c>
      <c r="G80" s="95" t="str">
        <f>GDSummary!H82</f>
        <v>1135755170724370</v>
      </c>
      <c r="H80" s="95" t="str">
        <f>GDSummary!L82</f>
        <v>1069605497725390</v>
      </c>
      <c r="I80" s="95" t="str">
        <f>GDSummary!P82</f>
        <v>901968564471582</v>
      </c>
      <c r="J80" s="95" t="str">
        <f>GDSummary!T82</f>
        <v>991380964005829</v>
      </c>
    </row>
    <row r="81">
      <c r="A81" t="str">
        <f t="shared" si="2"/>
        <v>10724</v>
      </c>
      <c r="C81" s="95" t="str">
        <f t="shared" si="3"/>
        <v>143032</v>
      </c>
      <c r="D81" t="str">
        <f t="shared" si="4"/>
        <v>0</v>
      </c>
      <c r="E81" s="96">
        <v>80.0</v>
      </c>
      <c r="F81" s="95" t="str">
        <f>GDSummary!D83</f>
        <v>1426619732453570</v>
      </c>
      <c r="G81" s="95" t="str">
        <f>GDSummary!H83</f>
        <v>1336746770288540</v>
      </c>
      <c r="H81" s="95" t="str">
        <f>GDSummary!L83</f>
        <v>1339641200125290</v>
      </c>
      <c r="I81" s="95" t="str">
        <f>GDSummary!P83</f>
        <v>1112653209814120</v>
      </c>
      <c r="J81" s="95" t="str">
        <f>GDSummary!T83</f>
        <v>1595352101047650</v>
      </c>
    </row>
    <row r="82">
      <c r="A82" t="str">
        <f t="shared" si="2"/>
        <v>14024</v>
      </c>
      <c r="C82" s="95" t="str">
        <f t="shared" si="3"/>
        <v>157056</v>
      </c>
      <c r="D82" t="str">
        <f t="shared" si="4"/>
        <v>0</v>
      </c>
      <c r="E82" s="96">
        <v>81.0</v>
      </c>
      <c r="F82" s="95" t="str">
        <f>GDSummary!D84</f>
        <v>1662084508425670</v>
      </c>
      <c r="G82" s="95" t="str">
        <f>GDSummary!H84</f>
        <v>1739652180768990</v>
      </c>
      <c r="H82" s="95" t="str">
        <f>GDSummary!L84</f>
        <v>1798069606176260</v>
      </c>
      <c r="I82" s="95" t="str">
        <f>GDSummary!P84</f>
        <v>1714579986071860</v>
      </c>
      <c r="J82" s="95" t="str">
        <f>GDSummary!T84</f>
        <v>2031003983146330</v>
      </c>
    </row>
    <row r="83">
      <c r="A83" t="str">
        <f t="shared" si="2"/>
        <v>15831</v>
      </c>
      <c r="C83" s="95" t="str">
        <f t="shared" si="3"/>
        <v>172887</v>
      </c>
      <c r="D83" t="str">
        <f t="shared" si="4"/>
        <v>0</v>
      </c>
      <c r="E83" s="96">
        <v>82.0</v>
      </c>
      <c r="F83" s="95" t="str">
        <f>GDSummary!D85</f>
        <v>2363665146148270</v>
      </c>
      <c r="G83" s="95" t="str">
        <f>GDSummary!H85</f>
        <v>2827992122936490</v>
      </c>
      <c r="H83" s="95" t="str">
        <f>GDSummary!L85</f>
        <v>4245266144334300</v>
      </c>
      <c r="I83" s="95" t="str">
        <f>GDSummary!P85</f>
        <v>3748097588892260</v>
      </c>
      <c r="J83" s="95" t="str">
        <f>GDSummary!T85</f>
        <v>2871805191991940</v>
      </c>
    </row>
    <row r="84">
      <c r="A84" t="str">
        <f t="shared" si="2"/>
        <v>19568</v>
      </c>
      <c r="C84" s="95" t="str">
        <f t="shared" si="3"/>
        <v>192455</v>
      </c>
      <c r="D84" t="str">
        <f t="shared" si="4"/>
        <v>0</v>
      </c>
      <c r="E84" s="96">
        <v>83.0</v>
      </c>
      <c r="F84" s="95" t="str">
        <f>GDSummary!D86</f>
        <v>5235470338140210</v>
      </c>
      <c r="G84" s="95" t="str">
        <f>GDSummary!H86</f>
        <v>6576089711828750</v>
      </c>
      <c r="H84" s="95" t="str">
        <f>GDSummary!L86</f>
        <v>6608931290482570</v>
      </c>
      <c r="I84" s="95" t="str">
        <f>GDSummary!P86</f>
        <v>6576089711828750</v>
      </c>
      <c r="J84" s="95" t="str">
        <f>GDSummary!T86</f>
        <v>7117071336326240</v>
      </c>
    </row>
    <row r="85">
      <c r="A85" t="str">
        <f t="shared" si="2"/>
        <v>21810</v>
      </c>
      <c r="C85" s="95" t="str">
        <f t="shared" si="3"/>
        <v>214265</v>
      </c>
      <c r="D85" t="str">
        <f t="shared" si="4"/>
        <v>0</v>
      </c>
      <c r="E85" s="96">
        <v>84.0</v>
      </c>
      <c r="F85" s="95" t="str">
        <f>GDSummary!D87</f>
        <v>5837238381695150</v>
      </c>
      <c r="G85" s="95" t="str">
        <f>GDSummary!H87</f>
        <v>8596633693506980</v>
      </c>
      <c r="H85" s="95" t="str">
        <f>GDSummary!L87</f>
        <v>8095940830841150</v>
      </c>
      <c r="I85" s="95" t="str">
        <f>GDSummary!P87</f>
        <v>6827081708882060</v>
      </c>
      <c r="J85" s="95" t="str">
        <f>GDSummary!T87</f>
        <v>7503852254388940</v>
      </c>
    </row>
    <row r="86">
      <c r="A86" t="str">
        <f t="shared" si="2"/>
        <v>24600</v>
      </c>
      <c r="C86" s="95" t="str">
        <f t="shared" si="3"/>
        <v>238865</v>
      </c>
      <c r="D86" t="str">
        <f t="shared" si="4"/>
        <v>0</v>
      </c>
      <c r="E86" s="96">
        <v>85.0</v>
      </c>
      <c r="F86" s="95" t="str">
        <f>GDSummary!D88</f>
        <v>10798213889715600</v>
      </c>
      <c r="G86" s="95" t="str">
        <f>GDSummary!H88</f>
        <v>10117957303967200</v>
      </c>
      <c r="H86" s="95" t="str">
        <f>GDSummary!L88</f>
        <v>10139865505399600</v>
      </c>
      <c r="I86" s="95" t="str">
        <f>GDSummary!P88</f>
        <v>8421772860233850</v>
      </c>
      <c r="J86" s="95" t="str">
        <f>GDSummary!T88</f>
        <v>12075364460921900</v>
      </c>
    </row>
    <row r="87">
      <c r="A87" t="str">
        <f t="shared" si="2"/>
        <v>24675</v>
      </c>
      <c r="C87" s="95" t="str">
        <f t="shared" si="3"/>
        <v>263540</v>
      </c>
      <c r="D87" t="str">
        <f t="shared" si="4"/>
        <v>0</v>
      </c>
      <c r="E87" s="96">
        <v>86.0</v>
      </c>
      <c r="F87" s="95" t="str">
        <f>GDSummary!D89</f>
        <v>12580468092850600</v>
      </c>
      <c r="G87" s="95" t="str">
        <f>GDSummary!H89</f>
        <v>13167584826088400</v>
      </c>
      <c r="H87" s="95" t="str">
        <f>GDSummary!L89</f>
        <v>13609751606824900</v>
      </c>
      <c r="I87" s="95" t="str">
        <f>GDSummary!P89</f>
        <v>12977811114940700</v>
      </c>
      <c r="J87" s="95" t="str">
        <f>GDSummary!T89</f>
        <v>15372852990866800</v>
      </c>
    </row>
    <row r="88">
      <c r="A88" t="str">
        <f t="shared" si="2"/>
        <v>25529</v>
      </c>
      <c r="C88" s="95" t="str">
        <f t="shared" si="3"/>
        <v>289069</v>
      </c>
      <c r="D88" t="str">
        <f t="shared" si="4"/>
        <v>0</v>
      </c>
      <c r="E88" s="96">
        <v>87.0</v>
      </c>
      <c r="F88" s="95" t="str">
        <f>GDSummary!D90</f>
        <v>17890795445453900</v>
      </c>
      <c r="G88" s="95" t="str">
        <f>GDSummary!H90</f>
        <v>21405328362716400</v>
      </c>
      <c r="H88" s="95" t="str">
        <f>GDSummary!L90</f>
        <v>32132803719496000</v>
      </c>
      <c r="I88" s="95" t="str">
        <f>GDSummary!P90</f>
        <v>28369689920648300</v>
      </c>
      <c r="J88" s="95" t="str">
        <f>GDSummary!T90</f>
        <v>21736953448268800</v>
      </c>
    </row>
    <row r="89">
      <c r="A89" t="str">
        <f t="shared" si="2"/>
        <v>26555</v>
      </c>
      <c r="C89" s="95" t="str">
        <f t="shared" si="3"/>
        <v>315624</v>
      </c>
      <c r="D89" t="str">
        <f t="shared" si="4"/>
        <v>0</v>
      </c>
      <c r="E89" s="96">
        <v>88.0</v>
      </c>
      <c r="F89" s="95" t="str">
        <f>GDSummary!D91</f>
        <v>39627748893722700</v>
      </c>
      <c r="G89" s="95" t="str">
        <f>GDSummary!H91</f>
        <v>49775018283364700</v>
      </c>
      <c r="H89" s="95" t="str">
        <f>GDSummary!L91</f>
        <v>50023599164949900</v>
      </c>
      <c r="I89" s="95" t="str">
        <f>GDSummary!P91</f>
        <v>49775018283364700</v>
      </c>
      <c r="J89" s="95" t="str">
        <f>GDSummary!T91</f>
        <v>53869757167764800</v>
      </c>
    </row>
    <row r="90">
      <c r="A90" t="str">
        <f t="shared" si="2"/>
        <v>28032</v>
      </c>
      <c r="C90" s="95" t="str">
        <f t="shared" si="3"/>
        <v>343656</v>
      </c>
      <c r="D90" t="str">
        <f t="shared" si="4"/>
        <v>0</v>
      </c>
      <c r="E90" s="96">
        <v>89.0</v>
      </c>
      <c r="F90" s="95" t="str">
        <f>GDSummary!D92</f>
        <v>44182585686233900</v>
      </c>
      <c r="G90" s="95" t="str">
        <f>GDSummary!H92</f>
        <v>65068698576301100</v>
      </c>
      <c r="H90" s="95" t="str">
        <f>GDSummary!L92</f>
        <v>61278908977063600</v>
      </c>
      <c r="I90" s="95" t="str">
        <f>GDSummary!P92</f>
        <v>51674799428356500</v>
      </c>
      <c r="J90" s="95" t="str">
        <f>GDSummary!T92</f>
        <v>56797336947219000</v>
      </c>
    </row>
    <row r="91">
      <c r="A91" t="str">
        <f t="shared" si="2"/>
        <v>30228</v>
      </c>
      <c r="C91" s="95" t="str">
        <f t="shared" si="3"/>
        <v>373884</v>
      </c>
      <c r="D91" t="str">
        <f t="shared" si="4"/>
        <v>0</v>
      </c>
      <c r="E91" s="96">
        <v>90.0</v>
      </c>
      <c r="F91" s="95" t="str">
        <f>GDSummary!D93</f>
        <v>81732658364055600</v>
      </c>
      <c r="G91" s="95" t="str">
        <f>GDSummary!H93</f>
        <v>76583734691055400</v>
      </c>
      <c r="H91" s="95" t="str">
        <f>GDSummary!L93</f>
        <v>76749559850783700</v>
      </c>
      <c r="I91" s="95" t="str">
        <f>GDSummary!P93</f>
        <v>63745161101202600</v>
      </c>
      <c r="J91" s="95" t="str">
        <f>GDSummary!T93</f>
        <v>91399526642640100</v>
      </c>
    </row>
    <row r="92">
      <c r="A92" t="str">
        <f t="shared" si="2"/>
        <v>31480</v>
      </c>
      <c r="C92" s="95" t="str">
        <f t="shared" si="3"/>
        <v>405364</v>
      </c>
      <c r="D92" t="str">
        <f t="shared" si="4"/>
        <v>0</v>
      </c>
      <c r="E92" s="96">
        <v>91.0</v>
      </c>
      <c r="F92" s="95" t="str">
        <f>GDSummary!D94</f>
        <v>95222701753682600</v>
      </c>
      <c r="G92" s="95" t="str">
        <f>GDSummary!H94</f>
        <v>99666641452195400</v>
      </c>
      <c r="H92" s="95" t="str">
        <f>GDSummary!L94</f>
        <v>103013441839646000</v>
      </c>
      <c r="I92" s="95" t="str">
        <f>GDSummary!P94</f>
        <v>98230227054580600</v>
      </c>
      <c r="J92" s="95" t="str">
        <f>GDSummary!T94</f>
        <v>116358515807882000</v>
      </c>
    </row>
    <row r="93">
      <c r="A93" t="str">
        <f t="shared" si="2"/>
        <v>32127</v>
      </c>
      <c r="C93" s="95" t="str">
        <f t="shared" si="3"/>
        <v>437491</v>
      </c>
      <c r="D93" t="str">
        <f t="shared" si="4"/>
        <v>0</v>
      </c>
      <c r="E93" s="96">
        <v>92.0</v>
      </c>
      <c r="F93" s="95" t="str">
        <f>GDSummary!D95</f>
        <v>135417050165784000</v>
      </c>
      <c r="G93" s="95" t="str">
        <f>GDSummary!H95</f>
        <v>162018867945058000</v>
      </c>
      <c r="H93" s="95" t="str">
        <f>GDSummary!L95</f>
        <v>243216099950210000</v>
      </c>
      <c r="I93" s="95" t="str">
        <f>GDSummary!P95</f>
        <v>214732750977172000</v>
      </c>
      <c r="J93" s="95" t="str">
        <f>GDSummary!T95</f>
        <v>164528968235646000</v>
      </c>
    </row>
    <row r="94">
      <c r="A94" t="str">
        <f t="shared" si="2"/>
        <v>37822</v>
      </c>
      <c r="C94" s="95" t="str">
        <f t="shared" si="3"/>
        <v>475313</v>
      </c>
      <c r="D94" t="str">
        <f t="shared" si="4"/>
        <v>0</v>
      </c>
      <c r="E94" s="96">
        <v>93.0</v>
      </c>
      <c r="F94" s="95" t="str">
        <f>GDSummary!D96</f>
        <v>299946018401430000</v>
      </c>
      <c r="G94" s="95" t="str">
        <f>GDSummary!H96</f>
        <v>376751618922230000</v>
      </c>
      <c r="H94" s="95" t="str">
        <f>GDSummary!L96</f>
        <v>378633150115994000</v>
      </c>
      <c r="I94" s="95" t="str">
        <f>GDSummary!P96</f>
        <v>376751618922230000</v>
      </c>
      <c r="J94" s="95" t="str">
        <f>GDSummary!T96</f>
        <v>407745068185856000</v>
      </c>
    </row>
    <row r="95">
      <c r="A95" t="str">
        <f t="shared" si="2"/>
        <v>37869</v>
      </c>
      <c r="C95" s="95" t="str">
        <f t="shared" si="3"/>
        <v>513182</v>
      </c>
      <c r="D95" t="str">
        <f t="shared" si="4"/>
        <v>0</v>
      </c>
      <c r="E95" s="96">
        <v>94.0</v>
      </c>
      <c r="F95" s="95" t="str">
        <f>GDSummary!D97</f>
        <v>334421990378695000</v>
      </c>
      <c r="G95" s="95" t="str">
        <f>GDSummary!H97</f>
        <v>492510869412922000</v>
      </c>
      <c r="H95" s="95" t="str">
        <f>GDSummary!L97</f>
        <v>463825608892093000</v>
      </c>
      <c r="I95" s="95" t="str">
        <f>GDSummary!P97</f>
        <v>391131234373075000</v>
      </c>
      <c r="J95" s="95" t="str">
        <f>GDSummary!T97</f>
        <v>429904184535231000</v>
      </c>
    </row>
    <row r="96">
      <c r="A96" t="str">
        <f t="shared" si="2"/>
        <v>40329</v>
      </c>
      <c r="C96" s="95" t="str">
        <f t="shared" si="3"/>
        <v>553511</v>
      </c>
      <c r="D96" t="str">
        <f t="shared" si="4"/>
        <v>0</v>
      </c>
      <c r="E96" s="96">
        <v>95.0</v>
      </c>
      <c r="F96" s="95" t="str">
        <f>GDSummary!D98</f>
        <v>618641889434861000</v>
      </c>
      <c r="G96" s="95" t="str">
        <f>GDSummary!H98</f>
        <v>579669220083614000</v>
      </c>
      <c r="H96" s="95" t="str">
        <f>GDSummary!L98</f>
        <v>580924365727761000</v>
      </c>
      <c r="I96" s="95" t="str">
        <f>GDSummary!P98</f>
        <v>482492894459927000</v>
      </c>
      <c r="J96" s="95" t="str">
        <f>GDSummary!T98</f>
        <v>691811290461115000</v>
      </c>
    </row>
    <row r="97">
      <c r="A97" t="str">
        <f t="shared" si="2"/>
        <v>45119</v>
      </c>
      <c r="C97" s="95" t="str">
        <f t="shared" si="3"/>
        <v>598630</v>
      </c>
      <c r="D97" t="str">
        <f t="shared" si="4"/>
        <v>0</v>
      </c>
      <c r="E97" s="96">
        <v>96.0</v>
      </c>
      <c r="F97" s="95" t="str">
        <f>GDSummary!D99</f>
        <v>720749248942787000</v>
      </c>
      <c r="G97" s="95" t="str">
        <f>GDSummary!H99</f>
        <v>754385830777394000</v>
      </c>
      <c r="H97" s="95" t="str">
        <f>GDSummary!L99</f>
        <v>779718065855704000</v>
      </c>
      <c r="I97" s="95" t="str">
        <f>GDSummary!P99</f>
        <v>743513480180479000</v>
      </c>
      <c r="J97" s="95" t="str">
        <f>GDSummary!T99</f>
        <v>880728138690782000</v>
      </c>
    </row>
    <row r="98">
      <c r="A98" t="str">
        <f t="shared" si="2"/>
        <v>46996</v>
      </c>
      <c r="C98" s="95" t="str">
        <f t="shared" si="3"/>
        <v>645626</v>
      </c>
      <c r="D98" t="str">
        <f t="shared" si="4"/>
        <v>0</v>
      </c>
      <c r="E98" s="96">
        <v>97.0</v>
      </c>
      <c r="F98" s="95" t="str">
        <f>GDSummary!D100</f>
        <v>1024983910386290000</v>
      </c>
      <c r="G98" s="95" t="str">
        <f>GDSummary!H100</f>
        <v>1226335477101130000</v>
      </c>
      <c r="H98" s="95" t="str">
        <f>GDSummary!L100</f>
        <v>1840924675959720000</v>
      </c>
      <c r="I98" s="95" t="str">
        <f>GDSummary!P100</f>
        <v>1625331629326830000</v>
      </c>
      <c r="J98" s="95" t="str">
        <f>GDSummary!T100</f>
        <v>1245334653409860000</v>
      </c>
    </row>
    <row r="99">
      <c r="A99" t="str">
        <f t="shared" si="2"/>
        <v>48511</v>
      </c>
      <c r="C99" s="95" t="str">
        <f t="shared" si="3"/>
        <v>694137</v>
      </c>
      <c r="D99" t="str">
        <f t="shared" si="4"/>
        <v>0</v>
      </c>
      <c r="E99" s="96">
        <v>98.0</v>
      </c>
      <c r="F99" s="95" t="str">
        <f>GDSummary!D101</f>
        <v>2270318563796150000</v>
      </c>
      <c r="G99" s="95" t="str">
        <f>GDSummary!H101</f>
        <v>1993719099489550000</v>
      </c>
      <c r="H99" s="95" t="str">
        <f>GDSummary!L101</f>
        <v>1862840581124910000</v>
      </c>
      <c r="I99" s="95" t="str">
        <f>GDSummary!P101</f>
        <v>1996166974499570000</v>
      </c>
      <c r="J99" s="95" t="str">
        <f>GDSummary!T101</f>
        <v>2152999712052520000</v>
      </c>
    </row>
    <row r="100">
      <c r="A100" t="str">
        <f t="shared" si="2"/>
        <v>49199</v>
      </c>
      <c r="C100" s="95" t="str">
        <f t="shared" si="3"/>
        <v>743336</v>
      </c>
      <c r="D100" t="str">
        <f t="shared" si="4"/>
        <v>0</v>
      </c>
      <c r="E100" s="96">
        <v>99.0</v>
      </c>
      <c r="F100" s="95" t="str">
        <f>GDSummary!D102</f>
        <v>2531270316388330000</v>
      </c>
      <c r="G100" s="95" t="str">
        <f>GDSummary!H102</f>
        <v>3110039108656550000</v>
      </c>
      <c r="H100" s="95" t="str">
        <f>GDSummary!L102</f>
        <v>4627871616737350000</v>
      </c>
      <c r="I100" s="95" t="str">
        <f>GDSummary!P102</f>
        <v>4735798947508250000</v>
      </c>
      <c r="J100" s="95" t="str">
        <f>GDSummary!T102</f>
        <v>3011880219883070000</v>
      </c>
    </row>
    <row r="101">
      <c r="A101" t="str">
        <f t="shared" si="2"/>
        <v>50828</v>
      </c>
      <c r="C101" s="95" t="str">
        <f t="shared" si="3"/>
        <v>794164</v>
      </c>
      <c r="D101" t="str">
        <f t="shared" si="4"/>
        <v>0</v>
      </c>
      <c r="E101" s="96">
        <v>100.0</v>
      </c>
      <c r="F101" s="95" t="str">
        <f>GDSummary!D103</f>
        <v>5548334998172400000</v>
      </c>
      <c r="G101" s="95" t="str">
        <f>GDSummary!H103</f>
        <v>5146869764844110000</v>
      </c>
      <c r="H101" s="95" t="str">
        <f>GDSummary!L103</f>
        <v>4965838693803270000</v>
      </c>
      <c r="I101" s="95" t="str">
        <f>GDSummary!P103</f>
        <v>4832601060491230000</v>
      </c>
      <c r="J101" s="95" t="str">
        <f>GDSummary!T103</f>
        <v>4591439496404710000</v>
      </c>
    </row>
    <row r="102">
      <c r="A102" t="str">
        <f t="shared" si="2"/>
        <v>57449</v>
      </c>
      <c r="C102" s="95" t="str">
        <f t="shared" si="3"/>
        <v>851613</v>
      </c>
      <c r="D102" t="str">
        <f t="shared" si="4"/>
        <v>0</v>
      </c>
      <c r="E102" s="96">
        <v>101.0</v>
      </c>
      <c r="F102" s="95" t="str">
        <f>GDSummary!D104</f>
        <v>5576875972017410000</v>
      </c>
      <c r="G102" s="95" t="str">
        <f>GDSummary!H104</f>
        <v>6573260498120800000</v>
      </c>
      <c r="H102" s="95" t="str">
        <f>GDSummary!L104</f>
        <v>6834212899784190000</v>
      </c>
      <c r="I102" s="95" t="str">
        <f>GDSummary!P104</f>
        <v>6985629577734740000</v>
      </c>
      <c r="J102" s="95" t="str">
        <f>GDSummary!T104</f>
        <v>7068030417671960000</v>
      </c>
    </row>
    <row r="103">
      <c r="A103" t="str">
        <f t="shared" si="2"/>
        <v>66854</v>
      </c>
      <c r="C103" s="95" t="str">
        <f t="shared" si="3"/>
        <v>918467</v>
      </c>
      <c r="D103" t="str">
        <f t="shared" si="4"/>
        <v>0</v>
      </c>
      <c r="E103" s="96">
        <v>102.0</v>
      </c>
      <c r="F103" s="95" t="str">
        <f>GDSummary!D105</f>
        <v>8793753884826500000</v>
      </c>
      <c r="G103" s="95" t="str">
        <f>GDSummary!H105</f>
        <v>10230968186844600000</v>
      </c>
      <c r="H103" s="95" t="str">
        <f>GDSummary!L105</f>
        <v>16088968077486000000</v>
      </c>
      <c r="I103" s="95" t="str">
        <f>GDSummary!P105</f>
        <v>13944381160224900000</v>
      </c>
      <c r="J103" s="95" t="str">
        <f>GDSummary!T105</f>
        <v>10426682488092100000</v>
      </c>
    </row>
    <row r="104">
      <c r="A104" t="str">
        <f t="shared" si="2"/>
        <v>79986</v>
      </c>
      <c r="C104" s="95" t="str">
        <f t="shared" si="3"/>
        <v>998453</v>
      </c>
      <c r="D104" t="str">
        <f t="shared" si="4"/>
        <v>0</v>
      </c>
      <c r="E104" s="96">
        <v>103.0</v>
      </c>
      <c r="F104" s="95" t="str">
        <f>GDSummary!D106</f>
        <v>19220436372918600000</v>
      </c>
      <c r="G104" s="95" t="str">
        <f>GDSummary!H106</f>
        <v>17107958571814900000</v>
      </c>
      <c r="H104" s="95" t="str">
        <f>GDSummary!L106</f>
        <v>16173769275503100000</v>
      </c>
      <c r="I104" s="95" t="str">
        <f>GDSummary!P106</f>
        <v>16922744542948700000</v>
      </c>
      <c r="J104" s="95" t="str">
        <f>GDSummary!T106</f>
        <v>18278297736237700000</v>
      </c>
    </row>
    <row r="105">
      <c r="A105" t="str">
        <f t="shared" si="2"/>
        <v>81207</v>
      </c>
      <c r="C105" s="95" t="str">
        <f t="shared" si="3"/>
        <v>1079660</v>
      </c>
      <c r="D105" t="str">
        <f t="shared" si="4"/>
        <v>0</v>
      </c>
      <c r="E105" s="96">
        <v>104.0</v>
      </c>
      <c r="F105" s="95" t="str">
        <f>GDSummary!D107</f>
        <v>21345925579927700000</v>
      </c>
      <c r="G105" s="95" t="str">
        <f>GDSummary!H107</f>
        <v>26539692231039500000</v>
      </c>
      <c r="H105" s="95" t="str">
        <f>GDSummary!L107</f>
        <v>39938073416781600000</v>
      </c>
      <c r="I105" s="95" t="str">
        <f>GDSummary!P107</f>
        <v>40118930816612700000</v>
      </c>
      <c r="J105" s="95" t="str">
        <f>GDSummary!T107</f>
        <v>25839050258805600000</v>
      </c>
    </row>
    <row r="106">
      <c r="A106" t="str">
        <f t="shared" si="2"/>
        <v>106012</v>
      </c>
      <c r="C106" s="95" t="str">
        <f t="shared" si="3"/>
        <v>1185672</v>
      </c>
      <c r="D106" t="str">
        <f t="shared" si="4"/>
        <v>0</v>
      </c>
      <c r="E106" s="96">
        <v>105.0</v>
      </c>
      <c r="F106" s="95" t="str">
        <f>GDSummary!D108</f>
        <v>47495099222449700000</v>
      </c>
      <c r="G106" s="95" t="str">
        <f>GDSummary!H108</f>
        <v>43728056719259800000</v>
      </c>
      <c r="H106" s="95" t="str">
        <f>GDSummary!L108</f>
        <v>42755130389131700000</v>
      </c>
      <c r="I106" s="95" t="str">
        <f>GDSummary!P108</f>
        <v>40874129503699400000</v>
      </c>
      <c r="J106" s="95" t="str">
        <f>GDSummary!T108</f>
        <v>39284056867383800000</v>
      </c>
    </row>
    <row r="107">
      <c r="A107" t="str">
        <f t="shared" si="2"/>
        <v>120032</v>
      </c>
      <c r="C107" s="95" t="str">
        <f t="shared" si="3"/>
        <v>1305704</v>
      </c>
      <c r="D107" t="str">
        <f t="shared" si="4"/>
        <v>0</v>
      </c>
      <c r="E107" s="96">
        <v>106.0</v>
      </c>
      <c r="F107" s="95" t="str">
        <f>GDSummary!D109</f>
        <v>47728535849408400000</v>
      </c>
      <c r="G107" s="95" t="str">
        <f>GDSummary!H109</f>
        <v>56214071620454500000</v>
      </c>
      <c r="H107" s="95" t="str">
        <f>GDSummary!L109</f>
        <v>58662649247527900000</v>
      </c>
      <c r="I107" s="95" t="str">
        <f>GDSummary!P109</f>
        <v>59221530356071400000</v>
      </c>
      <c r="J107" s="95" t="str">
        <f>GDSummary!T109</f>
        <v>60118639778312400000</v>
      </c>
    </row>
    <row r="108">
      <c r="A108" t="str">
        <f t="shared" si="2"/>
        <v>148061</v>
      </c>
      <c r="C108" s="95" t="str">
        <f t="shared" si="3"/>
        <v>1453765</v>
      </c>
      <c r="D108" t="str">
        <f t="shared" si="4"/>
        <v>0</v>
      </c>
      <c r="E108" s="96">
        <v>107.0</v>
      </c>
      <c r="F108" s="95" t="str">
        <f>GDSummary!D110</f>
        <v>74865046343835900000</v>
      </c>
      <c r="G108" s="95" t="str">
        <f>GDSummary!H110</f>
        <v>87249533549075200000</v>
      </c>
      <c r="H108" s="95" t="str">
        <f>GDSummary!L110</f>
        <v>137852065041579000000</v>
      </c>
      <c r="I108" s="95" t="str">
        <f>GDSummary!P110</f>
        <v>118714573488083000000</v>
      </c>
      <c r="J108" s="95" t="str">
        <f>GDSummary!T110</f>
        <v>89085966769380200000</v>
      </c>
    </row>
    <row r="109">
      <c r="A109" t="str">
        <f t="shared" si="2"/>
        <v>165072</v>
      </c>
      <c r="C109" s="95" t="str">
        <f t="shared" si="3"/>
        <v>1618837</v>
      </c>
      <c r="D109" t="str">
        <f t="shared" si="4"/>
        <v>0</v>
      </c>
      <c r="E109" s="96">
        <v>108.0</v>
      </c>
      <c r="F109" s="95" t="str">
        <f>GDSummary!D111</f>
        <v>163951013113216000000</v>
      </c>
      <c r="G109" s="95" t="str">
        <f>GDSummary!H111</f>
        <v>146316039083925000000</v>
      </c>
      <c r="H109" s="95" t="str">
        <f>GDSummary!L111</f>
        <v>138266122400520000000</v>
      </c>
      <c r="I109" s="95" t="str">
        <f>GDSummary!P111</f>
        <v>144174874926011000000</v>
      </c>
      <c r="J109" s="95" t="str">
        <f>GDSummary!T111</f>
        <v>155850405193097000000</v>
      </c>
    </row>
    <row r="110">
      <c r="A110" t="str">
        <f t="shared" si="2"/>
        <v>185998</v>
      </c>
      <c r="C110" s="95" t="str">
        <f t="shared" si="3"/>
        <v>1804835</v>
      </c>
      <c r="D110" t="str">
        <f t="shared" si="4"/>
        <v>0</v>
      </c>
      <c r="E110" s="96">
        <v>109.0</v>
      </c>
      <c r="F110" s="95" t="str">
        <f>GDSummary!D112</f>
        <v>182186625515469000000</v>
      </c>
      <c r="G110" s="95" t="str">
        <f>GDSummary!H112</f>
        <v>226624833207766000000</v>
      </c>
      <c r="H110" s="95" t="str">
        <f>GDSummary!L112</f>
        <v>341498593781334000000</v>
      </c>
      <c r="I110" s="95" t="str">
        <f>GDSummary!P112</f>
        <v>342019735723542000000</v>
      </c>
      <c r="J110" s="95" t="str">
        <f>GDSummary!T112</f>
        <v>220587395695213000000</v>
      </c>
    </row>
    <row r="111">
      <c r="A111" t="str">
        <f t="shared" si="2"/>
        <v>186886</v>
      </c>
      <c r="C111" s="95" t="str">
        <f t="shared" si="3"/>
        <v>1991721</v>
      </c>
      <c r="D111" t="str">
        <f t="shared" si="4"/>
        <v>0</v>
      </c>
      <c r="E111" s="96">
        <v>110.0</v>
      </c>
      <c r="F111" s="95" t="str">
        <f>GDSummary!D113</f>
        <v>405856044955022000000</v>
      </c>
      <c r="G111" s="95" t="str">
        <f>GDSummary!H113</f>
        <v>373030837218938000000</v>
      </c>
      <c r="H111" s="95" t="str">
        <f>GDSummary!L113</f>
        <v>365355893159756000000</v>
      </c>
      <c r="I111" s="95" t="str">
        <f>GDSummary!P113</f>
        <v>348597230223942000000</v>
      </c>
      <c r="J111" s="95" t="str">
        <f>GDSummary!T113</f>
        <v>335409171677234000000</v>
      </c>
    </row>
    <row r="112">
      <c r="A112" t="str">
        <f t="shared" si="2"/>
        <v>193086</v>
      </c>
      <c r="C112" s="95" t="str">
        <f t="shared" si="3"/>
        <v>2184807</v>
      </c>
      <c r="D112" t="str">
        <f t="shared" si="4"/>
        <v>0</v>
      </c>
      <c r="E112" s="96">
        <v>111.0</v>
      </c>
      <c r="F112" s="95" t="str">
        <f>GDSummary!D114</f>
        <v>407695869147741000000</v>
      </c>
      <c r="G112" s="95" t="str">
        <f>GDSummary!H114</f>
        <v>479951374746151000000</v>
      </c>
      <c r="H112" s="95" t="str">
        <f>GDSummary!L114</f>
        <v>501287759774606000000</v>
      </c>
      <c r="I112" s="95" t="str">
        <f>GDSummary!P114</f>
        <v>505139647210016000000</v>
      </c>
      <c r="J112" s="95" t="str">
        <f>GDSummary!T114</f>
        <v>513004801425882000000</v>
      </c>
    </row>
    <row r="113">
      <c r="A113" t="str">
        <f t="shared" si="2"/>
        <v>201239</v>
      </c>
      <c r="C113" s="95" t="str">
        <f t="shared" si="3"/>
        <v>2386046</v>
      </c>
      <c r="D113" t="str">
        <f t="shared" si="4"/>
        <v>0</v>
      </c>
      <c r="E113" s="96">
        <v>112.0</v>
      </c>
      <c r="F113" s="95" t="str">
        <f>GDSummary!D115</f>
        <v>638984861450430000000</v>
      </c>
      <c r="G113" s="95" t="str">
        <f>GDSummary!H115</f>
        <v>744717132129025000000</v>
      </c>
      <c r="H113" s="95" t="str">
        <f>GDSummary!L115</f>
        <v>1177486961424910000000</v>
      </c>
      <c r="I113" s="95" t="str">
        <f>GDSummary!P115</f>
        <v>1013247423157110000000</v>
      </c>
      <c r="J113" s="95" t="str">
        <f>GDSummary!T115</f>
        <v>760719420900366000000</v>
      </c>
    </row>
    <row r="114">
      <c r="A114" t="str">
        <f t="shared" si="2"/>
        <v>212205</v>
      </c>
      <c r="C114" s="95" t="str">
        <f t="shared" si="3"/>
        <v>2598251</v>
      </c>
      <c r="D114" t="str">
        <f t="shared" si="4"/>
        <v>0</v>
      </c>
      <c r="E114" s="96">
        <v>113.0</v>
      </c>
      <c r="F114" s="95" t="str">
        <f>GDSummary!D116</f>
        <v>1399704282350800000000</v>
      </c>
      <c r="G114" s="95" t="str">
        <f>GDSummary!H116</f>
        <v>1249432660810060000000</v>
      </c>
      <c r="H114" s="95" t="str">
        <f>GDSummary!L116</f>
        <v>1180706684868970000000</v>
      </c>
      <c r="I114" s="95" t="str">
        <f>GDSummary!P116</f>
        <v>1230575188700290000000</v>
      </c>
      <c r="J114" s="95" t="str">
        <f>GDSummary!T116</f>
        <v>1330475133043110000000</v>
      </c>
    </row>
    <row r="115">
      <c r="A115" t="str">
        <f t="shared" si="2"/>
        <v>228936</v>
      </c>
      <c r="C115" s="95" t="str">
        <f t="shared" si="3"/>
        <v>2827187</v>
      </c>
      <c r="D115" t="str">
        <f t="shared" si="4"/>
        <v>0</v>
      </c>
      <c r="E115" s="96">
        <v>114.0</v>
      </c>
      <c r="F115" s="95" t="str">
        <f>GDSummary!D117</f>
        <v>1555505066340840000000</v>
      </c>
      <c r="G115" s="95" t="str">
        <f>GDSummary!H117</f>
        <v>1934930845389880000000</v>
      </c>
      <c r="H115" s="95" t="str">
        <f>GDSummary!L117</f>
        <v>2916167214814840000000</v>
      </c>
      <c r="I115" s="95" t="str">
        <f>GDSummary!P117</f>
        <v>2919610212866710000000</v>
      </c>
      <c r="J115" s="95" t="str">
        <f>GDSummary!T117</f>
        <v>1883386363434060000000</v>
      </c>
    </row>
    <row r="116">
      <c r="A116" t="str">
        <f t="shared" si="2"/>
        <v>238175</v>
      </c>
      <c r="C116" s="95" t="str">
        <f t="shared" si="3"/>
        <v>3065362</v>
      </c>
      <c r="D116" t="str">
        <f t="shared" si="4"/>
        <v>0</v>
      </c>
      <c r="E116" s="96">
        <v>115.0</v>
      </c>
      <c r="F116" s="95" t="str">
        <f>GDSummary!D118</f>
        <v>3465546017895650000000</v>
      </c>
      <c r="G116" s="95" t="str">
        <f>GDSummary!H118</f>
        <v>3184578934216320000000</v>
      </c>
      <c r="H116" s="95" t="str">
        <f>GDSummary!L118</f>
        <v>3119709825861790000000</v>
      </c>
      <c r="I116" s="95" t="str">
        <f>GDSummary!P118</f>
        <v>2975951660673020000000</v>
      </c>
      <c r="J116" s="95" t="str">
        <f>GDSummary!T118</f>
        <v>2863737906617960000000</v>
      </c>
    </row>
    <row r="117">
      <c r="A117" t="str">
        <f t="shared" si="2"/>
        <v>243120</v>
      </c>
      <c r="C117" s="95" t="str">
        <f t="shared" si="3"/>
        <v>3308482</v>
      </c>
      <c r="D117" t="str">
        <f t="shared" si="4"/>
        <v>0</v>
      </c>
      <c r="E117" s="96">
        <v>116.0</v>
      </c>
      <c r="F117" s="95" t="str">
        <f>GDSummary!D119</f>
        <v>3481106158482490000000</v>
      </c>
      <c r="G117" s="95" t="str">
        <f>GDSummary!H119</f>
        <v>4097787694050770000000</v>
      </c>
      <c r="H117" s="95" t="str">
        <f>GDSummary!L119</f>
        <v>4280416298442340000000</v>
      </c>
      <c r="I117" s="95" t="str">
        <f>GDSummary!P119</f>
        <v>4312371416422540000000</v>
      </c>
      <c r="J117" s="95" t="str">
        <f>GDSummary!T119</f>
        <v>4379767175468240000000</v>
      </c>
    </row>
    <row r="118">
      <c r="A118" t="str">
        <f t="shared" si="2"/>
        <v>286151</v>
      </c>
      <c r="C118" s="95" t="str">
        <f t="shared" si="3"/>
        <v>3594633</v>
      </c>
      <c r="D118" t="str">
        <f t="shared" si="4"/>
        <v>0</v>
      </c>
      <c r="E118" s="96">
        <v>117.0</v>
      </c>
      <c r="F118" s="95" t="str">
        <f>GDSummary!D120</f>
        <v>5455434302433520000000</v>
      </c>
      <c r="G118" s="95" t="str">
        <f>GDSummary!H120</f>
        <v>6358166152139260000000</v>
      </c>
      <c r="H118" s="95" t="str">
        <f>GDSummary!L120</f>
        <v>10053844790991700000000</v>
      </c>
      <c r="I118" s="95" t="str">
        <f>GDSummary!P120</f>
        <v>8650760108144590000000</v>
      </c>
      <c r="J118" s="95" t="str">
        <f>GDSummary!T120</f>
        <v>6495137605432940000000</v>
      </c>
    </row>
    <row r="119">
      <c r="A119" t="str">
        <f t="shared" si="2"/>
        <v>286741</v>
      </c>
      <c r="C119" s="95" t="str">
        <f t="shared" si="3"/>
        <v>3881374</v>
      </c>
      <c r="D119" t="str">
        <f t="shared" si="4"/>
        <v>0</v>
      </c>
      <c r="E119" s="96">
        <v>118.0</v>
      </c>
      <c r="F119" s="95" t="str">
        <f>GDSummary!D121</f>
        <v>11950571907866500000000</v>
      </c>
      <c r="G119" s="95" t="str">
        <f>GDSummary!H121</f>
        <v>10667807113035100000000</v>
      </c>
      <c r="H119" s="95" t="str">
        <f>GDSummary!L121</f>
        <v>10081031410726400000000</v>
      </c>
      <c r="I119" s="95" t="str">
        <f>GDSummary!P121</f>
        <v>10506248382198700000000</v>
      </c>
      <c r="J119" s="95" t="str">
        <f>GDSummary!T121</f>
        <v>11359423285183100000000</v>
      </c>
    </row>
    <row r="120">
      <c r="A120" t="str">
        <f t="shared" si="2"/>
        <v>305356</v>
      </c>
      <c r="C120" s="95" t="str">
        <f t="shared" si="3"/>
        <v>4186730</v>
      </c>
      <c r="D120" t="str">
        <f t="shared" si="4"/>
        <v>0</v>
      </c>
      <c r="E120" s="96">
        <v>119.0</v>
      </c>
      <c r="F120" s="95" t="str">
        <f>GDSummary!D122</f>
        <v>13280910849575600000000</v>
      </c>
      <c r="G120" s="95" t="str">
        <f>GDSummary!H122</f>
        <v>16520422798663700000000</v>
      </c>
      <c r="H120" s="95" t="str">
        <f>GDSummary!L122</f>
        <v>24898606228513800000000</v>
      </c>
      <c r="I120" s="95" t="str">
        <f>GDSummary!P122</f>
        <v>24927070521972400000000</v>
      </c>
      <c r="J120" s="95" t="str">
        <f>GDSummary!T122</f>
        <v>16080341021932100000000</v>
      </c>
    </row>
    <row r="121">
      <c r="A121" t="str">
        <f t="shared" si="2"/>
        <v>341493</v>
      </c>
      <c r="C121" s="95" t="str">
        <f t="shared" si="3"/>
        <v>4528223</v>
      </c>
      <c r="D121" t="str">
        <f t="shared" si="4"/>
        <v>0</v>
      </c>
      <c r="E121" s="96">
        <v>120.0</v>
      </c>
      <c r="F121" s="95" t="str">
        <f>GDSummary!D123</f>
        <v>29589125735519300000000</v>
      </c>
      <c r="G121" s="95" t="str">
        <f>GDSummary!H123</f>
        <v>27189555618337300000000</v>
      </c>
      <c r="H121" s="95" t="str">
        <f>GDSummary!L123</f>
        <v>26636315712789800000000</v>
      </c>
      <c r="I121" s="95" t="str">
        <f>GDSummary!P123</f>
        <v>25408307612079400000000</v>
      </c>
      <c r="J121" s="95" t="str">
        <f>GDSummary!T123</f>
        <v>24450572865446900000000</v>
      </c>
    </row>
    <row r="122">
      <c r="A122" t="str">
        <f t="shared" si="2"/>
        <v>355766</v>
      </c>
      <c r="C122" s="95" t="str">
        <f t="shared" si="3"/>
        <v>4883989</v>
      </c>
      <c r="D122" t="str">
        <f t="shared" si="4"/>
        <v>0</v>
      </c>
      <c r="E122" s="96">
        <v>121.0</v>
      </c>
      <c r="F122" s="95" t="str">
        <f>GDSummary!D124</f>
        <v>29721834230531400000000</v>
      </c>
      <c r="G122" s="95" t="str">
        <f>GDSummary!H124</f>
        <v>34986816365232600000000</v>
      </c>
      <c r="H122" s="95" t="str">
        <f>GDSummary!L124</f>
        <v>36546536941400900000000</v>
      </c>
      <c r="I122" s="95" t="str">
        <f>GDSummary!P124</f>
        <v>36818504261291700000000</v>
      </c>
      <c r="J122" s="95" t="str">
        <f>GDSummary!T124</f>
        <v>37394160358144700000000</v>
      </c>
    </row>
    <row r="123">
      <c r="A123" t="str">
        <f t="shared" si="2"/>
        <v>367028</v>
      </c>
      <c r="C123" s="95" t="str">
        <f t="shared" si="3"/>
        <v>5251017</v>
      </c>
      <c r="D123" t="str">
        <f t="shared" si="4"/>
        <v>0</v>
      </c>
      <c r="E123" s="96">
        <v>122.0</v>
      </c>
      <c r="F123" s="95" t="str">
        <f>GDSummary!D125</f>
        <v>46578236944276200000000</v>
      </c>
      <c r="G123" s="95" t="str">
        <f>GDSummary!H125</f>
        <v>54285732542533000000000</v>
      </c>
      <c r="H123" s="95" t="str">
        <f>GDSummary!L125</f>
        <v>85840023967960200000000</v>
      </c>
      <c r="I123" s="95" t="str">
        <f>GDSummary!P125</f>
        <v>73859775725923700000000</v>
      </c>
      <c r="J123" s="95" t="str">
        <f>GDSummary!T125</f>
        <v>55455522974659200000000</v>
      </c>
    </row>
    <row r="124">
      <c r="A124" t="str">
        <f t="shared" si="2"/>
        <v>372379</v>
      </c>
      <c r="C124" s="95" t="str">
        <f t="shared" si="3"/>
        <v>5623396</v>
      </c>
      <c r="D124" t="str">
        <f t="shared" si="4"/>
        <v>0</v>
      </c>
      <c r="E124" s="96">
        <v>123.0</v>
      </c>
      <c r="F124" s="95" t="str">
        <f>GDSummary!D126</f>
        <v>102033759918935000000000</v>
      </c>
      <c r="G124" s="95" t="str">
        <f>GDSummary!H126</f>
        <v>91081741731820600000000</v>
      </c>
      <c r="H124" s="95" t="str">
        <f>GDSummary!L126</f>
        <v>86071869592953700000000</v>
      </c>
      <c r="I124" s="95" t="str">
        <f>GDSummary!P126</f>
        <v>89701855787919700000000</v>
      </c>
      <c r="J124" s="95" t="str">
        <f>GDSummary!T126</f>
        <v>96986474025437200000000</v>
      </c>
    </row>
    <row r="125">
      <c r="A125" t="str">
        <f t="shared" si="2"/>
        <v>384863</v>
      </c>
      <c r="C125" s="95" t="str">
        <f t="shared" si="3"/>
        <v>6008259</v>
      </c>
      <c r="D125" t="str">
        <f t="shared" si="4"/>
        <v>0</v>
      </c>
      <c r="E125" s="96">
        <v>124.0</v>
      </c>
      <c r="F125" s="95" t="str">
        <f>GDSummary!D127</f>
        <v>113392283683388000000000</v>
      </c>
      <c r="G125" s="95" t="str">
        <f>GDSummary!H127</f>
        <v>141051161817943000000000</v>
      </c>
      <c r="H125" s="95" t="str">
        <f>GDSummary!L127</f>
        <v>212584333589729000000000</v>
      </c>
      <c r="I125" s="95" t="str">
        <f>GDSummary!P127</f>
        <v>212826533434609000000000</v>
      </c>
      <c r="J125" s="95" t="str">
        <f>GDSummary!T127</f>
        <v>137293757713793000000000</v>
      </c>
    </row>
    <row r="126">
      <c r="A126" t="str">
        <f t="shared" si="2"/>
        <v>434751</v>
      </c>
      <c r="C126" s="95" t="str">
        <f t="shared" si="3"/>
        <v>6443010</v>
      </c>
      <c r="D126" t="str">
        <f t="shared" si="4"/>
        <v>0</v>
      </c>
      <c r="E126" s="96">
        <v>125.0</v>
      </c>
      <c r="F126" s="95" t="str">
        <f>GDSummary!D128</f>
        <v>252631878386666000000000</v>
      </c>
      <c r="G126" s="95" t="str">
        <f>GDSummary!H128</f>
        <v>232143768085674000000000</v>
      </c>
      <c r="H126" s="95" t="str">
        <f>GDSummary!L128</f>
        <v>227420759347289000000000</v>
      </c>
      <c r="I126" s="95" t="str">
        <f>GDSummary!P128</f>
        <v>216935513383468000000000</v>
      </c>
      <c r="J126" s="95" t="str">
        <f>GDSummary!T128</f>
        <v>208758689648802000000000</v>
      </c>
    </row>
    <row r="127">
      <c r="A127" t="str">
        <f t="shared" si="2"/>
        <v>505955</v>
      </c>
      <c r="C127" s="95" t="str">
        <f t="shared" si="3"/>
        <v>6948965</v>
      </c>
      <c r="D127" t="str">
        <f t="shared" si="4"/>
        <v>0</v>
      </c>
      <c r="E127" s="96">
        <v>126.0</v>
      </c>
      <c r="F127" s="95" t="str">
        <f>GDSummary!D129</f>
        <v>253764812419507000000000</v>
      </c>
      <c r="G127" s="95" t="str">
        <f>GDSummary!H129</f>
        <v>298716942831426000000000</v>
      </c>
      <c r="H127" s="95" t="str">
        <f>GDSummary!L129</f>
        <v>312034214527071000000000</v>
      </c>
      <c r="I127" s="95" t="str">
        <f>GDSummary!P129</f>
        <v>314355497028399000000000</v>
      </c>
      <c r="J127" s="95" t="str">
        <f>GDSummary!T129</f>
        <v>319270652274203000000000</v>
      </c>
    </row>
    <row r="128">
      <c r="A128" t="str">
        <f t="shared" si="2"/>
        <v>605347</v>
      </c>
      <c r="C128" s="95" t="str">
        <f t="shared" si="3"/>
        <v>7554312</v>
      </c>
      <c r="D128" t="str">
        <f t="shared" si="4"/>
        <v>0</v>
      </c>
      <c r="E128" s="96">
        <v>127.0</v>
      </c>
      <c r="F128" s="95" t="str">
        <f>GDSummary!D130</f>
        <v>397684216613534000000000</v>
      </c>
      <c r="G128" s="95" t="str">
        <f>GDSummary!H130</f>
        <v>463490696329222000000000</v>
      </c>
      <c r="H128" s="95" t="str">
        <f>GDSummary!L130</f>
        <v>732901388830197000000000</v>
      </c>
      <c r="I128" s="95" t="str">
        <f>GDSummary!P130</f>
        <v>630613543487176000000000</v>
      </c>
      <c r="J128" s="95" t="str">
        <f>GDSummary!T130</f>
        <v>473478650100956000000000</v>
      </c>
    </row>
    <row r="129">
      <c r="A129" t="str">
        <f t="shared" si="2"/>
        <v>614710</v>
      </c>
      <c r="C129" s="95" t="str">
        <f t="shared" si="3"/>
        <v>8169022</v>
      </c>
      <c r="D129" t="str">
        <f t="shared" si="4"/>
        <v>0</v>
      </c>
      <c r="E129" s="96">
        <v>128.0</v>
      </c>
      <c r="F129" s="95" t="str">
        <f>GDSummary!D131</f>
        <v>871162866714490000000000</v>
      </c>
      <c r="G129" s="95" t="str">
        <f>GDSummary!H131</f>
        <v>777654855353622000000000</v>
      </c>
      <c r="H129" s="95" t="str">
        <f>GDSummary!L131</f>
        <v>734880643538425000000000</v>
      </c>
      <c r="I129" s="95" t="str">
        <f>GDSummary!P131</f>
        <v>765872967871479000000000</v>
      </c>
      <c r="J129" s="95" t="str">
        <f>GDSummary!T131</f>
        <v>828069145191099000000000</v>
      </c>
    </row>
    <row r="130">
      <c r="A130" t="str">
        <f t="shared" si="2"/>
        <v>802301</v>
      </c>
      <c r="C130" s="95" t="str">
        <f t="shared" si="3"/>
        <v>8971323</v>
      </c>
      <c r="D130" t="str">
        <f t="shared" si="4"/>
        <v>0</v>
      </c>
      <c r="E130" s="96">
        <v>129.0</v>
      </c>
      <c r="F130" s="95" t="str">
        <f>GDSummary!D132</f>
        <v>968141892107121000000000</v>
      </c>
      <c r="G130" s="95" t="str">
        <f>GDSummary!H132</f>
        <v>1204293000408540000000000</v>
      </c>
      <c r="H130" s="95" t="str">
        <f>GDSummary!L132</f>
        <v>1815042598670460000000000</v>
      </c>
      <c r="I130" s="95" t="str">
        <f>GDSummary!P132</f>
        <v>1817109776390430000000000</v>
      </c>
      <c r="J130" s="95" t="str">
        <f>GDSummary!T132</f>
        <v>1172212341547140000000000</v>
      </c>
    </row>
    <row r="131">
      <c r="A131" t="str">
        <f t="shared" si="2"/>
        <v>908690</v>
      </c>
      <c r="C131" s="95" t="str">
        <f t="shared" si="3"/>
        <v>9880013</v>
      </c>
      <c r="D131" t="str">
        <f t="shared" si="4"/>
        <v>0</v>
      </c>
      <c r="E131" s="96">
        <v>130.0</v>
      </c>
      <c r="F131" s="95" t="str">
        <f>GDSummary!D133</f>
        <v>2156967980352630000000000</v>
      </c>
      <c r="G131" s="95" t="str">
        <f>GDSummary!H133</f>
        <v>1982040221580120000000000</v>
      </c>
      <c r="H131" s="95" t="str">
        <f>GDSummary!L133</f>
        <v>1941715711141440000000000</v>
      </c>
      <c r="I131" s="95" t="str">
        <f>GDSummary!P133</f>
        <v>1852192359550870000000000</v>
      </c>
      <c r="J131" s="95" t="str">
        <f>GDSummary!T133</f>
        <v>1782379006466760000000000</v>
      </c>
    </row>
    <row r="132">
      <c r="A132" t="str">
        <f t="shared" si="2"/>
        <v>1120665</v>
      </c>
      <c r="C132" s="95" t="str">
        <f t="shared" si="3"/>
        <v>11000678</v>
      </c>
      <c r="D132" t="str">
        <f t="shared" si="4"/>
        <v>0</v>
      </c>
      <c r="E132" s="96">
        <v>131.0</v>
      </c>
      <c r="F132" s="95" t="str">
        <f>GDSummary!D134</f>
        <v>2166640842750660000000000</v>
      </c>
      <c r="G132" s="95" t="str">
        <f>GDSummary!H134</f>
        <v>2550441356269010000000000</v>
      </c>
      <c r="H132" s="95" t="str">
        <f>GDSummary!L134</f>
        <v>2664144399471150000000000</v>
      </c>
      <c r="I132" s="95" t="str">
        <f>GDSummary!P134</f>
        <v>2683962806791690000000000</v>
      </c>
      <c r="J132" s="95" t="str">
        <f>GDSummary!T134</f>
        <v>2725928524513220000000000</v>
      </c>
    </row>
    <row r="133">
      <c r="A133" t="str">
        <f t="shared" si="2"/>
        <v>1249470</v>
      </c>
      <c r="C133" s="95" t="str">
        <f t="shared" si="3"/>
        <v>12250148</v>
      </c>
      <c r="D133" t="str">
        <f t="shared" si="4"/>
        <v>0</v>
      </c>
      <c r="E133" s="96">
        <v>132.0</v>
      </c>
      <c r="F133" s="95" t="str">
        <f>GDSummary!D135</f>
        <v>3395422554679650000000000</v>
      </c>
      <c r="G133" s="95" t="str">
        <f>GDSummary!H135</f>
        <v>3957277410586670000000000</v>
      </c>
      <c r="H133" s="95" t="str">
        <f>GDSummary!L135</f>
        <v>6257502906888190000000000</v>
      </c>
      <c r="I133" s="95" t="str">
        <f>GDSummary!P135</f>
        <v>5384170050992010000000000</v>
      </c>
      <c r="J133" s="95" t="str">
        <f>GDSummary!T135</f>
        <v>4042554692988280000000000</v>
      </c>
    </row>
    <row r="134">
      <c r="A134" t="str">
        <f t="shared" si="2"/>
        <v>1407648</v>
      </c>
      <c r="C134" s="95" t="str">
        <f t="shared" si="3"/>
        <v>13657796</v>
      </c>
      <c r="D134" t="str">
        <f t="shared" si="4"/>
        <v>0</v>
      </c>
      <c r="E134" s="96">
        <v>133.0</v>
      </c>
      <c r="F134" s="95" t="str">
        <f>GDSummary!D136</f>
        <v>7437977247667930000000000</v>
      </c>
      <c r="G134" s="95" t="str">
        <f>GDSummary!H136</f>
        <v>6639607206358660000000000</v>
      </c>
      <c r="H134" s="95" t="str">
        <f>GDSummary!L136</f>
        <v>6274401550019100000000000</v>
      </c>
      <c r="I134" s="95" t="str">
        <f>GDSummary!P136</f>
        <v>6539013223105080000000000</v>
      </c>
      <c r="J134" s="95" t="str">
        <f>GDSummary!T136</f>
        <v>7070043557985220000000000</v>
      </c>
    </row>
    <row r="135">
      <c r="A135" t="str">
        <f t="shared" si="2"/>
        <v>1414645</v>
      </c>
      <c r="C135" s="95" t="str">
        <f t="shared" si="3"/>
        <v>15072441</v>
      </c>
      <c r="D135" t="str">
        <f t="shared" si="4"/>
        <v>0</v>
      </c>
      <c r="E135" s="96">
        <v>134.0</v>
      </c>
      <c r="F135" s="95" t="str">
        <f>GDSummary!D137</f>
        <v>8265982997272470000000000</v>
      </c>
      <c r="G135" s="95" t="str">
        <f>GDSummary!H137</f>
        <v>10282238073257900000000000</v>
      </c>
      <c r="H135" s="95" t="str">
        <f>GDSummary!L137</f>
        <v>15496810507653300000000000</v>
      </c>
      <c r="I135" s="95" t="str">
        <f>GDSummary!P137</f>
        <v>15514459422558000000000000</v>
      </c>
      <c r="J135" s="95" t="str">
        <f>GDSummary!T137</f>
        <v>10008333831003200000000000</v>
      </c>
    </row>
    <row r="136">
      <c r="A136" t="str">
        <f t="shared" si="2"/>
        <v>1461364</v>
      </c>
      <c r="C136" s="95" t="str">
        <f t="shared" si="3"/>
        <v>16533805</v>
      </c>
      <c r="D136" t="str">
        <f t="shared" si="4"/>
        <v>0</v>
      </c>
      <c r="E136" s="96">
        <v>135.0</v>
      </c>
      <c r="F136" s="95" t="str">
        <f>GDSummary!D138</f>
        <v>18416164966317500000000000</v>
      </c>
      <c r="G136" s="95" t="str">
        <f>GDSummary!H138</f>
        <v>16922633557255200000000000</v>
      </c>
      <c r="H136" s="95" t="str">
        <f>GDSummary!L138</f>
        <v>16578343820126700000000000</v>
      </c>
      <c r="I136" s="95" t="str">
        <f>GDSummary!P138</f>
        <v>15813994209187300000000000</v>
      </c>
      <c r="J136" s="95" t="str">
        <f>GDSummary!T138</f>
        <v>15217928928195800000000000</v>
      </c>
    </row>
    <row r="137">
      <c r="A137" t="str">
        <f t="shared" si="2"/>
        <v>1523400</v>
      </c>
      <c r="C137" s="95" t="str">
        <f t="shared" si="3"/>
        <v>18057205</v>
      </c>
      <c r="D137" t="str">
        <f t="shared" si="4"/>
        <v>0</v>
      </c>
      <c r="E137" s="96">
        <v>136.0</v>
      </c>
      <c r="F137" s="95" t="str">
        <f>GDSummary!D139</f>
        <v>18498751641982300000000000</v>
      </c>
      <c r="G137" s="95" t="str">
        <f>GDSummary!H139</f>
        <v>21775635295298200000000000</v>
      </c>
      <c r="H137" s="95" t="str">
        <f>GDSummary!L139</f>
        <v>22746430711188700000000000</v>
      </c>
      <c r="I137" s="95" t="str">
        <f>GDSummary!P139</f>
        <v>22915639436509700000000000</v>
      </c>
      <c r="J137" s="95" t="str">
        <f>GDSummary!T139</f>
        <v>23273942353037300000000000</v>
      </c>
    </row>
    <row r="138">
      <c r="A138" t="str">
        <f t="shared" si="2"/>
        <v>1606214</v>
      </c>
      <c r="C138" s="95" t="str">
        <f t="shared" si="3"/>
        <v>19663419</v>
      </c>
      <c r="D138" t="str">
        <f t="shared" si="4"/>
        <v>0</v>
      </c>
      <c r="E138" s="96">
        <v>137.0</v>
      </c>
      <c r="F138" s="95" t="str">
        <f>GDSummary!D140</f>
        <v>28990073754944400000000000</v>
      </c>
      <c r="G138" s="95" t="str">
        <f>GDSummary!H140</f>
        <v>33787183236251600000000000</v>
      </c>
      <c r="H138" s="95" t="str">
        <f>GDSummary!L140</f>
        <v>53426479207784300000000000</v>
      </c>
      <c r="I138" s="95" t="str">
        <f>GDSummary!P140</f>
        <v>45969974097126100000000000</v>
      </c>
      <c r="J138" s="95" t="str">
        <f>GDSummary!T140</f>
        <v>34515279798169500000000000</v>
      </c>
    </row>
    <row r="139">
      <c r="A139" t="str">
        <f t="shared" si="2"/>
        <v>1732941</v>
      </c>
      <c r="C139" s="95" t="str">
        <f t="shared" si="3"/>
        <v>21396360</v>
      </c>
      <c r="D139" t="str">
        <f t="shared" si="4"/>
        <v>0</v>
      </c>
      <c r="E139" s="96">
        <v>138.0</v>
      </c>
      <c r="F139" s="95" t="str">
        <f>GDSummary!D141</f>
        <v>63505353553113900000000000</v>
      </c>
      <c r="G139" s="95" t="str">
        <f>GDSummary!H141</f>
        <v>56688880588623300000000000</v>
      </c>
      <c r="H139" s="95" t="str">
        <f>GDSummary!L141</f>
        <v>53570759425773700000000000</v>
      </c>
      <c r="I139" s="95" t="str">
        <f>GDSummary!P141</f>
        <v>55830010133364400000000000</v>
      </c>
      <c r="J139" s="95" t="str">
        <f>GDSummary!T141</f>
        <v>60363940421471700000000000</v>
      </c>
    </row>
    <row r="140">
      <c r="A140" t="str">
        <f t="shared" si="2"/>
        <v>1802704</v>
      </c>
      <c r="C140" s="95" t="str">
        <f t="shared" si="3"/>
        <v>23199064</v>
      </c>
      <c r="D140" t="str">
        <f t="shared" si="4"/>
        <v>0</v>
      </c>
      <c r="E140" s="96">
        <v>139.0</v>
      </c>
      <c r="F140" s="95" t="str">
        <f>GDSummary!D142</f>
        <v>70574856012924000000000000</v>
      </c>
      <c r="G140" s="95" t="str">
        <f>GDSummary!H142</f>
        <v>87789615757571200000000000</v>
      </c>
      <c r="H140" s="95" t="str">
        <f>GDSummary!L142</f>
        <v>132311568017276000000000000</v>
      </c>
      <c r="I140" s="95" t="str">
        <f>GDSummary!P142</f>
        <v>132462253691991000000000000</v>
      </c>
      <c r="J140" s="95" t="str">
        <f>GDSummary!T142</f>
        <v>85451024885434100000000000</v>
      </c>
    </row>
    <row r="141">
      <c r="A141" t="str">
        <f t="shared" si="2"/>
        <v>1840135</v>
      </c>
      <c r="C141" s="95" t="str">
        <f t="shared" si="3"/>
        <v>25039199</v>
      </c>
      <c r="D141" t="str">
        <f t="shared" si="4"/>
        <v>0</v>
      </c>
      <c r="E141" s="96">
        <v>140.0</v>
      </c>
      <c r="F141" s="95" t="str">
        <f>GDSummary!D143</f>
        <v>157236978623405000000000000</v>
      </c>
      <c r="G141" s="95" t="str">
        <f>GDSummary!H143</f>
        <v>144485226358913000000000000</v>
      </c>
      <c r="H141" s="95" t="str">
        <f>GDSummary!L143</f>
        <v>141545685386762000000000000</v>
      </c>
      <c r="I141" s="95" t="str">
        <f>GDSummary!P143</f>
        <v>135019677953768000000000000</v>
      </c>
      <c r="J141" s="95" t="str">
        <f>GDSummary!T143</f>
        <v>129930480482254000000000000</v>
      </c>
    </row>
    <row r="142">
      <c r="A142" t="str">
        <f t="shared" si="2"/>
        <v>2165783</v>
      </c>
      <c r="C142" s="95" t="str">
        <f t="shared" si="3"/>
        <v>27204982</v>
      </c>
      <c r="D142" t="str">
        <f t="shared" si="4"/>
        <v>0</v>
      </c>
      <c r="E142" s="96">
        <v>141.0</v>
      </c>
      <c r="F142" s="95" t="str">
        <f>GDSummary!D144</f>
        <v>157942102508112000000000000</v>
      </c>
      <c r="G142" s="95" t="str">
        <f>GDSummary!H144</f>
        <v>185920092634689000000000000</v>
      </c>
      <c r="H142" s="95" t="str">
        <f>GDSummary!L144</f>
        <v>194208731606609000000000000</v>
      </c>
      <c r="I142" s="95" t="str">
        <f>GDSummary!P144</f>
        <v>195653433018877000000000000</v>
      </c>
      <c r="J142" s="95" t="str">
        <f>GDSummary!T144</f>
        <v>198712618827017000000000000</v>
      </c>
    </row>
    <row r="143">
      <c r="A143" t="str">
        <f t="shared" si="2"/>
        <v>2170450</v>
      </c>
      <c r="C143" s="95" t="str">
        <f t="shared" si="3"/>
        <v>29375432</v>
      </c>
      <c r="D143" t="str">
        <f t="shared" si="4"/>
        <v>0</v>
      </c>
      <c r="E143" s="96">
        <v>142.0</v>
      </c>
      <c r="F143" s="95" t="str">
        <f>GDSummary!D145</f>
        <v>247516874868892000000000000</v>
      </c>
      <c r="G143" s="95" t="str">
        <f>GDSummary!H145</f>
        <v>288474533596280000000000000</v>
      </c>
      <c r="H143" s="95" t="str">
        <f>GDSummary!L145</f>
        <v>456154589089558000000000000</v>
      </c>
      <c r="I143" s="95" t="str">
        <f>GDSummary!P145</f>
        <v>392491044434958000000000000</v>
      </c>
      <c r="J143" s="95" t="str">
        <f>GDSummary!T145</f>
        <v>294691012825220000000000000</v>
      </c>
    </row>
    <row r="144">
      <c r="A144" t="str">
        <f t="shared" si="2"/>
        <v>2311368</v>
      </c>
      <c r="C144" s="95" t="str">
        <f t="shared" si="3"/>
        <v>31686800</v>
      </c>
      <c r="D144" t="str">
        <f t="shared" si="4"/>
        <v>0</v>
      </c>
      <c r="E144" s="96">
        <v>143.0</v>
      </c>
      <c r="F144" s="95" t="str">
        <f>GDSummary!D146</f>
        <v>542207887694112000000000000</v>
      </c>
      <c r="G144" s="95" t="str">
        <f>GDSummary!H146</f>
        <v>484008929745795000000000000</v>
      </c>
      <c r="H144" s="95" t="str">
        <f>GDSummary!L146</f>
        <v>457386451572993000000000000</v>
      </c>
      <c r="I144" s="95" t="str">
        <f>GDSummary!P146</f>
        <v>476675904621867000000000000</v>
      </c>
      <c r="J144" s="95" t="str">
        <f>GDSummary!T146</f>
        <v>515386542945133000000000000</v>
      </c>
    </row>
    <row r="145">
      <c r="A145" t="str">
        <f t="shared" si="2"/>
        <v>2584761</v>
      </c>
      <c r="C145" s="95" t="str">
        <f t="shared" si="3"/>
        <v>34271561</v>
      </c>
      <c r="D145" t="str">
        <f t="shared" si="4"/>
        <v>0</v>
      </c>
      <c r="E145" s="96">
        <v>144.0</v>
      </c>
      <c r="F145" s="95" t="str">
        <f>GDSummary!D147</f>
        <v>602567208373919000000000000</v>
      </c>
      <c r="G145" s="95" t="str">
        <f>GDSummary!H147</f>
        <v>749546604518196000000000000</v>
      </c>
      <c r="H145" s="95" t="str">
        <f>GDSummary!L147</f>
        <v>1129674457582550000000000000</v>
      </c>
      <c r="I145" s="95" t="str">
        <f>GDSummary!P147</f>
        <v>1130961009470740000000000000</v>
      </c>
      <c r="J145" s="95" t="str">
        <f>GDSummary!T147</f>
        <v>729579745888595000000000000</v>
      </c>
    </row>
    <row r="146">
      <c r="A146" t="str">
        <f t="shared" si="2"/>
        <v>2692870</v>
      </c>
      <c r="C146" s="95" t="str">
        <f t="shared" si="3"/>
        <v>36964431</v>
      </c>
      <c r="D146" t="str">
        <f t="shared" si="4"/>
        <v>0</v>
      </c>
      <c r="E146" s="96">
        <v>145.0</v>
      </c>
      <c r="F146" s="95" t="str">
        <f>GDSummary!D148</f>
        <v>1342487291116260000000000000</v>
      </c>
      <c r="G146" s="95" t="str">
        <f>GDSummary!H148</f>
        <v>1233612994776740000000000000</v>
      </c>
      <c r="H146" s="95" t="str">
        <f>GDSummary!L148</f>
        <v>1208515232256240000000000000</v>
      </c>
      <c r="I146" s="95" t="str">
        <f>GDSummary!P148</f>
        <v>1152796264866700000000000000</v>
      </c>
      <c r="J146" s="95" t="str">
        <f>GDSummary!T148</f>
        <v>1109344762805090000000000000</v>
      </c>
    </row>
    <row r="147">
      <c r="A147" t="str">
        <f t="shared" si="2"/>
        <v>2777940</v>
      </c>
      <c r="C147" s="95" t="str">
        <f t="shared" si="3"/>
        <v>39742371</v>
      </c>
      <c r="D147" t="str">
        <f t="shared" si="4"/>
        <v>0</v>
      </c>
      <c r="E147" s="96">
        <v>146.0</v>
      </c>
      <c r="F147" s="95" t="str">
        <f>GDSummary!D149</f>
        <v>1348507629656740000000000000</v>
      </c>
      <c r="G147" s="95" t="str">
        <f>GDSummary!H149</f>
        <v>1587383347571440000000000000</v>
      </c>
      <c r="H147" s="95" t="str">
        <f>GDSummary!L149</f>
        <v>1658151640192130000000000000</v>
      </c>
      <c r="I147" s="95" t="str">
        <f>GDSummary!P149</f>
        <v>1670486481750410000000000000</v>
      </c>
      <c r="J147" s="95" t="str">
        <f>GDSummary!T149</f>
        <v>1696605770753840000000000000</v>
      </c>
    </row>
    <row r="148">
      <c r="A148" t="str">
        <f t="shared" si="2"/>
        <v>2818551</v>
      </c>
      <c r="C148" s="95" t="str">
        <f t="shared" si="3"/>
        <v>42560922</v>
      </c>
      <c r="D148" t="str">
        <f t="shared" si="4"/>
        <v>0</v>
      </c>
      <c r="E148" s="96">
        <v>147.0</v>
      </c>
      <c r="F148" s="95" t="str">
        <f>GDSummary!D150</f>
        <v>2113295877985000000000000000</v>
      </c>
      <c r="G148" s="95" t="str">
        <f>GDSummary!H150</f>
        <v>2462991838743960000000000000</v>
      </c>
      <c r="H148" s="95" t="str">
        <f>GDSummary!L150</f>
        <v>3894641985316280000000000000</v>
      </c>
      <c r="I148" s="95" t="str">
        <f>GDSummary!P150</f>
        <v>3351083463661940000000000000</v>
      </c>
      <c r="J148" s="95" t="str">
        <f>GDSummary!T150</f>
        <v>2516068058209480000000000000</v>
      </c>
    </row>
    <row r="149">
      <c r="A149" t="str">
        <f t="shared" si="2"/>
        <v>2913181</v>
      </c>
      <c r="C149" s="95" t="str">
        <f t="shared" si="3"/>
        <v>45474103</v>
      </c>
      <c r="D149" t="str">
        <f t="shared" si="4"/>
        <v>0</v>
      </c>
      <c r="E149" s="96">
        <v>148.0</v>
      </c>
      <c r="F149" s="95" t="str">
        <f>GDSummary!D151</f>
        <v>4629363936194480000000000000</v>
      </c>
      <c r="G149" s="95" t="str">
        <f>GDSummary!H151</f>
        <v>4132461985639160000000000000</v>
      </c>
      <c r="H149" s="95" t="str">
        <f>GDSummary!L151</f>
        <v>3905159611145830000000000000</v>
      </c>
      <c r="I149" s="95" t="str">
        <f>GDSummary!P151</f>
        <v>4069852711684130000000000000</v>
      </c>
      <c r="J149" s="95" t="str">
        <f>GDSummary!T151</f>
        <v>4400363641403570000000000000</v>
      </c>
    </row>
    <row r="150">
      <c r="A150" t="str">
        <f t="shared" si="2"/>
        <v>3290598</v>
      </c>
      <c r="C150" s="95" t="str">
        <f t="shared" si="3"/>
        <v>48764701</v>
      </c>
      <c r="D150" t="str">
        <f t="shared" si="4"/>
        <v>0</v>
      </c>
      <c r="E150" s="96">
        <v>149.0</v>
      </c>
      <c r="F150" s="95" t="str">
        <f>GDSummary!D152</f>
        <v>5144711035970850000000000000</v>
      </c>
      <c r="G150" s="95" t="str">
        <f>GDSummary!H152</f>
        <v>6399619220282050000000000000</v>
      </c>
      <c r="H150" s="95" t="str">
        <f>GDSummary!L152</f>
        <v>9645145916141990000000000000</v>
      </c>
      <c r="I150" s="95" t="str">
        <f>GDSummary!P152</f>
        <v>9656130479145260000000000000</v>
      </c>
      <c r="J150" s="95" t="str">
        <f>GDSummary!T152</f>
        <v>6229142439412050000000000000</v>
      </c>
    </row>
    <row r="151">
      <c r="A151" t="str">
        <f t="shared" si="2"/>
        <v>3829567</v>
      </c>
      <c r="C151" s="95" t="str">
        <f t="shared" si="3"/>
        <v>52594268</v>
      </c>
      <c r="D151" t="str">
        <f t="shared" si="4"/>
        <v>0</v>
      </c>
      <c r="E151" s="96">
        <v>150.0</v>
      </c>
      <c r="F151" s="95" t="str">
        <f>GDSummary!D153</f>
        <v>11462139137887500000000000000</v>
      </c>
      <c r="G151" s="95" t="str">
        <f>GDSummary!H153</f>
        <v>10532571802824300000000000000</v>
      </c>
      <c r="H151" s="95" t="str">
        <f>GDSummary!L153</f>
        <v>10318287431110100000000000000</v>
      </c>
      <c r="I151" s="95" t="str">
        <f>GDSummary!P153</f>
        <v>9842559607552210000000000000</v>
      </c>
      <c r="J151" s="95" t="str">
        <f>GDSummary!T153</f>
        <v>9471571244770580000000000000</v>
      </c>
    </row>
    <row r="152">
      <c r="A152" t="str">
        <f t="shared" si="2"/>
        <v>4581861</v>
      </c>
      <c r="C152" s="95" t="str">
        <f t="shared" si="3"/>
        <v>57176129</v>
      </c>
      <c r="D152" t="str">
        <f t="shared" si="4"/>
        <v>0</v>
      </c>
      <c r="E152" s="96">
        <v>151.0</v>
      </c>
      <c r="F152" s="95" t="str">
        <f>GDSummary!D154</f>
        <v>11513540710461900000000000000</v>
      </c>
      <c r="G152" s="95" t="str">
        <f>GDSummary!H154</f>
        <v>13553058502057400000000000000</v>
      </c>
      <c r="H152" s="95" t="str">
        <f>GDSummary!L154</f>
        <v>14157277269848400000000000000</v>
      </c>
      <c r="I152" s="95" t="str">
        <f>GDSummary!P154</f>
        <v>14262591987263600000000000000</v>
      </c>
      <c r="J152" s="95" t="str">
        <f>GDSummary!T154</f>
        <v>14485598139242100000000000000</v>
      </c>
    </row>
    <row r="153">
      <c r="A153" t="str">
        <f t="shared" si="2"/>
        <v>4652834</v>
      </c>
      <c r="C153" s="95" t="str">
        <f t="shared" si="3"/>
        <v>61828963</v>
      </c>
      <c r="D153" t="str">
        <f t="shared" si="4"/>
        <v>0</v>
      </c>
      <c r="E153" s="96">
        <v>152.0</v>
      </c>
      <c r="F153" s="95" t="str">
        <f>GDSummary!D155</f>
        <v>18043292888407900000000000000</v>
      </c>
      <c r="G153" s="95" t="str">
        <f>GDSummary!H155</f>
        <v>21028992480974600000000000000</v>
      </c>
      <c r="H153" s="95" t="str">
        <f>GDSummary!L155</f>
        <v>33252402926287000000000000000</v>
      </c>
      <c r="I153" s="95" t="str">
        <f>GDSummary!P155</f>
        <v>28611507294475300000000000000</v>
      </c>
      <c r="J153" s="95" t="str">
        <f>GDSummary!T155</f>
        <v>21482156556817900000000000000</v>
      </c>
    </row>
    <row r="154">
      <c r="A154" t="str">
        <f t="shared" si="2"/>
        <v>6072599</v>
      </c>
      <c r="C154" s="95" t="str">
        <f t="shared" si="3"/>
        <v>67901562</v>
      </c>
      <c r="D154" t="str">
        <f t="shared" si="4"/>
        <v>0</v>
      </c>
      <c r="E154" s="96">
        <v>153.0</v>
      </c>
      <c r="F154" s="95" t="str">
        <f>GDSummary!D156</f>
        <v>39525449445225800000000000000</v>
      </c>
      <c r="G154" s="95" t="str">
        <f>GDSummary!H156</f>
        <v>35282907014720000000000000000</v>
      </c>
      <c r="H154" s="95" t="str">
        <f>GDSummary!L156</f>
        <v>33342202279551700000000000000</v>
      </c>
      <c r="I154" s="95" t="str">
        <f>GDSummary!P156</f>
        <v>34748349842814900000000000000</v>
      </c>
      <c r="J154" s="95" t="str">
        <f>GDSummary!T156</f>
        <v>37570247888469900000000000000</v>
      </c>
    </row>
    <row r="155">
      <c r="A155" t="str">
        <f t="shared" si="2"/>
        <v>6878078</v>
      </c>
      <c r="C155" s="95" t="str">
        <f t="shared" si="3"/>
        <v>74779640</v>
      </c>
      <c r="D155" t="str">
        <f t="shared" si="4"/>
        <v>0</v>
      </c>
      <c r="E155" s="96">
        <v>154.0</v>
      </c>
      <c r="F155" s="95" t="str">
        <f>GDSummary!D157</f>
        <v>43925476321471500000000000000</v>
      </c>
      <c r="G155" s="95" t="str">
        <f>GDSummary!H157</f>
        <v>54639866177392400000000000000</v>
      </c>
      <c r="H155" s="95" t="str">
        <f>GDSummary!L157</f>
        <v>82350131153126000000000000000</v>
      </c>
      <c r="I155" s="95" t="str">
        <f>GDSummary!P157</f>
        <v>82443917209725200000000000000</v>
      </c>
      <c r="J155" s="95" t="str">
        <f>GDSummary!T157</f>
        <v>53184337626016200000000000000</v>
      </c>
    </row>
    <row r="156">
      <c r="A156" t="str">
        <f t="shared" si="2"/>
        <v>8482401</v>
      </c>
      <c r="C156" s="95" t="str">
        <f t="shared" si="3"/>
        <v>83262041</v>
      </c>
      <c r="D156" t="str">
        <f t="shared" si="4"/>
        <v>0</v>
      </c>
      <c r="E156" s="96">
        <v>155.0</v>
      </c>
      <c r="F156" s="95" t="str">
        <f>GDSummary!D158</f>
        <v>97863595792813100000000000000</v>
      </c>
      <c r="G156" s="95" t="str">
        <f>GDSummary!H158</f>
        <v>89926961901949200000000000000</v>
      </c>
      <c r="H156" s="95" t="str">
        <f>GDSummary!L158</f>
        <v>88097404706442400000000000000</v>
      </c>
      <c r="I156" s="95" t="str">
        <f>GDSummary!P158</f>
        <v>84035646698245800000000000000</v>
      </c>
      <c r="J156" s="95" t="str">
        <f>GDSummary!T158</f>
        <v>80868152852556500000000000000</v>
      </c>
    </row>
    <row r="157">
      <c r="A157" t="str">
        <f t="shared" si="2"/>
        <v>9457369</v>
      </c>
      <c r="C157" s="95" t="str">
        <f t="shared" si="3"/>
        <v>92719410</v>
      </c>
      <c r="D157" t="str">
        <f t="shared" si="4"/>
        <v>0</v>
      </c>
      <c r="E157" s="96">
        <v>156.0</v>
      </c>
      <c r="F157" s="95" t="str">
        <f>GDSummary!D159</f>
        <v>98302461754953300000000000000</v>
      </c>
      <c r="G157" s="95" t="str">
        <f>GDSummary!H159</f>
        <v>115715838295455000000000000000</v>
      </c>
      <c r="H157" s="95" t="str">
        <f>GDSummary!L159</f>
        <v>120874650324516000000000000000</v>
      </c>
      <c r="I157" s="95" t="str">
        <f>GDSummary!P159</f>
        <v>121773826020137000000000000000</v>
      </c>
      <c r="J157" s="95" t="str">
        <f>GDSummary!T159</f>
        <v>123677849663102000000000000000</v>
      </c>
    </row>
    <row r="158">
      <c r="A158" t="str">
        <f t="shared" si="2"/>
        <v>10654460</v>
      </c>
      <c r="C158" s="95" t="str">
        <f t="shared" si="3"/>
        <v>103373870</v>
      </c>
      <c r="D158" t="str">
        <f t="shared" si="4"/>
        <v>0</v>
      </c>
      <c r="E158" s="96">
        <v>157.0</v>
      </c>
      <c r="F158" s="95" t="str">
        <f>GDSummary!D160</f>
        <v>154053401442563000000000000000</v>
      </c>
      <c r="G158" s="95" t="str">
        <f>GDSummary!H160</f>
        <v>179545265968918000000000000000</v>
      </c>
      <c r="H158" s="95" t="str">
        <f>GDSummary!L160</f>
        <v>283908586343965000000000000000</v>
      </c>
      <c r="I158" s="95" t="str">
        <f>GDSummary!P160</f>
        <v>244284679430350000000000000000</v>
      </c>
      <c r="J158" s="95" t="str">
        <f>GDSummary!T160</f>
        <v>183414374990713000000000000000</v>
      </c>
    </row>
    <row r="159">
      <c r="A159" t="str">
        <f t="shared" si="2"/>
        <v>10707645</v>
      </c>
      <c r="C159" s="95" t="str">
        <f t="shared" si="3"/>
        <v>114081515</v>
      </c>
      <c r="D159" t="str">
        <f t="shared" si="4"/>
        <v>0</v>
      </c>
      <c r="E159" s="96">
        <v>158.0</v>
      </c>
      <c r="F159" s="95" t="str">
        <f>GDSummary!D161</f>
        <v>337467776433276000000000000000</v>
      </c>
      <c r="G159" s="95" t="str">
        <f>GDSummary!H161</f>
        <v>301245004003374000000000000000</v>
      </c>
      <c r="H159" s="95" t="str">
        <f>GDSummary!L161</f>
        <v>284675292061243000000000000000</v>
      </c>
      <c r="I159" s="95" t="str">
        <f>GDSummary!P161</f>
        <v>296680961779488000000000000000</v>
      </c>
      <c r="J159" s="95" t="str">
        <f>GDSummary!T161</f>
        <v>320774290815797000000000000000</v>
      </c>
    </row>
    <row r="160">
      <c r="A160" t="str">
        <f t="shared" si="2"/>
        <v>11061105</v>
      </c>
      <c r="C160" s="95" t="str">
        <f t="shared" si="3"/>
        <v>125142620</v>
      </c>
      <c r="D160" t="str">
        <f t="shared" si="4"/>
        <v>0</v>
      </c>
      <c r="E160" s="96">
        <v>159.0</v>
      </c>
      <c r="F160" s="95" t="str">
        <f>GDSummary!D162</f>
        <v>375035149025272000000000000000</v>
      </c>
      <c r="G160" s="95" t="str">
        <f>GDSummary!H162</f>
        <v>466514471114378000000000000000</v>
      </c>
      <c r="H160" s="95" t="str">
        <f>GDSummary!L162</f>
        <v>703104355277540000000000000000</v>
      </c>
      <c r="I160" s="95" t="str">
        <f>GDSummary!P162</f>
        <v>703905099416168000000000000000</v>
      </c>
      <c r="J160" s="95" t="str">
        <f>GDSummary!T162</f>
        <v>454087187157780000000000000000</v>
      </c>
    </row>
    <row r="161">
      <c r="A161" t="str">
        <f t="shared" si="2"/>
        <v>11530912</v>
      </c>
      <c r="C161" s="95" t="str">
        <f t="shared" si="3"/>
        <v>136673532</v>
      </c>
      <c r="D161" t="str">
        <f t="shared" si="4"/>
        <v>0</v>
      </c>
      <c r="E161" s="96">
        <v>160.0</v>
      </c>
      <c r="F161" s="95" t="str">
        <f>GDSummary!D163</f>
        <v>835558115834679000000000000000</v>
      </c>
      <c r="G161" s="95" t="str">
        <f>GDSummary!H163</f>
        <v>767795238268038000000000000000</v>
      </c>
      <c r="H161" s="95" t="str">
        <f>GDSummary!L163</f>
        <v>752174502582958000000000000000</v>
      </c>
      <c r="I161" s="95" t="str">
        <f>GDSummary!P163</f>
        <v>717495265213558000000000000000</v>
      </c>
      <c r="J161" s="95" t="str">
        <f>GDSummary!T163</f>
        <v>690451243704119000000000000000</v>
      </c>
    </row>
    <row r="162">
      <c r="A162" t="str">
        <f t="shared" si="2"/>
        <v>12157583</v>
      </c>
      <c r="C162" s="95" t="str">
        <f t="shared" si="3"/>
        <v>148831115</v>
      </c>
      <c r="D162" t="str">
        <f t="shared" si="4"/>
        <v>0</v>
      </c>
      <c r="E162" s="96">
        <v>161.0</v>
      </c>
      <c r="F162" s="95" t="str">
        <f>GDSummary!D164</f>
        <v>839305147746339000000000000000</v>
      </c>
      <c r="G162" s="95" t="str">
        <f>GDSummary!H164</f>
        <v>987980331553147000000000000000</v>
      </c>
      <c r="H162" s="95" t="str">
        <f>GDSummary!L164</f>
        <v>1032026201971460000000000000000</v>
      </c>
      <c r="I162" s="95" t="str">
        <f>GDSummary!P164</f>
        <v>1039703352437120000000000000000</v>
      </c>
      <c r="J162" s="95" t="str">
        <f>GDSummary!T164</f>
        <v>1055959881688260000000000000000</v>
      </c>
    </row>
    <row r="163">
      <c r="A163" t="str">
        <f t="shared" si="2"/>
        <v>13116866</v>
      </c>
      <c r="C163" s="95" t="str">
        <f t="shared" si="3"/>
        <v>161947981</v>
      </c>
      <c r="D163" t="str">
        <f t="shared" si="4"/>
        <v>0</v>
      </c>
      <c r="E163" s="96">
        <v>162.0</v>
      </c>
      <c r="F163" s="95" t="str">
        <f>GDSummary!D165</f>
        <v>1315305950128420000000000000000</v>
      </c>
      <c r="G163" s="95" t="str">
        <f>GDSummary!H165</f>
        <v>1532955159931060000000000000000</v>
      </c>
      <c r="H163" s="95" t="str">
        <f>GDSummary!L165</f>
        <v>2424007840229530000000000000000</v>
      </c>
      <c r="I163" s="95" t="str">
        <f>GDSummary!P165</f>
        <v>2085699435203640000000000000000</v>
      </c>
      <c r="J163" s="95" t="str">
        <f>GDSummary!T165</f>
        <v>1565989562744790000000000000000</v>
      </c>
    </row>
    <row r="164">
      <c r="A164" t="str">
        <f t="shared" si="2"/>
        <v>13644785</v>
      </c>
      <c r="C164" s="95" t="str">
        <f t="shared" si="3"/>
        <v>175592766</v>
      </c>
      <c r="D164" t="str">
        <f t="shared" si="4"/>
        <v>0</v>
      </c>
      <c r="E164" s="96">
        <v>163.0</v>
      </c>
      <c r="F164" s="95" t="str">
        <f>GDSummary!D166</f>
        <v>2881295512873210000000000000000</v>
      </c>
      <c r="G164" s="95" t="str">
        <f>GDSummary!H166</f>
        <v>2572025950104380000000000000000</v>
      </c>
      <c r="H164" s="95" t="str">
        <f>GDSummary!L166</f>
        <v>2430553963732670000000000000000</v>
      </c>
      <c r="I164" s="95" t="str">
        <f>GDSummary!P166</f>
        <v>2533058216594290000000000000000</v>
      </c>
      <c r="J164" s="95" t="str">
        <f>GDSummary!T166</f>
        <v>2738766748461320000000000000000</v>
      </c>
    </row>
    <row r="165">
      <c r="A165" t="str">
        <f t="shared" si="2"/>
        <v>13928092</v>
      </c>
      <c r="C165" s="95" t="str">
        <f t="shared" si="3"/>
        <v>189520858</v>
      </c>
      <c r="D165" t="str">
        <f t="shared" si="4"/>
        <v>0</v>
      </c>
      <c r="E165" s="96">
        <v>164.0</v>
      </c>
      <c r="F165" s="95" t="str">
        <f>GDSummary!D167</f>
        <v>3202045254444960000000000000000</v>
      </c>
      <c r="G165" s="95" t="str">
        <f>GDSummary!H167</f>
        <v>3983094523924280000000000000000</v>
      </c>
      <c r="H165" s="95" t="str">
        <f>GDSummary!L167</f>
        <v>6003095896604460000000000000000</v>
      </c>
      <c r="I165" s="95" t="str">
        <f>GDSummary!P167</f>
        <v>6009932639708930000000000000000</v>
      </c>
      <c r="J165" s="95" t="str">
        <f>GDSummary!T167</f>
        <v>3876990534145490000000000000000</v>
      </c>
    </row>
    <row r="166">
      <c r="A166" t="str">
        <f t="shared" si="2"/>
        <v>16392913</v>
      </c>
      <c r="C166" s="95" t="str">
        <f t="shared" si="3"/>
        <v>205913771</v>
      </c>
      <c r="D166" t="str">
        <f t="shared" si="4"/>
        <v>0</v>
      </c>
      <c r="E166" s="96">
        <v>165.0</v>
      </c>
      <c r="F166" s="95" t="str">
        <f>GDSummary!D168</f>
        <v>7133984392063300000000000000000</v>
      </c>
      <c r="G166" s="95" t="str">
        <f>GDSummary!H168</f>
        <v>6555425819343390000000000000000</v>
      </c>
      <c r="H166" s="95" t="str">
        <f>GDSummary!L168</f>
        <v>6422056179987470000000000000000</v>
      </c>
      <c r="I166" s="95" t="str">
        <f>GDSummary!P168</f>
        <v>6125965299612340000000000000000</v>
      </c>
      <c r="J166" s="95" t="str">
        <f>GDSummary!T168</f>
        <v>5895063793552330000000000000000</v>
      </c>
    </row>
    <row r="167">
      <c r="A167" t="str">
        <f t="shared" si="2"/>
        <v>16428391</v>
      </c>
      <c r="C167" s="95" t="str">
        <f t="shared" si="3"/>
        <v>222342162</v>
      </c>
      <c r="D167" t="str">
        <f t="shared" si="4"/>
        <v>0</v>
      </c>
      <c r="E167" s="96">
        <v>166.0</v>
      </c>
      <c r="F167" s="95" t="str">
        <f>GDSummary!D169</f>
        <v>7165976502088600000000000000000</v>
      </c>
      <c r="G167" s="95" t="str">
        <f>GDSummary!H169</f>
        <v>8435363299565060000000000000000</v>
      </c>
      <c r="H167" s="95" t="str">
        <f>GDSummary!L169</f>
        <v>8811426371833000000000000000000</v>
      </c>
      <c r="I167" s="95" t="str">
        <f>GDSummary!P169</f>
        <v>8876973783269010000000000000000</v>
      </c>
      <c r="J167" s="95" t="str">
        <f>GDSummary!T169</f>
        <v>9015771819873500000000000000000</v>
      </c>
    </row>
    <row r="168">
      <c r="A168" t="str">
        <f t="shared" si="2"/>
        <v>17495032</v>
      </c>
      <c r="C168" s="95" t="str">
        <f t="shared" si="3"/>
        <v>239837194</v>
      </c>
      <c r="D168" t="str">
        <f t="shared" si="4"/>
        <v>0</v>
      </c>
      <c r="E168" s="96">
        <v>167.0</v>
      </c>
      <c r="F168" s="95" t="str">
        <f>GDSummary!D170</f>
        <v>11230065199750300000000000000000</v>
      </c>
      <c r="G168" s="95" t="str">
        <f>GDSummary!H170</f>
        <v>13088351339578900000000000000000</v>
      </c>
      <c r="H168" s="95" t="str">
        <f>GDSummary!L170</f>
        <v>20696147605677700000000000000000</v>
      </c>
      <c r="I168" s="95" t="str">
        <f>GDSummary!P170</f>
        <v>17807674816747000000000000000000</v>
      </c>
      <c r="J168" s="95" t="str">
        <f>GDSummary!T170</f>
        <v>13370398643779900000000000000000</v>
      </c>
    </row>
    <row r="169">
      <c r="A169" t="str">
        <f t="shared" si="2"/>
        <v>19564256</v>
      </c>
      <c r="C169" s="95" t="str">
        <f t="shared" si="3"/>
        <v>259401450</v>
      </c>
      <c r="D169" t="str">
        <f t="shared" si="4"/>
        <v>0</v>
      </c>
      <c r="E169" s="96">
        <v>168.0</v>
      </c>
      <c r="F169" s="95" t="str">
        <f>GDSummary!D171</f>
        <v>24600463843530200000000000000000</v>
      </c>
      <c r="G169" s="95" t="str">
        <f>GDSummary!H171</f>
        <v>21959924314416800000000000000000</v>
      </c>
      <c r="H169" s="95" t="str">
        <f>GDSummary!L171</f>
        <v>20752038323528200000000000000000</v>
      </c>
      <c r="I169" s="95" t="str">
        <f>GDSummary!P171</f>
        <v>21627218309428100000000000000000</v>
      </c>
      <c r="J169" s="95" t="str">
        <f>GDSummary!T171</f>
        <v>23383555095395200000000000000000</v>
      </c>
    </row>
    <row r="170">
      <c r="A170" t="str">
        <f t="shared" si="2"/>
        <v>20382608</v>
      </c>
      <c r="C170" s="95" t="str">
        <f t="shared" si="3"/>
        <v>279784058</v>
      </c>
      <c r="D170" t="str">
        <f t="shared" si="4"/>
        <v>0</v>
      </c>
      <c r="E170" s="96">
        <v>169.0</v>
      </c>
      <c r="F170" s="95" t="str">
        <f>GDSummary!D172</f>
        <v>27339020990863300000000000000000</v>
      </c>
      <c r="G170" s="95" t="str">
        <f>GDSummary!H172</f>
        <v>34007609557359000000000000000000</v>
      </c>
      <c r="H170" s="95" t="str">
        <f>GDSummary!L172</f>
        <v>51254355165534000000000000000000</v>
      </c>
      <c r="I170" s="95" t="str">
        <f>GDSummary!P172</f>
        <v>51312727189783700000000000000000</v>
      </c>
      <c r="J170" s="95" t="str">
        <f>GDSummary!T172</f>
        <v>33101695064192600000000000000000</v>
      </c>
    </row>
    <row r="171">
      <c r="A171" t="str">
        <f t="shared" si="2"/>
        <v>21026388</v>
      </c>
      <c r="C171" s="95" t="str">
        <f t="shared" si="3"/>
        <v>300810446</v>
      </c>
      <c r="D171" t="str">
        <f t="shared" si="4"/>
        <v>0</v>
      </c>
      <c r="E171" s="96">
        <v>170.0</v>
      </c>
      <c r="F171" s="95" t="str">
        <f>GDSummary!D173</f>
        <v>60909866521207900000000000000000</v>
      </c>
      <c r="G171" s="95" t="str">
        <f>GDSummary!H173</f>
        <v>55970140906125600000000000000000</v>
      </c>
      <c r="H171" s="95" t="str">
        <f>GDSummary!L173</f>
        <v>54831432649322300000000000000000</v>
      </c>
      <c r="I171" s="95" t="str">
        <f>GDSummary!P173</f>
        <v>52303412540130300000000000000000</v>
      </c>
      <c r="J171" s="95" t="str">
        <f>GDSummary!T173</f>
        <v>50331978466163700000000000000000</v>
      </c>
    </row>
    <row r="172">
      <c r="A172" t="str">
        <f t="shared" si="2"/>
        <v>21333847</v>
      </c>
      <c r="C172" s="95" t="str">
        <f t="shared" si="3"/>
        <v>322144293</v>
      </c>
      <c r="D172" t="str">
        <f t="shared" si="4"/>
        <v>0</v>
      </c>
      <c r="E172" s="96">
        <v>171.0</v>
      </c>
      <c r="F172" s="95" t="str">
        <f>GDSummary!D174</f>
        <v>61183014743054400000000000000000</v>
      </c>
      <c r="G172" s="95" t="str">
        <f>GDSummary!H174</f>
        <v>72021022811041100000000000000000</v>
      </c>
      <c r="H172" s="95" t="str">
        <f>GDSummary!L174</f>
        <v>75231844460844600000000000000000</v>
      </c>
      <c r="I172" s="95" t="str">
        <f>GDSummary!P174</f>
        <v>75791487412379100000000000000000</v>
      </c>
      <c r="J172" s="95" t="str">
        <f>GDSummary!T174</f>
        <v>76976543254720500000000000000000</v>
      </c>
    </row>
    <row r="173">
      <c r="A173" t="str">
        <f t="shared" si="2"/>
        <v>22050224</v>
      </c>
      <c r="C173" s="95" t="str">
        <f t="shared" si="3"/>
        <v>344194517</v>
      </c>
      <c r="D173" t="str">
        <f t="shared" si="4"/>
        <v>0</v>
      </c>
      <c r="E173" s="96">
        <v>172.0</v>
      </c>
      <c r="F173" s="95" t="str">
        <f>GDSummary!D175</f>
        <v>95882151508803500000000000000000</v>
      </c>
      <c r="G173" s="95" t="str">
        <f>GDSummary!H175</f>
        <v>111748174549321000000000000000000</v>
      </c>
      <c r="H173" s="95" t="str">
        <f>GDSummary!L175</f>
        <v>176703440726263000000000000000000</v>
      </c>
      <c r="I173" s="95" t="str">
        <f>GDSummary!P175</f>
        <v>152041697392531000000000000000000</v>
      </c>
      <c r="J173" s="95" t="str">
        <f>GDSummary!T175</f>
        <v>114156290786674000000000000000000</v>
      </c>
    </row>
    <row r="174">
      <c r="A174" t="str">
        <f t="shared" si="2"/>
        <v>24906780</v>
      </c>
      <c r="C174" s="95" t="str">
        <f t="shared" si="3"/>
        <v>369101297</v>
      </c>
      <c r="D174" t="str">
        <f t="shared" si="4"/>
        <v>0</v>
      </c>
      <c r="E174" s="96">
        <v>173.0</v>
      </c>
      <c r="F174" s="95" t="str">
        <f>GDSummary!D176</f>
        <v>210038442295478000000000000000000</v>
      </c>
      <c r="G174" s="95" t="str">
        <f>GDSummary!H176</f>
        <v>187493549929130000000000000000000</v>
      </c>
      <c r="H174" s="95" t="str">
        <f>GDSummary!L176</f>
        <v>177180634952793000000000000000000</v>
      </c>
      <c r="I174" s="95" t="str">
        <f>GDSummary!P176</f>
        <v>184652910359296000000000000000000</v>
      </c>
      <c r="J174" s="95" t="str">
        <f>GDSummary!T176</f>
        <v>199648491134404000000000000000000</v>
      </c>
    </row>
    <row r="175">
      <c r="A175" t="str">
        <f t="shared" si="2"/>
        <v>28986297</v>
      </c>
      <c r="C175" s="95" t="str">
        <f t="shared" si="3"/>
        <v>398087594</v>
      </c>
      <c r="D175" t="str">
        <f t="shared" si="4"/>
        <v>0</v>
      </c>
      <c r="E175" s="96">
        <v>174.0</v>
      </c>
      <c r="F175" s="95" t="str">
        <f>GDSummary!D177</f>
        <v>233420207819149000000000000000000</v>
      </c>
      <c r="G175" s="95" t="str">
        <f>GDSummary!H177</f>
        <v>290356530797651000000000000000000</v>
      </c>
      <c r="H175" s="95" t="str">
        <f>GDSummary!L177</f>
        <v>437609021858308000000000000000000</v>
      </c>
      <c r="I175" s="95" t="str">
        <f>GDSummary!P177</f>
        <v>438107401446799000000000000000000</v>
      </c>
      <c r="J175" s="95" t="str">
        <f>GDSummary!T177</f>
        <v>282621844565398000000000000000000</v>
      </c>
    </row>
    <row r="176">
      <c r="A176" t="str">
        <f t="shared" si="2"/>
        <v>34680470</v>
      </c>
      <c r="C176" s="95" t="str">
        <f t="shared" si="3"/>
        <v>432768064</v>
      </c>
      <c r="D176" t="str">
        <f t="shared" si="4"/>
        <v>0</v>
      </c>
      <c r="E176" s="96">
        <v>175.0</v>
      </c>
      <c r="F176" s="95" t="str">
        <f>GDSummary!D178</f>
        <v>520047653000029000000000000000000</v>
      </c>
      <c r="G176" s="95" t="str">
        <f>GDSummary!H178</f>
        <v>477872339552359000000000000000000</v>
      </c>
      <c r="H176" s="95" t="str">
        <f>GDSummary!L178</f>
        <v>468150063175409000000000000000000</v>
      </c>
      <c r="I176" s="95" t="str">
        <f>GDSummary!P178</f>
        <v>446565860161855000000000000000000</v>
      </c>
      <c r="J176" s="95" t="str">
        <f>GDSummary!T178</f>
        <v>429733781522287000000000000000000</v>
      </c>
    </row>
    <row r="177">
      <c r="A177" t="str">
        <f t="shared" si="2"/>
        <v>35217753</v>
      </c>
      <c r="C177" s="95" t="str">
        <f t="shared" si="3"/>
        <v>467985817</v>
      </c>
      <c r="D177" t="str">
        <f t="shared" si="4"/>
        <v>0</v>
      </c>
      <c r="E177" s="96">
        <v>176.0</v>
      </c>
      <c r="F177" s="95" t="str">
        <f>GDSummary!D179</f>
        <v>522379788987274000000000000000000</v>
      </c>
      <c r="G177" s="95" t="str">
        <f>GDSummary!H179</f>
        <v>614914561773049000000000000000000</v>
      </c>
      <c r="H177" s="95" t="str">
        <f>GDSummary!L179</f>
        <v>642328515514035000000000000000000</v>
      </c>
      <c r="I177" s="95" t="str">
        <f>GDSummary!P179</f>
        <v>647106739799950000000000000000000</v>
      </c>
      <c r="J177" s="95" t="str">
        <f>GDSummary!T179</f>
        <v>657224731263107000000000000000000</v>
      </c>
    </row>
    <row r="178">
      <c r="A178" t="str">
        <f t="shared" si="2"/>
        <v>45963985</v>
      </c>
      <c r="C178" s="95" t="str">
        <f t="shared" si="3"/>
        <v>513949802</v>
      </c>
      <c r="D178" t="str">
        <f t="shared" si="4"/>
        <v>0</v>
      </c>
      <c r="E178" s="96">
        <v>177.0</v>
      </c>
      <c r="F178" s="95" t="str">
        <f>GDSummary!D180</f>
        <v>818640570151057000000000000000000</v>
      </c>
      <c r="G178" s="95" t="str">
        <f>GDSummary!H180</f>
        <v>954104469777117000000000000000000</v>
      </c>
      <c r="H178" s="95" t="str">
        <f>GDSummary!L180</f>
        <v>1508691692744500000000000000000000</v>
      </c>
      <c r="I178" s="95" t="str">
        <f>GDSummary!P180</f>
        <v>1298130046953820000000000000000000</v>
      </c>
      <c r="J178" s="95" t="str">
        <f>GDSummary!T180</f>
        <v>974664935082856000000000000000000</v>
      </c>
    </row>
    <row r="179">
      <c r="A179" t="str">
        <f t="shared" si="2"/>
        <v>52060885</v>
      </c>
      <c r="C179" s="95" t="str">
        <f t="shared" si="3"/>
        <v>566010687</v>
      </c>
      <c r="D179" t="str">
        <f t="shared" si="4"/>
        <v>0</v>
      </c>
      <c r="E179" s="96">
        <v>178.0</v>
      </c>
      <c r="F179" s="95" t="str">
        <f>GDSummary!D181</f>
        <v>1793305505233910000000000000000000</v>
      </c>
      <c r="G179" s="95" t="str">
        <f>GDSummary!H181</f>
        <v>1600817505639050000000000000000000</v>
      </c>
      <c r="H179" s="95" t="str">
        <f>GDSummary!L181</f>
        <v>1512765970882110000000000000000000</v>
      </c>
      <c r="I179" s="95" t="str">
        <f>GDSummary!P181</f>
        <v>1576564161711660000000000000000000</v>
      </c>
      <c r="J179" s="95" t="str">
        <f>GDSummary!T181</f>
        <v>1704596236527510000000000000000000</v>
      </c>
    </row>
    <row r="180">
      <c r="A180" t="str">
        <f t="shared" si="2"/>
        <v>64204050</v>
      </c>
      <c r="C180" s="95" t="str">
        <f t="shared" si="3"/>
        <v>630214737</v>
      </c>
      <c r="D180" t="str">
        <f t="shared" si="4"/>
        <v>0</v>
      </c>
      <c r="E180" s="96">
        <v>179.0</v>
      </c>
      <c r="F180" s="95" t="str">
        <f>GDSummary!D182</f>
        <v>1992938717028070000000000000000000</v>
      </c>
      <c r="G180" s="95" t="str">
        <f>GDSummary!H182</f>
        <v>2479060306624920000000000000000000</v>
      </c>
      <c r="H180" s="95" t="str">
        <f>GDSummary!L182</f>
        <v>3736300171825390000000000000000000</v>
      </c>
      <c r="I180" s="95" t="str">
        <f>GDSummary!P182</f>
        <v>3740555330309580000000000000000000</v>
      </c>
      <c r="J180" s="95" t="str">
        <f>GDSummary!T182</f>
        <v>2413021655557220000000000000000000</v>
      </c>
    </row>
    <row r="181">
      <c r="A181" t="str">
        <f t="shared" si="2"/>
        <v>71583698</v>
      </c>
      <c r="C181" s="95" t="str">
        <f t="shared" si="3"/>
        <v>701798435</v>
      </c>
      <c r="D181" t="str">
        <f t="shared" si="4"/>
        <v>0</v>
      </c>
      <c r="E181" s="96">
        <v>180.0</v>
      </c>
      <c r="F181" s="95" t="str">
        <f>GDSummary!D183</f>
        <v>4440160138861430000000000000000000</v>
      </c>
      <c r="G181" s="95" t="str">
        <f>GDSummary!H183</f>
        <v>4080067857829030000000000000000000</v>
      </c>
      <c r="H181" s="95" t="str">
        <f>GDSummary!L183</f>
        <v>3997059187798700000000000000000000</v>
      </c>
      <c r="I181" s="95" t="str">
        <f>GDSummary!P183</f>
        <v>3812773541479540000000000000000000</v>
      </c>
      <c r="J181" s="95" t="str">
        <f>GDSummary!T183</f>
        <v>3669061471636610000000000000000000</v>
      </c>
    </row>
    <row r="182">
      <c r="A182" t="str">
        <f t="shared" si="2"/>
        <v>80644455</v>
      </c>
      <c r="C182" s="95" t="str">
        <f t="shared" si="3"/>
        <v>782442890</v>
      </c>
      <c r="D182" t="str">
        <f t="shared" si="4"/>
        <v>0</v>
      </c>
      <c r="E182" s="96">
        <v>181.0</v>
      </c>
      <c r="F182" s="95" t="str">
        <f>GDSummary!D184</f>
        <v>4460071885773920000000000000000000</v>
      </c>
      <c r="G182" s="95" t="str">
        <f>GDSummary!H184</f>
        <v>5250132579658030000000000000000000</v>
      </c>
      <c r="H182" s="95" t="str">
        <f>GDSummary!L184</f>
        <v>5484192562329080000000000000000000</v>
      </c>
      <c r="I182" s="95" t="str">
        <f>GDSummary!P184</f>
        <v>5524988979516000000000000000000000</v>
      </c>
      <c r="J182" s="95" t="str">
        <f>GDSummary!T184</f>
        <v>5611376259837110000000000000000000</v>
      </c>
    </row>
    <row r="183">
      <c r="A183" t="str">
        <f t="shared" si="2"/>
        <v>81047182</v>
      </c>
      <c r="C183" s="95" t="str">
        <f t="shared" si="3"/>
        <v>863490072</v>
      </c>
      <c r="D183" t="str">
        <f t="shared" si="4"/>
        <v>0</v>
      </c>
      <c r="E183" s="96">
        <v>182.0</v>
      </c>
      <c r="F183" s="95" t="str">
        <f>GDSummary!D185</f>
        <v>6989542605702940000000000000000000</v>
      </c>
      <c r="G183" s="95" t="str">
        <f>GDSummary!H185</f>
        <v>8146131629621360000000000000000000</v>
      </c>
      <c r="H183" s="95" t="str">
        <f>GDSummary!L185</f>
        <v>12881190170384500000000000000000000</v>
      </c>
      <c r="I183" s="95" t="str">
        <f>GDSummary!P185</f>
        <v>11083417560471800000000000000000000</v>
      </c>
      <c r="J183" s="95" t="str">
        <f>GDSummary!T185</f>
        <v>8321676616624640000000000000000000</v>
      </c>
    </row>
    <row r="184">
      <c r="A184" t="str">
        <f t="shared" si="2"/>
        <v>83722435</v>
      </c>
      <c r="C184" s="95" t="str">
        <f t="shared" si="3"/>
        <v>947212507</v>
      </c>
      <c r="D184" t="str">
        <f t="shared" si="4"/>
        <v>0</v>
      </c>
      <c r="E184" s="96">
        <v>183.0</v>
      </c>
      <c r="F184" s="95" t="str">
        <f>GDSummary!D186</f>
        <v>15311219222327600000000000000000000</v>
      </c>
      <c r="G184" s="95" t="str">
        <f>GDSummary!H186</f>
        <v>13667759170003800000000000000000000</v>
      </c>
      <c r="H184" s="95" t="str">
        <f>GDSummary!L186</f>
        <v>12915976304456800000000000000000000</v>
      </c>
      <c r="I184" s="95" t="str">
        <f>GDSummary!P186</f>
        <v>13460684433065200000000000000000000</v>
      </c>
      <c r="J184" s="95" t="str">
        <f>GDSummary!T186</f>
        <v>14553820632822300000000000000000000</v>
      </c>
    </row>
    <row r="185">
      <c r="A185" t="str">
        <f t="shared" si="2"/>
        <v>87278638</v>
      </c>
      <c r="C185" s="95" t="str">
        <f t="shared" si="3"/>
        <v>1034491145</v>
      </c>
      <c r="D185" t="str">
        <f t="shared" si="4"/>
        <v>0</v>
      </c>
      <c r="E185" s="96">
        <v>184.0</v>
      </c>
      <c r="F185" s="95" t="str">
        <f>GDSummary!D187</f>
        <v>17015685004045600000000000000000000</v>
      </c>
      <c r="G185" s="95" t="str">
        <f>GDSummary!H187</f>
        <v>21166184852119600000000000000000000</v>
      </c>
      <c r="H185" s="95" t="str">
        <f>GDSummary!L187</f>
        <v>31900482569352700000000000000000000</v>
      </c>
      <c r="I185" s="95" t="str">
        <f>GDSummary!P187</f>
        <v>31936813057486000000000000000000000</v>
      </c>
      <c r="J185" s="95" t="str">
        <f>GDSummary!T187</f>
        <v>20602347702959300000000000000000000</v>
      </c>
    </row>
    <row r="186">
      <c r="A186" t="str">
        <f t="shared" si="2"/>
        <v>92021854</v>
      </c>
      <c r="C186" s="95" t="str">
        <f t="shared" si="3"/>
        <v>1126512999</v>
      </c>
      <c r="D186" t="str">
        <f t="shared" si="4"/>
        <v>0</v>
      </c>
      <c r="E186" s="96">
        <v>185.0</v>
      </c>
      <c r="F186" s="95" t="str">
        <f>GDSummary!D188</f>
        <v>37910029869383700000000000000000000</v>
      </c>
      <c r="G186" s="95" t="str">
        <f>GDSummary!H188</f>
        <v>34835566628701300000000000000000000</v>
      </c>
      <c r="H186" s="95" t="str">
        <f>GDSummary!L188</f>
        <v>34126839677002800000000000000000000</v>
      </c>
      <c r="I186" s="95" t="str">
        <f>GDSummary!P188</f>
        <v>32553411210918500000000000000000000</v>
      </c>
      <c r="J186" s="95" t="str">
        <f>GDSummary!T188</f>
        <v>31326399416309200000000000000000000</v>
      </c>
    </row>
    <row r="187">
      <c r="A187" t="str">
        <f t="shared" si="2"/>
        <v>99282799</v>
      </c>
      <c r="C187" s="95" t="str">
        <f t="shared" si="3"/>
        <v>1225795798</v>
      </c>
      <c r="D187" t="str">
        <f t="shared" si="4"/>
        <v>0</v>
      </c>
      <c r="E187" s="96">
        <v>186.0</v>
      </c>
      <c r="F187" s="95" t="str">
        <f>GDSummary!D189</f>
        <v>38080036107131100000000000000000000</v>
      </c>
      <c r="G187" s="95" t="str">
        <f>GDSummary!H189</f>
        <v>44825564098707700000000000000000000</v>
      </c>
      <c r="H187" s="95" t="str">
        <f>GDSummary!L189</f>
        <v>46823965205151200000000000000000000</v>
      </c>
      <c r="I187" s="95" t="str">
        <f>GDSummary!P189</f>
        <v>47172284487733900000000000000000000</v>
      </c>
      <c r="J187" s="95" t="str">
        <f>GDSummary!T189</f>
        <v>47909857970420800000000000000000000</v>
      </c>
    </row>
    <row r="188">
      <c r="A188" t="str">
        <f t="shared" si="2"/>
        <v>103278578</v>
      </c>
      <c r="C188" s="95" t="str">
        <f t="shared" si="3"/>
        <v>1329074376</v>
      </c>
      <c r="D188" t="str">
        <f t="shared" si="4"/>
        <v>0</v>
      </c>
      <c r="E188" s="96">
        <v>187.0</v>
      </c>
      <c r="F188" s="95" t="str">
        <f>GDSummary!D190</f>
        <v>59676624416405500000000000000000000</v>
      </c>
      <c r="G188" s="95" t="str">
        <f>GDSummary!H190</f>
        <v>69551566551846400000000000000000000</v>
      </c>
      <c r="H188" s="95" t="str">
        <f>GDSummary!L190</f>
        <v>109979435164631000000000000000000000</v>
      </c>
      <c r="I188" s="95" t="str">
        <f>GDSummary!P190</f>
        <v>94630075860300200000000000000000000</v>
      </c>
      <c r="J188" s="95" t="str">
        <f>GDSummary!T190</f>
        <v>71050367381679000000000000000000000</v>
      </c>
    </row>
    <row r="189">
      <c r="A189" t="str">
        <f t="shared" si="2"/>
        <v>105422947</v>
      </c>
      <c r="C189" s="95" t="str">
        <f t="shared" si="3"/>
        <v>1434497323</v>
      </c>
      <c r="D189" t="str">
        <f t="shared" si="4"/>
        <v>0</v>
      </c>
      <c r="E189" s="96">
        <v>188.0</v>
      </c>
      <c r="F189" s="95" t="str">
        <f>GDSummary!D191</f>
        <v>130726991798084000000000000000000000</v>
      </c>
      <c r="G189" s="95" t="str">
        <f>GDSummary!H191</f>
        <v>116695151115710000000000000000000000</v>
      </c>
      <c r="H189" s="95" t="str">
        <f>GDSummary!L191</f>
        <v>110276438727674000000000000000000000</v>
      </c>
      <c r="I189" s="95" t="str">
        <f>GDSummary!P191</f>
        <v>114927149688503000000000000000000000</v>
      </c>
      <c r="J189" s="95" t="str">
        <f>GDSummary!T191</f>
        <v>124260332431484000000000000000000000</v>
      </c>
    </row>
    <row r="190">
      <c r="A190" t="str">
        <f t="shared" si="2"/>
        <v>124079370</v>
      </c>
      <c r="C190" s="95" t="str">
        <f t="shared" si="3"/>
        <v>1558576693</v>
      </c>
      <c r="D190" t="str">
        <f t="shared" si="4"/>
        <v>0</v>
      </c>
      <c r="E190" s="96">
        <v>189.0</v>
      </c>
      <c r="F190" s="95" t="str">
        <f>GDSummary!D192</f>
        <v>145279698609429000000000000000000000</v>
      </c>
      <c r="G190" s="95" t="str">
        <f>GDSummary!H192</f>
        <v>180716612660396000000000000000000000</v>
      </c>
      <c r="H190" s="95" t="str">
        <f>GDSummary!L192</f>
        <v>272365907812061000000000000000000000</v>
      </c>
      <c r="I190" s="95" t="str">
        <f>GDSummary!P192</f>
        <v>272676097050112000000000000000000000</v>
      </c>
      <c r="J190" s="95" t="str">
        <f>GDSummary!T192</f>
        <v>175902578369369000000000000000000000</v>
      </c>
    </row>
    <row r="191">
      <c r="A191" t="str">
        <f t="shared" si="2"/>
        <v>124348024</v>
      </c>
      <c r="C191" s="95" t="str">
        <f t="shared" si="3"/>
        <v>1682924717</v>
      </c>
      <c r="D191" t="str">
        <f t="shared" si="4"/>
        <v>0</v>
      </c>
      <c r="E191" s="96">
        <v>190.0</v>
      </c>
      <c r="F191" s="95" t="str">
        <f>GDSummary!D193</f>
        <v>323675344976655000000000000000000000</v>
      </c>
      <c r="G191" s="95" t="str">
        <f>GDSummary!H193</f>
        <v>297425617570093000000000000000000000</v>
      </c>
      <c r="H191" s="95" t="str">
        <f>GDSummary!L193</f>
        <v>291374516017930000000000000000000000</v>
      </c>
      <c r="I191" s="95" t="str">
        <f>GDSummary!P193</f>
        <v>277940604113595000000000000000000000</v>
      </c>
      <c r="J191" s="95" t="str">
        <f>GDSummary!T193</f>
        <v>267464393272324000000000000000000000</v>
      </c>
    </row>
    <row r="192">
      <c r="A192" t="str">
        <f t="shared" si="2"/>
        <v>132421535</v>
      </c>
      <c r="C192" s="95" t="str">
        <f t="shared" si="3"/>
        <v>1815346252</v>
      </c>
      <c r="D192" t="str">
        <f t="shared" si="4"/>
        <v>0</v>
      </c>
      <c r="E192" s="96">
        <v>191.0</v>
      </c>
      <c r="F192" s="95" t="str">
        <f>GDSummary!D194</f>
        <v>325126856036938000000000000000000000</v>
      </c>
      <c r="G192" s="95" t="str">
        <f>GDSummary!H194</f>
        <v>382720086832215000000000000000000000</v>
      </c>
      <c r="H192" s="95" t="str">
        <f>GDSummary!L194</f>
        <v>399782409646480000000000000000000000</v>
      </c>
      <c r="I192" s="95" t="str">
        <f>GDSummary!P194</f>
        <v>402756355178582000000000000000000000</v>
      </c>
      <c r="J192" s="95" t="str">
        <f>GDSummary!T194</f>
        <v>409053748039439000000000000000000000</v>
      </c>
    </row>
    <row r="193">
      <c r="A193" t="str">
        <f t="shared" si="2"/>
        <v>148083600</v>
      </c>
      <c r="C193" s="95" t="str">
        <f t="shared" si="3"/>
        <v>1963429852</v>
      </c>
      <c r="D193" t="str">
        <f t="shared" si="4"/>
        <v>0</v>
      </c>
      <c r="E193" s="96">
        <v>192.0</v>
      </c>
      <c r="F193" s="95" t="str">
        <f>GDSummary!D195</f>
        <v>509518247850864000000000000000000000</v>
      </c>
      <c r="G193" s="95" t="str">
        <f>GDSummary!H195</f>
        <v>593830376153741000000000000000000000</v>
      </c>
      <c r="H193" s="95" t="str">
        <f>GDSummary!L195</f>
        <v>939002995774434000000000000000000000</v>
      </c>
      <c r="I193" s="95" t="str">
        <f>GDSummary!P195</f>
        <v>807950364449227000000000000000000000</v>
      </c>
      <c r="J193" s="95" t="str">
        <f>GDSummary!T195</f>
        <v>606627118264439000000000000000000000</v>
      </c>
    </row>
    <row r="194">
      <c r="A194" t="str">
        <f t="shared" si="2"/>
        <v>154277824</v>
      </c>
      <c r="C194" s="95" t="str">
        <f t="shared" si="3"/>
        <v>2117707676</v>
      </c>
      <c r="D194" t="str">
        <f t="shared" si="4"/>
        <v>0</v>
      </c>
      <c r="E194" s="96">
        <v>193.0</v>
      </c>
      <c r="F194" s="95" t="str">
        <f>GDSummary!D196</f>
        <v>1116145366115300000000000000000000000</v>
      </c>
      <c r="G194" s="95" t="str">
        <f>GDSummary!H196</f>
        <v>996341691753314000000000000000000000</v>
      </c>
      <c r="H194" s="95" t="str">
        <f>GDSummary!L196</f>
        <v>941538808356444000000000000000000000</v>
      </c>
      <c r="I194" s="95" t="str">
        <f>GDSummary!P196</f>
        <v>981246518422078000000000000000000000</v>
      </c>
      <c r="J194" s="95" t="str">
        <f>GDSummary!T196</f>
        <v>1060933112035250000000000000000000000</v>
      </c>
    </row>
    <row r="195">
      <c r="A195" t="str">
        <f t="shared" si="2"/>
        <v>159150563</v>
      </c>
      <c r="C195" s="95" t="str">
        <f t="shared" si="3"/>
        <v>2276858239</v>
      </c>
      <c r="D195" t="str">
        <f t="shared" si="4"/>
        <v>0</v>
      </c>
      <c r="E195" s="96">
        <v>194.0</v>
      </c>
      <c r="F195" s="95" t="str">
        <f>GDSummary!D197</f>
        <v>1240396188753410000000000000000000000</v>
      </c>
      <c r="G195" s="95" t="str">
        <f>GDSummary!H197</f>
        <v>1542956102841420000000000000000000000</v>
      </c>
      <c r="H195" s="95" t="str">
        <f>GDSummary!L197</f>
        <v>2325456600131710000000000000000000000</v>
      </c>
      <c r="I195" s="95" t="str">
        <f>GDSummary!P197</f>
        <v>2328104991836490000000000000000000000</v>
      </c>
      <c r="J195" s="95" t="str">
        <f>GDSummary!T197</f>
        <v>1501853940293770000000000000000000000</v>
      </c>
    </row>
    <row r="196">
      <c r="A196" t="str">
        <f t="shared" si="2"/>
        <v>161477806</v>
      </c>
      <c r="C196" s="95" t="str">
        <f t="shared" si="3"/>
        <v>2438336045</v>
      </c>
      <c r="D196" t="str">
        <f t="shared" si="4"/>
        <v>0</v>
      </c>
      <c r="E196" s="96">
        <v>195.0</v>
      </c>
      <c r="F196" s="95" t="str">
        <f>GDSummary!D198</f>
        <v>2763535911385970000000000000000000000</v>
      </c>
      <c r="G196" s="95" t="str">
        <f>GDSummary!H198</f>
        <v>2539416078108710000000000000000000000</v>
      </c>
      <c r="H196" s="95" t="str">
        <f>GDSummary!L198</f>
        <v>2487751851276560000000000000000000000</v>
      </c>
      <c r="I196" s="95" t="str">
        <f>GDSummary!P198</f>
        <v>2373053285092280000000000000000000000</v>
      </c>
      <c r="J196" s="95" t="str">
        <f>GDSummary!T198</f>
        <v>2283607532351390000000000000000000000</v>
      </c>
    </row>
    <row r="197">
      <c r="A197" t="str">
        <f t="shared" si="2"/>
        <v>166900213</v>
      </c>
      <c r="C197" s="95" t="str">
        <f t="shared" si="3"/>
        <v>2605236258</v>
      </c>
      <c r="D197" t="str">
        <f t="shared" si="4"/>
        <v>0</v>
      </c>
      <c r="E197" s="96">
        <v>196.0</v>
      </c>
      <c r="F197" s="95" t="str">
        <f>GDSummary!D199</f>
        <v>2775928894055550000000000000000000000</v>
      </c>
      <c r="G197" s="95" t="str">
        <f>GDSummary!H199</f>
        <v>3267659154100430000000000000000000000</v>
      </c>
      <c r="H197" s="95" t="str">
        <f>GDSummary!L199</f>
        <v>3413337045730640000000000000000000000</v>
      </c>
      <c r="I197" s="95" t="str">
        <f>GDSummary!P199</f>
        <v>3438728554240690000000000000000000000</v>
      </c>
      <c r="J197" s="95" t="str">
        <f>GDSummary!T199</f>
        <v>3492495613082750000000000000000000000</v>
      </c>
    </row>
    <row r="198">
      <c r="A198" t="str">
        <f t="shared" si="2"/>
        <v>188521633</v>
      </c>
      <c r="C198" s="95" t="str">
        <f t="shared" si="3"/>
        <v>2793757891</v>
      </c>
      <c r="D198" t="str">
        <f t="shared" si="4"/>
        <v>0</v>
      </c>
      <c r="E198" s="96">
        <v>197.0</v>
      </c>
      <c r="F198" s="95" t="str">
        <f>GDSummary!D200</f>
        <v>4350260213807370000000000000000000000</v>
      </c>
      <c r="G198" s="95" t="str">
        <f>GDSummary!H200</f>
        <v>5070116075387390000000000000000000000</v>
      </c>
      <c r="H198" s="95" t="str">
        <f>GDSummary!L200</f>
        <v>8017195439797280000000000000000000000</v>
      </c>
      <c r="I198" s="95" t="str">
        <f>GDSummary!P200</f>
        <v>6898269767608830000000000000000000000</v>
      </c>
      <c r="J198" s="95" t="str">
        <f>GDSummary!T200</f>
        <v>5179374494110040000000000000000000000</v>
      </c>
    </row>
    <row r="199">
      <c r="A199" t="str">
        <f t="shared" si="2"/>
        <v>219399870</v>
      </c>
      <c r="C199" s="95" t="str">
        <f t="shared" si="3"/>
        <v>3013157761</v>
      </c>
      <c r="D199" t="str">
        <f t="shared" si="4"/>
        <v>0</v>
      </c>
      <c r="E199" s="96">
        <v>198.0</v>
      </c>
      <c r="F199" s="95" t="str">
        <f>GDSummary!D201</f>
        <v>9529634707917410000000000000000000000</v>
      </c>
      <c r="G199" s="95" t="str">
        <f>GDSummary!H201</f>
        <v>8506752484870040000000000000000000000</v>
      </c>
      <c r="H199" s="95" t="str">
        <f>GDSummary!L201</f>
        <v>8038846174843020000000000000000000000</v>
      </c>
      <c r="I199" s="95" t="str">
        <f>GDSummary!P201</f>
        <v>8377870090097350000000000000000000000</v>
      </c>
      <c r="J199" s="95" t="str">
        <f>GDSummary!T201</f>
        <v>9058233196289150000000000000000000000</v>
      </c>
    </row>
    <row r="200">
      <c r="A200" t="str">
        <f t="shared" si="2"/>
        <v>262499579</v>
      </c>
      <c r="C200" s="95" t="str">
        <f t="shared" si="3"/>
        <v>3275657340</v>
      </c>
      <c r="D200" t="str">
        <f t="shared" si="4"/>
        <v>0</v>
      </c>
      <c r="E200" s="96">
        <v>199.0</v>
      </c>
      <c r="F200" s="95" t="str">
        <f>GDSummary!D202</f>
        <v>10590486625459800000000000000000000000</v>
      </c>
      <c r="G200" s="95" t="str">
        <f>GDSummary!H202</f>
        <v>13173739260869400000000000000000000000</v>
      </c>
      <c r="H200" s="95" t="str">
        <f>GDSummary!L202</f>
        <v>19854718391655700000000000000000000000</v>
      </c>
      <c r="I200" s="95" t="str">
        <f>GDSummary!P202</f>
        <v>19877330325796400000000000000000000000</v>
      </c>
      <c r="J200" s="95" t="str">
        <f>GDSummary!T202</f>
        <v>12822809528349100000000000000000000000</v>
      </c>
    </row>
    <row r="201">
      <c r="A201" t="str">
        <f t="shared" si="2"/>
        <v>266566384</v>
      </c>
      <c r="C201" s="95" t="str">
        <f t="shared" si="3"/>
        <v>3542223724</v>
      </c>
      <c r="D201" t="str">
        <f t="shared" si="4"/>
        <v>0</v>
      </c>
      <c r="E201" s="96">
        <v>200.0</v>
      </c>
      <c r="F201" s="95" t="str">
        <f>GDSummary!D203</f>
        <v>23595033888264500000000000000000000000</v>
      </c>
      <c r="G201" s="95" t="str">
        <f>GDSummary!H203</f>
        <v>21681501648852800000000000000000000000</v>
      </c>
      <c r="H201" s="95" t="str">
        <f>GDSummary!L203</f>
        <v>21240393148003100000000000000000000000</v>
      </c>
      <c r="I201" s="95" t="str">
        <f>GDSummary!P203</f>
        <v>20261098272585400000000000000000000000</v>
      </c>
      <c r="J201" s="95" t="str">
        <f>GDSummary!T203</f>
        <v>19497411591913900000000000000000000000</v>
      </c>
    </row>
    <row r="202">
      <c r="A202" t="str">
        <f t="shared" si="2"/>
        <v>347905509</v>
      </c>
      <c r="C202" s="95" t="str">
        <f t="shared" si="3"/>
        <v>3890129233</v>
      </c>
      <c r="D202" t="str">
        <f t="shared" si="4"/>
        <v>0</v>
      </c>
      <c r="E202" s="96">
        <v>201.0</v>
      </c>
      <c r="F202" s="95" t="str">
        <f>GDSummary!D204</f>
        <v>23700845014098100000000000000000000000</v>
      </c>
      <c r="G202" s="95" t="str">
        <f>GDSummary!H204</f>
        <v>27899231617956300000000000000000000000</v>
      </c>
      <c r="H202" s="95" t="str">
        <f>GDSummary!L204</f>
        <v>29143027573573900000000000000000000000</v>
      </c>
      <c r="I202" s="95" t="str">
        <f>GDSummary!P204</f>
        <v>29359819945006700000000000000000000000</v>
      </c>
      <c r="J202" s="95" t="str">
        <f>GDSummary!T204</f>
        <v>29818882398374500000000000000000000000</v>
      </c>
    </row>
    <row r="203">
      <c r="A203" t="str">
        <f t="shared" si="2"/>
        <v>394053622</v>
      </c>
      <c r="C203" s="95" t="str">
        <f t="shared" si="3"/>
        <v>4284182855</v>
      </c>
      <c r="D203" t="str">
        <f t="shared" si="4"/>
        <v>0</v>
      </c>
      <c r="E203" s="96">
        <v>202.0</v>
      </c>
      <c r="F203" s="95" t="str">
        <f>GDSummary!D205</f>
        <v>37142465471373400000000000000000000000</v>
      </c>
      <c r="G203" s="95" t="str">
        <f>GDSummary!H205</f>
        <v>43288585512248100000000000000000000000</v>
      </c>
      <c r="H203" s="95" t="str">
        <f>GDSummary!L205</f>
        <v>68450711029836200000000000000000000000</v>
      </c>
      <c r="I203" s="95" t="str">
        <f>GDSummary!P205</f>
        <v>58897338104606300000000000000000000000</v>
      </c>
      <c r="J203" s="95" t="str">
        <f>GDSummary!T205</f>
        <v>44221432478961300000000000000000000000</v>
      </c>
    </row>
    <row r="204">
      <c r="A204" t="str">
        <f t="shared" si="2"/>
        <v>485966254</v>
      </c>
      <c r="C204" s="95" t="str">
        <f t="shared" si="3"/>
        <v>4770149109</v>
      </c>
      <c r="D204" t="str">
        <f t="shared" si="4"/>
        <v>0</v>
      </c>
      <c r="E204" s="96">
        <v>203.0</v>
      </c>
      <c r="F204" s="95" t="str">
        <f>GDSummary!D206</f>
        <v>81363897950334700000000000000000000000</v>
      </c>
      <c r="G204" s="95" t="str">
        <f>GDSummary!H206</f>
        <v>72630542752354800000000000000000000000</v>
      </c>
      <c r="H204" s="95" t="str">
        <f>GDSummary!L206</f>
        <v>68635564725786200000000000000000000000</v>
      </c>
      <c r="I204" s="95" t="str">
        <f>GDSummary!P206</f>
        <v>71530146531798100000000000000000000000</v>
      </c>
      <c r="J204" s="95" t="str">
        <f>GDSummary!T206</f>
        <v>77339077937675700000000000000000000000</v>
      </c>
    </row>
    <row r="205">
      <c r="A205" t="str">
        <f t="shared" si="2"/>
        <v>541823499</v>
      </c>
      <c r="C205" s="95" t="str">
        <f t="shared" si="3"/>
        <v>5311972608</v>
      </c>
      <c r="D205" t="str">
        <f t="shared" si="4"/>
        <v>0</v>
      </c>
      <c r="E205" s="96">
        <v>204.0</v>
      </c>
      <c r="F205" s="95" t="str">
        <f>GDSummary!D207</f>
        <v>90421437909093100000000000000000000000</v>
      </c>
      <c r="G205" s="95" t="str">
        <f>GDSummary!H207</f>
        <v>112477215517523000000000000000000000000</v>
      </c>
      <c r="H205" s="95" t="str">
        <f>GDSummary!L207</f>
        <v>169519328973769000000000000000000000000</v>
      </c>
      <c r="I205" s="95" t="str">
        <f>GDSummary!P207</f>
        <v>169712389375167000000000000000000000000</v>
      </c>
      <c r="J205" s="95" t="str">
        <f>GDSummary!T207</f>
        <v>109480981997596000000000000000000000000</v>
      </c>
    </row>
    <row r="206">
      <c r="A206" t="str">
        <f t="shared" si="2"/>
        <v>610405088</v>
      </c>
      <c r="C206" s="95" t="str">
        <f t="shared" si="3"/>
        <v>5922377696</v>
      </c>
      <c r="D206" t="str">
        <f t="shared" si="4"/>
        <v>0</v>
      </c>
      <c r="E206" s="96">
        <v>205.0</v>
      </c>
      <c r="F206" s="95" t="str">
        <f>GDSummary!D208</f>
        <v>201454094334218000000000000000000000000</v>
      </c>
      <c r="G206" s="95" t="str">
        <f>GDSummary!H208</f>
        <v>185116380809605000000000000000000000000</v>
      </c>
      <c r="H206" s="95" t="str">
        <f>GDSummary!L208</f>
        <v>181350202131387000000000000000000000000</v>
      </c>
      <c r="I206" s="95" t="str">
        <f>GDSummary!P208</f>
        <v>172988995144033000000000000000000000000</v>
      </c>
      <c r="J206" s="95" t="str">
        <f>GDSummary!T208</f>
        <v>166468648136339000000000000000000000000</v>
      </c>
    </row>
    <row r="207">
      <c r="A207" t="str">
        <f t="shared" si="2"/>
        <v>613453492</v>
      </c>
      <c r="C207" s="95" t="str">
        <f t="shared" si="3"/>
        <v>6535831188</v>
      </c>
      <c r="D207" t="str">
        <f t="shared" si="4"/>
        <v>0</v>
      </c>
      <c r="E207" s="96">
        <v>206.0</v>
      </c>
      <c r="F207" s="95" t="str">
        <f>GDSummary!D209</f>
        <v>202357508358806000000000000000000000000</v>
      </c>
      <c r="G207" s="95" t="str">
        <f>GDSummary!H209</f>
        <v>238203278911645000000000000000000000000</v>
      </c>
      <c r="H207" s="95" t="str">
        <f>GDSummary!L209</f>
        <v>248822792702643000000000000000000000000</v>
      </c>
      <c r="I207" s="95" t="str">
        <f>GDSummary!P209</f>
        <v>250673763167547000000000000000000000000</v>
      </c>
      <c r="J207" s="95" t="str">
        <f>GDSummary!T209</f>
        <v>254593232460279000000000000000000000000</v>
      </c>
    </row>
    <row r="208">
      <c r="A208" t="str">
        <f t="shared" si="2"/>
        <v>633702635</v>
      </c>
      <c r="C208" s="95" t="str">
        <f t="shared" si="3"/>
        <v>7169533823</v>
      </c>
      <c r="D208" t="str">
        <f t="shared" si="4"/>
        <v>0</v>
      </c>
      <c r="E208" s="96">
        <v>207.0</v>
      </c>
      <c r="F208" s="95" t="str">
        <f>GDSummary!D210</f>
        <v>317121890068447000000000000000000000000</v>
      </c>
      <c r="G208" s="95" t="str">
        <f>GDSummary!H210</f>
        <v>369597383528943000000000000000000000000</v>
      </c>
      <c r="H208" s="95" t="str">
        <f>GDSummary!L210</f>
        <v>584431285937146000000000000000000000000</v>
      </c>
      <c r="I208" s="95" t="str">
        <f>GDSummary!P210</f>
        <v>502864711394252000000000000000000000000</v>
      </c>
      <c r="J208" s="95" t="str">
        <f>GDSummary!T210</f>
        <v>377562018872191000000000000000000000000</v>
      </c>
    </row>
    <row r="209">
      <c r="A209" t="str">
        <f t="shared" si="2"/>
        <v>660620006</v>
      </c>
      <c r="C209" s="95" t="str">
        <f t="shared" si="3"/>
        <v>7830153829</v>
      </c>
      <c r="D209" t="str">
        <f t="shared" si="4"/>
        <v>0</v>
      </c>
      <c r="E209" s="96">
        <v>208.0</v>
      </c>
      <c r="F209" s="95" t="str">
        <f>GDSummary!D211</f>
        <v>694683908940638000000000000000000000000</v>
      </c>
      <c r="G209" s="95" t="str">
        <f>GDSummary!H211</f>
        <v>620118635152958000000000000000000000000</v>
      </c>
      <c r="H209" s="95" t="str">
        <f>GDSummary!L211</f>
        <v>586009564403636000000000000000000000000</v>
      </c>
      <c r="I209" s="95" t="str">
        <f>GDSummary!P211</f>
        <v>610723466446237000000000000000000000000</v>
      </c>
      <c r="J209" s="95" t="str">
        <f>GDSummary!T211</f>
        <v>660320047699832000000000000000000000000</v>
      </c>
    </row>
    <row r="210">
      <c r="A210" t="str">
        <f t="shared" si="2"/>
        <v>696521751</v>
      </c>
      <c r="C210" s="95" t="str">
        <f t="shared" si="3"/>
        <v>8526675580</v>
      </c>
      <c r="D210" t="str">
        <f t="shared" si="4"/>
        <v>0</v>
      </c>
      <c r="E210" s="96">
        <v>209.0</v>
      </c>
      <c r="F210" s="95" t="str">
        <f>GDSummary!D212</f>
        <v>772017068025237000000000000000000000000</v>
      </c>
      <c r="G210" s="95" t="str">
        <f>GDSummary!H212</f>
        <v>960329012139592000000000000000000000000</v>
      </c>
      <c r="H210" s="95" t="str">
        <f>GDSummary!L212</f>
        <v>1447353839467910000000000000000000000000</v>
      </c>
      <c r="I210" s="95" t="str">
        <f>GDSummary!P212</f>
        <v>1449002186679430000000000000000000000000</v>
      </c>
      <c r="J210" s="95" t="str">
        <f>GDSummary!T212</f>
        <v>934747209077601000000000000000000000000</v>
      </c>
    </row>
    <row r="211">
      <c r="A211" t="str">
        <f t="shared" si="2"/>
        <v>751480528</v>
      </c>
      <c r="C211" s="95" t="str">
        <f t="shared" si="3"/>
        <v>9278156108</v>
      </c>
      <c r="D211" t="str">
        <f t="shared" si="4"/>
        <v>0</v>
      </c>
      <c r="E211" s="96">
        <v>210.0</v>
      </c>
      <c r="F211" s="95" t="str">
        <f>GDSummary!D213</f>
        <v>1720012453307190000000000000000000000000</v>
      </c>
      <c r="G211" s="95" t="str">
        <f>GDSummary!H213</f>
        <v>1580521266425280000000000000000000000000</v>
      </c>
      <c r="H211" s="95" t="str">
        <f>GDSummary!L213</f>
        <v>1548365681554580000000000000000000000000</v>
      </c>
      <c r="I211" s="95" t="str">
        <f>GDSummary!P213</f>
        <v>1476977804378600000000000000000000000000</v>
      </c>
      <c r="J211" s="95" t="str">
        <f>GDSummary!T213</f>
        <v>1421307165912890000000000000000000000000</v>
      </c>
    </row>
    <row r="212">
      <c r="A212" t="str">
        <f t="shared" si="2"/>
        <v>781724879</v>
      </c>
      <c r="C212" s="95" t="str">
        <f t="shared" si="3"/>
        <v>10059880987</v>
      </c>
      <c r="D212" t="str">
        <f t="shared" si="4"/>
        <v>0</v>
      </c>
      <c r="E212" s="96">
        <v>211.0</v>
      </c>
      <c r="F212" s="95" t="str">
        <f>GDSummary!D214</f>
        <v>1727725790571040000000000000000000000000</v>
      </c>
      <c r="G212" s="95" t="str">
        <f>GDSummary!H214</f>
        <v>2033776516186910000000000000000000000000</v>
      </c>
      <c r="H212" s="95" t="str">
        <f>GDSummary!L214</f>
        <v>2124445787660150000000000000000000000000</v>
      </c>
      <c r="I212" s="95" t="str">
        <f>GDSummary!P214</f>
        <v>2140249349562720000000000000000000000000</v>
      </c>
      <c r="J212" s="95" t="str">
        <f>GDSummary!T214</f>
        <v>2173713727718620000000000000000000000000</v>
      </c>
    </row>
    <row r="213">
      <c r="A213" t="str">
        <f t="shared" si="2"/>
        <v>797955794</v>
      </c>
      <c r="C213" s="95" t="str">
        <f t="shared" si="3"/>
        <v>10857836781</v>
      </c>
      <c r="D213" t="str">
        <f t="shared" si="4"/>
        <v>0</v>
      </c>
      <c r="E213" s="96">
        <v>212.0</v>
      </c>
      <c r="F213" s="95" t="str">
        <f>GDSummary!D215</f>
        <v>2707582598093630000000000000000000000000</v>
      </c>
      <c r="G213" s="95" t="str">
        <f>GDSummary!H215</f>
        <v>3155617682929150000000000000000000000000</v>
      </c>
      <c r="H213" s="95" t="str">
        <f>GDSummary!L215</f>
        <v>4989866764616470000000000000000000000000</v>
      </c>
      <c r="I213" s="95" t="str">
        <f>GDSummary!P215</f>
        <v>4293452405548470000000000000000000000000</v>
      </c>
      <c r="J213" s="95" t="str">
        <f>GDSummary!T215</f>
        <v>3223619636534080000000000000000000000000</v>
      </c>
    </row>
    <row r="214">
      <c r="A214" t="str">
        <f t="shared" si="2"/>
        <v>939167929</v>
      </c>
      <c r="C214" s="95" t="str">
        <f t="shared" si="3"/>
        <v>11797004710</v>
      </c>
      <c r="D214" t="str">
        <f t="shared" si="4"/>
        <v>0</v>
      </c>
      <c r="E214" s="96">
        <v>213.0</v>
      </c>
      <c r="F214" s="95" t="str">
        <f>GDSummary!D216</f>
        <v>5931202234627710000000000000000000000000</v>
      </c>
      <c r="G214" s="95" t="str">
        <f>GDSummary!H216</f>
        <v>5294564890904650000000000000000000000000</v>
      </c>
      <c r="H214" s="95" t="str">
        <f>GDSummary!L216</f>
        <v>5003342085761570000000000000000000000000</v>
      </c>
      <c r="I214" s="95" t="str">
        <f>GDSummary!P216</f>
        <v>5214349061934330000000000000000000000000</v>
      </c>
      <c r="J214" s="95" t="str">
        <f>GDSummary!T216</f>
        <v>5637804031561910000000000000000000000000</v>
      </c>
    </row>
    <row r="215">
      <c r="A215" t="str">
        <f t="shared" si="2"/>
        <v>941201481</v>
      </c>
      <c r="C215" s="95" t="str">
        <f t="shared" si="3"/>
        <v>12738206191</v>
      </c>
      <c r="D215" t="str">
        <f t="shared" si="4"/>
        <v>0</v>
      </c>
      <c r="E215" s="96">
        <v>214.0</v>
      </c>
      <c r="F215" s="95" t="str">
        <f>GDSummary!D217</f>
        <v>6591471747236490000000000000000000000000</v>
      </c>
      <c r="G215" s="95" t="str">
        <f>GDSummary!H217</f>
        <v>8199276691849920000000000000000000000000</v>
      </c>
      <c r="H215" s="95" t="str">
        <f>GDSummary!L217</f>
        <v>12357488371999500000000000000000000000000</v>
      </c>
      <c r="I215" s="95" t="str">
        <f>GDSummary!P217</f>
        <v>12371561939183900000000000000000000000000</v>
      </c>
      <c r="J215" s="95" t="str">
        <f>GDSummary!T217</f>
        <v>7980859587992610000000000000000000000000</v>
      </c>
    </row>
    <row r="216">
      <c r="A216" t="str">
        <f t="shared" si="2"/>
        <v>1002310620</v>
      </c>
      <c r="C216" s="95" t="str">
        <f t="shared" si="3"/>
        <v>13740516811</v>
      </c>
      <c r="D216" t="str">
        <f t="shared" si="4"/>
        <v>0</v>
      </c>
      <c r="E216" s="96">
        <v>215.0</v>
      </c>
      <c r="F216" s="95" t="str">
        <f>GDSummary!D218</f>
        <v>14685444092407900000000000000000000000000</v>
      </c>
      <c r="G216" s="95" t="str">
        <f>GDSummary!H218</f>
        <v>13494470141958200000000000000000000000000</v>
      </c>
      <c r="H216" s="95" t="str">
        <f>GDSummary!L218</f>
        <v>13219926173994900000000000000000000000000</v>
      </c>
      <c r="I216" s="95" t="str">
        <f>GDSummary!P218</f>
        <v>12610417401469600000000000000000000000000</v>
      </c>
      <c r="J216" s="95" t="str">
        <f>GDSummary!T218</f>
        <v>12135102209881900000000000000000000000000</v>
      </c>
    </row>
    <row r="217">
      <c r="A217" t="str">
        <f t="shared" si="2"/>
        <v>1120858158</v>
      </c>
      <c r="C217" s="95" t="str">
        <f t="shared" si="3"/>
        <v>14861374969</v>
      </c>
      <c r="D217" t="str">
        <f t="shared" si="4"/>
        <v>0</v>
      </c>
      <c r="E217" s="96">
        <v>216.0</v>
      </c>
      <c r="F217" s="95" t="str">
        <f>GDSummary!D219</f>
        <v>14751300466259400000000000000000000000000</v>
      </c>
      <c r="G217" s="95" t="str">
        <f>GDSummary!H219</f>
        <v>17364357605369500000000000000000000000000</v>
      </c>
      <c r="H217" s="95" t="str">
        <f>GDSummary!L219</f>
        <v>18138490673161800000000000000000000000000</v>
      </c>
      <c r="I217" s="95" t="str">
        <f>GDSummary!P219</f>
        <v>18273421280399500000000000000000000000000</v>
      </c>
      <c r="J217" s="95" t="str">
        <f>GDSummary!T219</f>
        <v>18559139708513600000000000000000000000000</v>
      </c>
    </row>
    <row r="218">
      <c r="A218" t="str">
        <f t="shared" si="2"/>
        <v>1167742827</v>
      </c>
      <c r="C218" s="95" t="str">
        <f t="shared" si="3"/>
        <v>16029117796</v>
      </c>
      <c r="D218" t="str">
        <f t="shared" si="4"/>
        <v>0</v>
      </c>
      <c r="E218" s="96">
        <v>217.0</v>
      </c>
      <c r="F218" s="95" t="str">
        <f>GDSummary!D220</f>
        <v>23117305222661200000000000000000000000000</v>
      </c>
      <c r="G218" s="95" t="str">
        <f>GDSummary!H220</f>
        <v>26942622985412300000000000000000000000000</v>
      </c>
      <c r="H218" s="95" t="str">
        <f>GDSummary!L220</f>
        <v>42603417934237600000000000000000000000000</v>
      </c>
      <c r="I218" s="95" t="str">
        <f>GDSummary!P220</f>
        <v>36657441138791400000000000000000000000000</v>
      </c>
      <c r="J218" s="95" t="str">
        <f>GDSummary!T220</f>
        <v>27523222786256600000000000000000000000000</v>
      </c>
    </row>
    <row r="219">
      <c r="A219" t="str">
        <f t="shared" si="2"/>
        <v>1204624965</v>
      </c>
      <c r="C219" s="95" t="str">
        <f t="shared" si="3"/>
        <v>17233742761</v>
      </c>
      <c r="D219" t="str">
        <f t="shared" si="4"/>
        <v>0</v>
      </c>
      <c r="E219" s="96">
        <v>218.0</v>
      </c>
      <c r="F219" s="95" t="str">
        <f>GDSummary!D221</f>
        <v>50640528008917800000000000000000000000000</v>
      </c>
      <c r="G219" s="95" t="str">
        <f>GDSummary!H221</f>
        <v>45204926597772400000000000000000000000000</v>
      </c>
      <c r="H219" s="95" t="str">
        <f>GDSummary!L221</f>
        <v>42718470051984200000000000000000000000000</v>
      </c>
      <c r="I219" s="95" t="str">
        <f>GDSummary!P221</f>
        <v>44520044886942600000000000000000000000000</v>
      </c>
      <c r="J219" s="95" t="str">
        <f>GDSummary!T221</f>
        <v>48135497943786000000000000000000000000000</v>
      </c>
    </row>
    <row r="220">
      <c r="A220" t="str">
        <f t="shared" si="2"/>
        <v>1222240116</v>
      </c>
      <c r="C220" s="95" t="str">
        <f t="shared" si="3"/>
        <v>18455982877</v>
      </c>
      <c r="D220" t="str">
        <f t="shared" si="4"/>
        <v>0</v>
      </c>
      <c r="E220" s="96">
        <v>219.0</v>
      </c>
      <c r="F220" s="95" t="str">
        <f>GDSummary!D222</f>
        <v>56277900572525600000000000000000000000000</v>
      </c>
      <c r="G220" s="95" t="str">
        <f>GDSummary!H222</f>
        <v>70005318406168800000000000000000000000000</v>
      </c>
      <c r="H220" s="95" t="str">
        <f>GDSummary!L222</f>
        <v>105508075979708000000000000000000000000000</v>
      </c>
      <c r="I220" s="95" t="str">
        <f>GDSummary!P222</f>
        <v>105628235914405000000000000000000000000000</v>
      </c>
      <c r="J220" s="95" t="str">
        <f>GDSummary!T222</f>
        <v>68140475996827700000000000000000000000000</v>
      </c>
    </row>
    <row r="221">
      <c r="A221" t="str">
        <f t="shared" si="2"/>
        <v>1263282865</v>
      </c>
      <c r="C221" s="95" t="str">
        <f t="shared" si="3"/>
        <v>19719265742</v>
      </c>
      <c r="D221" t="str">
        <f t="shared" si="4"/>
        <v>0</v>
      </c>
      <c r="E221" s="96">
        <v>220.0</v>
      </c>
      <c r="F221" s="95" t="str">
        <f>GDSummary!D223</f>
        <v>125384131827981000000000000000000000000000</v>
      </c>
      <c r="G221" s="95" t="str">
        <f>GDSummary!H223</f>
        <v>115215611634296000000000000000000000000000</v>
      </c>
      <c r="H221" s="95" t="str">
        <f>GDSummary!L223</f>
        <v>112871558784748000000000000000000000000000</v>
      </c>
      <c r="I221" s="95" t="str">
        <f>GDSummary!P223</f>
        <v>107667580763809000000000000000000000000000</v>
      </c>
      <c r="J221" s="95" t="str">
        <f>GDSummary!T223</f>
        <v>103609345802247000000000000000000000000000</v>
      </c>
    </row>
    <row r="222">
      <c r="A222" t="str">
        <f t="shared" si="2"/>
        <v>1426937277</v>
      </c>
      <c r="C222" s="95" t="str">
        <f t="shared" si="3"/>
        <v>21146203019</v>
      </c>
      <c r="D222" t="str">
        <f t="shared" si="4"/>
        <v>0</v>
      </c>
      <c r="E222" s="96">
        <v>221.0</v>
      </c>
      <c r="F222" s="95" t="str">
        <f>GDSummary!D224</f>
        <v>125946412696625000000000000000000000000000</v>
      </c>
      <c r="G222" s="95" t="str">
        <f>GDSummary!H224</f>
        <v>148256660772379000000000000000000000000000</v>
      </c>
      <c r="H222" s="95" t="str">
        <f>GDSummary!L224</f>
        <v>154866198898274000000000000000000000000000</v>
      </c>
      <c r="I222" s="95" t="str">
        <f>GDSummary!P224</f>
        <v>156018234678674000000000000000000000000000</v>
      </c>
      <c r="J222" s="95" t="str">
        <f>GDSummary!T224</f>
        <v>158457694924542000000000000000000000000000</v>
      </c>
    </row>
    <row r="223">
      <c r="A223" t="str">
        <f t="shared" si="2"/>
        <v>1660657454</v>
      </c>
      <c r="C223" s="95" t="str">
        <f t="shared" si="3"/>
        <v>22806860473</v>
      </c>
      <c r="D223" t="str">
        <f t="shared" si="4"/>
        <v>0</v>
      </c>
      <c r="E223" s="96">
        <v>222.0</v>
      </c>
      <c r="F223" s="95" t="str">
        <f>GDSummary!D225</f>
        <v>197375253162709000000000000000000000000000</v>
      </c>
      <c r="G223" s="95" t="str">
        <f>GDSummary!H225</f>
        <v>230035766772691000000000000000000000000000</v>
      </c>
      <c r="H223" s="95" t="str">
        <f>GDSummary!L225</f>
        <v>363747431604784000000000000000000000000000</v>
      </c>
      <c r="I223" s="95" t="str">
        <f>GDSummary!P225</f>
        <v>312980758586582000000000000000000000000000</v>
      </c>
      <c r="J223" s="95" t="str">
        <f>GDSummary!T225</f>
        <v>234992920367112000000000000000000000000000</v>
      </c>
    </row>
    <row r="224">
      <c r="A224" t="str">
        <f t="shared" si="2"/>
        <v>1986883044</v>
      </c>
      <c r="C224" s="95" t="str">
        <f t="shared" si="3"/>
        <v>24793743517</v>
      </c>
      <c r="D224" t="str">
        <f t="shared" si="4"/>
        <v>0</v>
      </c>
      <c r="E224" s="96">
        <v>223.0</v>
      </c>
      <c r="F224" s="95" t="str">
        <f>GDSummary!D226</f>
        <v>432368173529821000000000000000000000000000</v>
      </c>
      <c r="G224" s="95" t="str">
        <f>GDSummary!H226</f>
        <v>385959078945359000000000000000000000000000</v>
      </c>
      <c r="H224" s="95" t="str">
        <f>GDSummary!L226</f>
        <v>364729745098871000000000000000000000000000</v>
      </c>
      <c r="I224" s="95" t="str">
        <f>GDSummary!P226</f>
        <v>380111567751491000000000000000000000000000</v>
      </c>
      <c r="J224" s="95" t="str">
        <f>GDSummary!T226</f>
        <v>410980259215271000000000000000000000000000</v>
      </c>
    </row>
    <row r="225">
      <c r="A225" t="str">
        <f t="shared" si="2"/>
        <v>2017665106</v>
      </c>
      <c r="C225" s="95" t="str">
        <f t="shared" si="3"/>
        <v>26811408623</v>
      </c>
      <c r="D225" t="str">
        <f t="shared" si="4"/>
        <v>0</v>
      </c>
      <c r="E225" s="96">
        <v>224.0</v>
      </c>
      <c r="F225" s="95" t="str">
        <f>GDSummary!D227</f>
        <v>480499987605792000000000000000000000000000</v>
      </c>
      <c r="G225" s="95" t="str">
        <f>GDSummary!H227</f>
        <v>597704503620473000000000000000000000000000</v>
      </c>
      <c r="H225" s="95" t="str">
        <f>GDSummary!L227</f>
        <v>900826588853076000000000000000000000000000</v>
      </c>
      <c r="I225" s="95" t="str">
        <f>GDSummary!P227</f>
        <v>901852512822256000000000000000000000000000</v>
      </c>
      <c r="J225" s="95" t="str">
        <f>GDSummary!T227</f>
        <v>581782503235607000000000000000000000000000</v>
      </c>
    </row>
    <row r="226">
      <c r="A226" t="str">
        <f t="shared" si="2"/>
        <v>2633328249</v>
      </c>
      <c r="C226" s="95" t="str">
        <f t="shared" si="3"/>
        <v>29444736872</v>
      </c>
      <c r="D226" t="str">
        <f t="shared" si="4"/>
        <v>0</v>
      </c>
      <c r="E226" s="96">
        <v>225.0</v>
      </c>
      <c r="F226" s="95" t="str">
        <f>GDSummary!D228</f>
        <v>1070528096755620000000000000000000000000000</v>
      </c>
      <c r="G226" s="95" t="str">
        <f>GDSummary!H228</f>
        <v>983709402786430000000000000000000000000000</v>
      </c>
      <c r="H226" s="95" t="str">
        <f>GDSummary!L228</f>
        <v>963695909857644000000000000000000000000000</v>
      </c>
      <c r="I226" s="95" t="str">
        <f>GDSummary!P228</f>
        <v>919264412784652000000000000000000000000000</v>
      </c>
      <c r="J226" s="95" t="str">
        <f>GDSummary!T228</f>
        <v>884615255142060000000000000000000000000000</v>
      </c>
    </row>
    <row r="227">
      <c r="A227" t="str">
        <f t="shared" si="2"/>
        <v>2982627577</v>
      </c>
      <c r="C227" s="95" t="str">
        <f t="shared" si="3"/>
        <v>32427364449</v>
      </c>
      <c r="D227" t="str">
        <f t="shared" si="4"/>
        <v>0</v>
      </c>
      <c r="E227" s="96">
        <v>226.0</v>
      </c>
      <c r="F227" s="95" t="str">
        <f>GDSummary!D229</f>
        <v>1075328843543720000000000000000000000000000</v>
      </c>
      <c r="G227" s="95" t="str">
        <f>GDSummary!H229</f>
        <v>1265813453218650000000000000000000000000000</v>
      </c>
      <c r="H227" s="95" t="str">
        <f>GDSummary!L229</f>
        <v>1322245604298620000000000000000000000000000</v>
      </c>
      <c r="I227" s="95" t="str">
        <f>GDSummary!P229</f>
        <v>1332081670899760000000000000000000000000000</v>
      </c>
      <c r="J227" s="95" t="str">
        <f>GDSummary!T229</f>
        <v>1352909750945030000000000000000000000000000</v>
      </c>
    </row>
    <row r="228">
      <c r="A228" t="str">
        <f t="shared" si="2"/>
        <v>3678322560</v>
      </c>
      <c r="C228" s="95" t="str">
        <f t="shared" si="3"/>
        <v>36105687009</v>
      </c>
      <c r="D228" t="str">
        <f t="shared" si="4"/>
        <v>0</v>
      </c>
      <c r="E228" s="96">
        <v>227.0</v>
      </c>
      <c r="F228" s="95" t="str">
        <f>GDSummary!D230</f>
        <v>1685187360110440000000000000000000000000000</v>
      </c>
      <c r="G228" s="95" t="str">
        <f>GDSummary!H230</f>
        <v>1964042403122760000000000000000000000000000</v>
      </c>
      <c r="H228" s="95" t="str">
        <f>GDSummary!L230</f>
        <v>3105670869020720000000000000000000000000000</v>
      </c>
      <c r="I228" s="95" t="str">
        <f>GDSummary!P230</f>
        <v>2672225671032260000000000000000000000000000</v>
      </c>
      <c r="J228" s="95" t="str">
        <f>GDSummary!T230</f>
        <v>2006366516432740000000000000000000000000000</v>
      </c>
    </row>
    <row r="229">
      <c r="A229" t="str">
        <f t="shared" si="2"/>
        <v>4101111119</v>
      </c>
      <c r="C229" s="95" t="str">
        <f t="shared" si="3"/>
        <v>40206798128</v>
      </c>
      <c r="D229" t="str">
        <f t="shared" si="4"/>
        <v>0</v>
      </c>
      <c r="E229" s="96">
        <v>228.0</v>
      </c>
      <c r="F229" s="95" t="str">
        <f>GDSummary!D231</f>
        <v>3691553876543180000000000000000000000000000</v>
      </c>
      <c r="G229" s="95" t="str">
        <f>GDSummary!H231</f>
        <v>3295313626893260000000000000000000000000000</v>
      </c>
      <c r="H229" s="95" t="str">
        <f>GDSummary!L231</f>
        <v>3114057848935250000000000000000000000000000</v>
      </c>
      <c r="I229" s="95" t="str">
        <f>GDSummary!P231</f>
        <v>3245387651908510000000000000000000000000000</v>
      </c>
      <c r="J229" s="95" t="str">
        <f>GDSummary!T231</f>
        <v>3508944140598750000000000000000000000000000</v>
      </c>
    </row>
    <row r="230">
      <c r="A230" t="str">
        <f t="shared" si="2"/>
        <v>4620211293</v>
      </c>
      <c r="C230" s="95" t="str">
        <f t="shared" si="3"/>
        <v>44827009421</v>
      </c>
      <c r="D230" t="str">
        <f t="shared" si="4"/>
        <v>0</v>
      </c>
      <c r="E230" s="96">
        <v>229.0</v>
      </c>
      <c r="F230" s="95" t="str">
        <f>GDSummary!D232</f>
        <v>4102502682942660000000000000000000000000000</v>
      </c>
      <c r="G230" s="95" t="str">
        <f>GDSummary!H232</f>
        <v>5103193325619010000000000000000000000000000</v>
      </c>
      <c r="H230" s="95" t="str">
        <f>GDSummary!L232</f>
        <v>7691245770994210000000000000000000000000000</v>
      </c>
      <c r="I230" s="95" t="str">
        <f>GDSummary!P232</f>
        <v>7700005096581380000000000000000000000000000</v>
      </c>
      <c r="J230" s="95" t="str">
        <f>GDSummary!T232</f>
        <v>4967251492150500000000000000000000000000000</v>
      </c>
    </row>
    <row r="231">
      <c r="A231" t="str">
        <f t="shared" si="2"/>
        <v>4643285031</v>
      </c>
      <c r="C231" s="95" t="str">
        <f t="shared" si="3"/>
        <v>49470294452</v>
      </c>
      <c r="D231" t="str">
        <f t="shared" si="4"/>
        <v>0</v>
      </c>
      <c r="E231" s="96">
        <v>230.0</v>
      </c>
      <c r="F231" s="95" t="str">
        <f>GDSummary!D233</f>
        <v>9140155051801070000000000000000000000000000</v>
      </c>
      <c r="G231" s="95" t="str">
        <f>GDSummary!H233</f>
        <v>8398898164963460000000000000000000000000000</v>
      </c>
      <c r="H231" s="95" t="str">
        <f>GDSummary!L233</f>
        <v>8228023221044060000000000000000000000000000</v>
      </c>
      <c r="I231" s="95" t="str">
        <f>GDSummary!P233</f>
        <v>7848667673383490000000000000000000000000000</v>
      </c>
      <c r="J231" s="95" t="str">
        <f>GDSummary!T233</f>
        <v>7552833613327130000000000000000000000000000</v>
      </c>
    </row>
    <row r="232">
      <c r="A232" t="str">
        <f t="shared" si="2"/>
        <v>4796552567</v>
      </c>
      <c r="C232" s="95" t="str">
        <f t="shared" si="3"/>
        <v>54266847019</v>
      </c>
      <c r="D232" t="str">
        <f t="shared" si="4"/>
        <v>0</v>
      </c>
      <c r="E232" s="96">
        <v>231.0</v>
      </c>
      <c r="F232" s="95" t="str">
        <f>GDSummary!D234</f>
        <v>9181143765820510000000000000000000000000000</v>
      </c>
      <c r="G232" s="95" t="str">
        <f>GDSummary!H234</f>
        <v>10807498900904900000000000000000000000000000</v>
      </c>
      <c r="H232" s="95" t="str">
        <f>GDSummary!L234</f>
        <v>11289315877349300000000000000000000000000000</v>
      </c>
      <c r="I232" s="95" t="str">
        <f>GDSummary!P234</f>
        <v>11373296086842900000000000000000000000000000</v>
      </c>
      <c r="J232" s="95" t="str">
        <f>GDSummary!T234</f>
        <v>11551125965033000000000000000000000000000000</v>
      </c>
    </row>
    <row r="233">
      <c r="A233" t="str">
        <f t="shared" si="2"/>
        <v>5000292683</v>
      </c>
      <c r="C233" s="95" t="str">
        <f t="shared" si="3"/>
        <v>59267139702</v>
      </c>
      <c r="D233" t="str">
        <f t="shared" si="4"/>
        <v>0</v>
      </c>
      <c r="E233" s="96">
        <v>232.0</v>
      </c>
      <c r="F233" s="95" t="str">
        <f>GDSummary!D235</f>
        <v>14388107896864400000000000000000000000000000</v>
      </c>
      <c r="G233" s="95" t="str">
        <f>GDSummary!H235</f>
        <v>16768968649453400000000000000000000000000000</v>
      </c>
      <c r="H233" s="95" t="str">
        <f>GDSummary!L235</f>
        <v>26516177733905000000000000000000000000000000</v>
      </c>
      <c r="I233" s="95" t="str">
        <f>GDSummary!P235</f>
        <v>22815428236456400000000000000000000000000000</v>
      </c>
      <c r="J233" s="95" t="str">
        <f>GDSummary!T235</f>
        <v>17130331381786700000000000000000000000000000</v>
      </c>
    </row>
    <row r="234">
      <c r="A234" t="str">
        <f t="shared" si="2"/>
        <v>5272036178</v>
      </c>
      <c r="C234" s="95" t="str">
        <f t="shared" si="3"/>
        <v>64539175880</v>
      </c>
      <c r="D234" t="str">
        <f t="shared" si="4"/>
        <v>0</v>
      </c>
      <c r="E234" s="96">
        <v>233.0</v>
      </c>
      <c r="F234" s="95" t="str">
        <f>GDSummary!D236</f>
        <v>31518439278651100000000000000000000000000000</v>
      </c>
      <c r="G234" s="95" t="str">
        <f>GDSummary!H236</f>
        <v>28135345149183000000000000000000000000000000</v>
      </c>
      <c r="H234" s="95" t="str">
        <f>GDSummary!L236</f>
        <v>26587785660000100000000000000000000000000000</v>
      </c>
      <c r="I234" s="95" t="str">
        <f>GDSummary!P236</f>
        <v>27709077820136900000000000000000000000000000</v>
      </c>
      <c r="J234" s="95" t="str">
        <f>GDSummary!T236</f>
        <v>29959319713682300000000000000000000000000000</v>
      </c>
    </row>
    <row r="235">
      <c r="A235" t="str">
        <f t="shared" si="2"/>
        <v>5688024164</v>
      </c>
      <c r="C235" s="95" t="str">
        <f t="shared" si="3"/>
        <v>70227200044</v>
      </c>
      <c r="D235" t="str">
        <f t="shared" si="4"/>
        <v>0</v>
      </c>
      <c r="E235" s="96">
        <v>234.0</v>
      </c>
      <c r="F235" s="95" t="str">
        <f>GDSummary!D237</f>
        <v>35027114875515200000000000000000000000000000</v>
      </c>
      <c r="G235" s="95" t="str">
        <f>GDSummary!H237</f>
        <v>43570998647149000000000000000000000000000000</v>
      </c>
      <c r="H235" s="95" t="str">
        <f>GDSummary!L237</f>
        <v>65667756971019700000000000000000000000000000</v>
      </c>
      <c r="I235" s="95" t="str">
        <f>GDSummary!P237</f>
        <v>65742543979654700000000000000000000000000000</v>
      </c>
      <c r="J235" s="95" t="str">
        <f>GDSummary!T237</f>
        <v>42410329030261800000000000000000000000000000</v>
      </c>
    </row>
    <row r="236">
      <c r="A236" t="str">
        <f t="shared" si="2"/>
        <v>5916946351</v>
      </c>
      <c r="C236" s="95" t="str">
        <f t="shared" si="3"/>
        <v>76144146395</v>
      </c>
      <c r="D236" t="str">
        <f t="shared" si="4"/>
        <v>0</v>
      </c>
      <c r="E236" s="96">
        <v>235.0</v>
      </c>
      <c r="F236" s="95" t="str">
        <f>GDSummary!D238</f>
        <v>78038525681064600000000000000000000000000000</v>
      </c>
      <c r="G236" s="95" t="str">
        <f>GDSummary!H238</f>
        <v>71709683963183200000000000000000000000000000</v>
      </c>
      <c r="H236" s="95" t="str">
        <f>GDSummary!L238</f>
        <v>70250755900833000000000000000000000000000000</v>
      </c>
      <c r="I236" s="95" t="str">
        <f>GDSummary!P238</f>
        <v>67011823138688000000000000000000000000000000</v>
      </c>
      <c r="J236" s="95" t="str">
        <f>GDSummary!T238</f>
        <v>64485995758058100000000000000000000000000000</v>
      </c>
    </row>
    <row r="237">
      <c r="A237" t="str">
        <f t="shared" si="2"/>
        <v>6039799603</v>
      </c>
      <c r="C237" s="95" t="str">
        <f t="shared" si="3"/>
        <v>82183945998</v>
      </c>
      <c r="D237" t="str">
        <f t="shared" si="4"/>
        <v>0</v>
      </c>
      <c r="E237" s="96">
        <v>236.0</v>
      </c>
      <c r="F237" s="95" t="str">
        <f>GDSummary!D239</f>
        <v>78388486791517500000000000000000000000000000</v>
      </c>
      <c r="G237" s="95" t="str">
        <f>GDSummary!H239</f>
        <v>92274285911610500000000000000000000000000000</v>
      </c>
      <c r="H237" s="95" t="str">
        <f>GDSummary!L239</f>
        <v>96388033028233500000000000000000000000000000</v>
      </c>
      <c r="I237" s="95" t="str">
        <f>GDSummary!P239</f>
        <v>97105054971309800000000000000000000000000000</v>
      </c>
      <c r="J237" s="95" t="str">
        <f>GDSummary!T239</f>
        <v>98623364172559600000000000000000000000000000</v>
      </c>
    </row>
    <row r="238">
      <c r="A238" t="str">
        <f t="shared" si="2"/>
        <v>7108647023</v>
      </c>
      <c r="C238" s="95" t="str">
        <f t="shared" si="3"/>
        <v>89292593021</v>
      </c>
      <c r="D238" t="str">
        <f t="shared" si="4"/>
        <v>0</v>
      </c>
      <c r="E238" s="96">
        <v>237.0</v>
      </c>
      <c r="F238" s="95" t="str">
        <f>GDSummary!D240</f>
        <v>122845479233979000000000000000000000000000000</v>
      </c>
      <c r="G238" s="95" t="str">
        <f>GDSummary!H240</f>
        <v>143173237563128000000000000000000000000000000</v>
      </c>
      <c r="H238" s="95" t="str">
        <f>GDSummary!L240</f>
        <v>226394782727813000000000000000000000000000000</v>
      </c>
      <c r="I238" s="95" t="str">
        <f>GDSummary!P240</f>
        <v>194797831356738000000000000000000000000000000</v>
      </c>
      <c r="J238" s="95" t="str">
        <f>GDSummary!T240</f>
        <v>146258547900595000000000000000000000000000000</v>
      </c>
    </row>
    <row r="239">
      <c r="A239" t="str">
        <f t="shared" si="2"/>
        <v>7124039222</v>
      </c>
      <c r="C239" s="95" t="str">
        <f t="shared" si="3"/>
        <v>96416632243</v>
      </c>
      <c r="D239" t="str">
        <f t="shared" si="4"/>
        <v>0</v>
      </c>
      <c r="E239" s="96">
        <v>238.0</v>
      </c>
      <c r="F239" s="95" t="str">
        <f>GDSummary!D241</f>
        <v>269104027134574000000000000000000000000000000</v>
      </c>
      <c r="G239" s="95" t="str">
        <f>GDSummary!H241</f>
        <v>240219213189112000000000000000000000000000000</v>
      </c>
      <c r="H239" s="95" t="str">
        <f>GDSummary!L241</f>
        <v>227006170275165000000000000000000000000000000</v>
      </c>
      <c r="I239" s="95" t="str">
        <f>GDSummary!P241</f>
        <v>236579748243906000000000000000000000000000000</v>
      </c>
      <c r="J239" s="95" t="str">
        <f>GDSummary!T241</f>
        <v>255792284443000000000000000000000000000000000</v>
      </c>
    </row>
    <row r="240">
      <c r="A240" t="str">
        <f t="shared" si="2"/>
        <v>7586579844</v>
      </c>
      <c r="C240" s="95" t="str">
        <f t="shared" si="3"/>
        <v>104003212087</v>
      </c>
      <c r="D240" t="str">
        <f t="shared" si="4"/>
        <v>0</v>
      </c>
      <c r="E240" s="96">
        <v>239.0</v>
      </c>
      <c r="F240" s="95" t="str">
        <f>GDSummary!D242</f>
        <v>299061054025322000000000000000000000000000000</v>
      </c>
      <c r="G240" s="95" t="str">
        <f>GDSummary!H242</f>
        <v>372008623224084000000000000000000000000000000</v>
      </c>
      <c r="H240" s="95" t="str">
        <f>GDSummary!L242</f>
        <v>560670460157132000000000000000000000000000000</v>
      </c>
      <c r="I240" s="95" t="str">
        <f>GDSummary!P242</f>
        <v>561308990670113000000000000000000000000000000</v>
      </c>
      <c r="J240" s="95" t="str">
        <f>GDSummary!T242</f>
        <v>362098841038624000000000000000000000000000000</v>
      </c>
    </row>
    <row r="241">
      <c r="A241" t="str">
        <f t="shared" si="2"/>
        <v>8483876835</v>
      </c>
      <c r="C241" s="95" t="str">
        <f t="shared" si="3"/>
        <v>112487088922</v>
      </c>
      <c r="D241" t="str">
        <f t="shared" si="4"/>
        <v>0</v>
      </c>
      <c r="E241" s="96">
        <v>240.0</v>
      </c>
      <c r="F241" s="95" t="str">
        <f>GDSummary!D243</f>
        <v>666291923491402000000000000000000000000000000</v>
      </c>
      <c r="G241" s="95" t="str">
        <f>GDSummary!H243</f>
        <v>612256354714593000000000000000000000000000000</v>
      </c>
      <c r="H241" s="95" t="str">
        <f>GDSummary!L243</f>
        <v>599800045777241000000000000000000000000000000</v>
      </c>
      <c r="I241" s="95" t="str">
        <f>GDSummary!P243</f>
        <v>572146079722464000000000000000000000000000000</v>
      </c>
      <c r="J241" s="95" t="str">
        <f>GDSummary!T243</f>
        <v>550580598197031000000000000000000000000000000</v>
      </c>
    </row>
    <row r="242">
      <c r="A242" t="str">
        <f t="shared" si="2"/>
        <v>8838751173</v>
      </c>
      <c r="C242" s="95" t="str">
        <f t="shared" si="3"/>
        <v>121325840095</v>
      </c>
      <c r="D242" t="str">
        <f t="shared" si="4"/>
        <v>0</v>
      </c>
      <c r="E242" s="96">
        <v>241.0</v>
      </c>
      <c r="F242" s="95" t="str">
        <f>GDSummary!D244</f>
        <v>669279886928638000000000000000000000000000000</v>
      </c>
      <c r="G242" s="95" t="str">
        <f>GDSummary!H244</f>
        <v>787836660319692000000000000000000000000000000</v>
      </c>
      <c r="H242" s="95" t="str">
        <f>GDSummary!L244</f>
        <v>822959780024618000000000000000000000000000000</v>
      </c>
      <c r="I242" s="95" t="str">
        <f>GDSummary!P244</f>
        <v>829081704105940000000000000000000000000000000</v>
      </c>
      <c r="J242" s="95" t="str">
        <f>GDSummary!T244</f>
        <v>842045008439621000000000000000000000000000000</v>
      </c>
    </row>
    <row r="243">
      <c r="A243" t="str">
        <f t="shared" si="2"/>
        <v>9117915361</v>
      </c>
      <c r="C243" s="95" t="str">
        <f t="shared" si="3"/>
        <v>130443755456</v>
      </c>
      <c r="D243" t="str">
        <f t="shared" si="4"/>
        <v>0</v>
      </c>
      <c r="E243" s="96">
        <v>242.0</v>
      </c>
      <c r="F243" s="95" t="str">
        <f>GDSummary!D245</f>
        <v>1048853113724200000000000000000000000000000000</v>
      </c>
      <c r="G243" s="95" t="str">
        <f>GDSummary!H245</f>
        <v>1222411251569480000000000000000000000000000000</v>
      </c>
      <c r="H243" s="95" t="str">
        <f>GDSummary!L245</f>
        <v>1932955728413170000000000000000000000000000000</v>
      </c>
      <c r="I243" s="95" t="str">
        <f>GDSummary!P245</f>
        <v>1663181366048380000000000000000000000000000000</v>
      </c>
      <c r="J243" s="95" t="str">
        <f>GDSummary!T245</f>
        <v>1248753591348180000000000000000000000000000000</v>
      </c>
    </row>
    <row r="244">
      <c r="A244" t="str">
        <f t="shared" si="2"/>
        <v>9251246059</v>
      </c>
      <c r="C244" s="95" t="str">
        <f t="shared" si="3"/>
        <v>139695001515</v>
      </c>
      <c r="D244" t="str">
        <f t="shared" si="4"/>
        <v>0</v>
      </c>
      <c r="E244" s="96">
        <v>243.0</v>
      </c>
      <c r="F244" s="95" t="str">
        <f>GDSummary!D246</f>
        <v>2297606705072380000000000000000000000000000000</v>
      </c>
      <c r="G244" s="95" t="str">
        <f>GDSummary!H246</f>
        <v>2050988536988720000000000000000000000000000000</v>
      </c>
      <c r="H244" s="95" t="str">
        <f>GDSummary!L246</f>
        <v>1938175747389290000000000000000000000000000000</v>
      </c>
      <c r="I244" s="95" t="str">
        <f>GDSummary!P246</f>
        <v>2019914832332500000000000000000000000000000000</v>
      </c>
      <c r="J244" s="95" t="str">
        <f>GDSummary!T246</f>
        <v>2183951218047420000000000000000000000000000000</v>
      </c>
    </row>
    <row r="245">
      <c r="A245" t="str">
        <f t="shared" si="2"/>
        <v>9561902392</v>
      </c>
      <c r="C245" s="95" t="str">
        <f t="shared" si="3"/>
        <v>149256903907</v>
      </c>
      <c r="D245" t="str">
        <f t="shared" si="4"/>
        <v>0</v>
      </c>
      <c r="E245" s="96">
        <v>244.0</v>
      </c>
      <c r="F245" s="95" t="str">
        <f>GDSummary!D247</f>
        <v>2553379413422800000000000000000000000000000000</v>
      </c>
      <c r="G245" s="95" t="str">
        <f>GDSummary!H247</f>
        <v>3176204816277100000000000000000000000000000000</v>
      </c>
      <c r="H245" s="95" t="str">
        <f>GDSummary!L247</f>
        <v>4786997141253610000000000000000000000000000000</v>
      </c>
      <c r="I245" s="95" t="str">
        <f>GDSummary!P247</f>
        <v>4792448906519420000000000000000000000000000000</v>
      </c>
      <c r="J245" s="95" t="str">
        <f>GDSummary!T247</f>
        <v>3091595224077530000000000000000000000000000000</v>
      </c>
    </row>
    <row r="246">
      <c r="A246" t="str">
        <f t="shared" si="2"/>
        <v>10800617389</v>
      </c>
      <c r="C246" s="95" t="str">
        <f t="shared" si="3"/>
        <v>160057521296</v>
      </c>
      <c r="D246" t="str">
        <f t="shared" si="4"/>
        <v>0</v>
      </c>
      <c r="E246" s="96">
        <v>245.0</v>
      </c>
      <c r="F246" s="95" t="str">
        <f>GDSummary!D248</f>
        <v>5688791829874220000000000000000000000000000000</v>
      </c>
      <c r="G246" s="95" t="str">
        <f>GDSummary!H248</f>
        <v>5227436842154520000000000000000000000000000000</v>
      </c>
      <c r="H246" s="95" t="str">
        <f>GDSummary!L248</f>
        <v>5121085037465240000000000000000000000000000000</v>
      </c>
      <c r="I246" s="95" t="str">
        <f>GDSummary!P248</f>
        <v>4884975832761580000000000000000000000000000000</v>
      </c>
      <c r="J246" s="95" t="str">
        <f>GDSummary!T248</f>
        <v>4700850030265970000000000000000000000000000000</v>
      </c>
    </row>
    <row r="247">
      <c r="A247" t="str">
        <f t="shared" si="2"/>
        <v>12569666573</v>
      </c>
      <c r="C247" s="95" t="str">
        <f t="shared" si="3"/>
        <v>172627187869</v>
      </c>
      <c r="D247" t="str">
        <f t="shared" si="4"/>
        <v>0</v>
      </c>
      <c r="E247" s="96">
        <v>246.0</v>
      </c>
      <c r="F247" s="95" t="str">
        <f>GDSummary!D249</f>
        <v>5714303023077110000000000000000000000000000000</v>
      </c>
      <c r="G247" s="95" t="str">
        <f>GDSummary!H249</f>
        <v>6726539221752850000000000000000000000000000000</v>
      </c>
      <c r="H247" s="95" t="str">
        <f>GDSummary!L249</f>
        <v>7026419963770650000000000000000000000000000000</v>
      </c>
      <c r="I247" s="95" t="str">
        <f>GDSummary!P249</f>
        <v>7078688872441270000000000000000000000000000000</v>
      </c>
      <c r="J247" s="95" t="str">
        <f>GDSummary!T249</f>
        <v>7189369397270660000000000000000000000000000000</v>
      </c>
    </row>
    <row r="248">
      <c r="A248" t="str">
        <f t="shared" si="2"/>
        <v>15038897586</v>
      </c>
      <c r="C248" s="95" t="str">
        <f t="shared" si="3"/>
        <v>187666085455</v>
      </c>
      <c r="D248" t="str">
        <f t="shared" si="4"/>
        <v>0</v>
      </c>
      <c r="E248" s="96">
        <v>247.0</v>
      </c>
      <c r="F248" s="95" t="str">
        <f>GDSummary!D250</f>
        <v>8955094326862870000000000000000000000000000000</v>
      </c>
      <c r="G248" s="95" t="str">
        <f>GDSummary!H250</f>
        <v>10436931464267600000000000000000000000000000000</v>
      </c>
      <c r="H248" s="95" t="str">
        <f>GDSummary!L250</f>
        <v>16503551022628200000000000000000000000000000000</v>
      </c>
      <c r="I248" s="95" t="str">
        <f>GDSummary!P250</f>
        <v>14200221004025400000000000000000000000000000000</v>
      </c>
      <c r="J248" s="95" t="str">
        <f>GDSummary!T250</f>
        <v>10661842020781000000000000000000000000000000000</v>
      </c>
    </row>
    <row r="249">
      <c r="A249" t="str">
        <f t="shared" si="2"/>
        <v>15271889835</v>
      </c>
      <c r="C249" s="95" t="str">
        <f t="shared" si="3"/>
        <v>202937975290</v>
      </c>
      <c r="D249" t="str">
        <f t="shared" si="4"/>
        <v>0</v>
      </c>
      <c r="E249" s="96">
        <v>248.0</v>
      </c>
      <c r="F249" s="95" t="str">
        <f>GDSummary!D251</f>
        <v>19616936347643900000000000000000000000000000000</v>
      </c>
      <c r="G249" s="95" t="str">
        <f>GDSummary!H251</f>
        <v>17511313616482300000000000000000000000000000000</v>
      </c>
      <c r="H249" s="95" t="str">
        <f>GDSummary!L251</f>
        <v>16548119477169200000000000000000000000000000000</v>
      </c>
      <c r="I249" s="95" t="str">
        <f>GDSummary!P251</f>
        <v>17246006727805100000000000000000000000000000000</v>
      </c>
      <c r="J249" s="95" t="str">
        <f>GDSummary!T251</f>
        <v>18646547268604800000000000000000000000000000000</v>
      </c>
    </row>
    <row r="250">
      <c r="A250" t="str">
        <f t="shared" si="2"/>
        <v>19931899852</v>
      </c>
      <c r="C250" s="95" t="str">
        <f t="shared" si="3"/>
        <v>222869875142</v>
      </c>
      <c r="D250" t="str">
        <f t="shared" si="4"/>
        <v>0</v>
      </c>
      <c r="E250" s="96">
        <v>249.0</v>
      </c>
      <c r="F250" s="95" t="str">
        <f>GDSummary!D252</f>
        <v>21800720425265900000000000000000000000000000000</v>
      </c>
      <c r="G250" s="95" t="str">
        <f>GDSummary!H252</f>
        <v>27118395663815300000000000000000000000000000000</v>
      </c>
      <c r="H250" s="95" t="str">
        <f>GDSummary!L252</f>
        <v>40871319712381800000000000000000000000000000000</v>
      </c>
      <c r="I250" s="95" t="str">
        <f>GDSummary!P252</f>
        <v>40917866813748400000000000000000000000000000000</v>
      </c>
      <c r="J250" s="95" t="str">
        <f>GDSummary!T252</f>
        <v>26396000059330500000000000000000000000000000000</v>
      </c>
    </row>
    <row r="251">
      <c r="A251" t="str">
        <f t="shared" si="2"/>
        <v>22575778141</v>
      </c>
      <c r="C251" s="95" t="str">
        <f t="shared" si="3"/>
        <v>245445653283</v>
      </c>
      <c r="D251" t="str">
        <f t="shared" si="4"/>
        <v>0</v>
      </c>
      <c r="E251" s="96">
        <v>250.0</v>
      </c>
      <c r="F251" s="95" t="str">
        <f>GDSummary!D253</f>
        <v>48570831106677000000000000000000000000000000000</v>
      </c>
      <c r="G251" s="95" t="str">
        <f>GDSummary!H253</f>
        <v>44631788185281800000000000000000000000000000000</v>
      </c>
      <c r="H251" s="95" t="str">
        <f>GDSummary!L253</f>
        <v>43723757851613000000000000000000000000000000000</v>
      </c>
      <c r="I251" s="95" t="str">
        <f>GDSummary!P253</f>
        <v>41707860513944500000000000000000000000000000000</v>
      </c>
      <c r="J251" s="95" t="str">
        <f>GDSummary!T253</f>
        <v>40135796792359400000000000000000000000000000000</v>
      </c>
    </row>
    <row r="252">
      <c r="A252" t="str">
        <f t="shared" si="2"/>
        <v>27841556408</v>
      </c>
      <c r="C252" s="95" t="str">
        <f t="shared" si="3"/>
        <v>273287209691</v>
      </c>
      <c r="D252" t="str">
        <f t="shared" si="4"/>
        <v>0</v>
      </c>
      <c r="E252" s="96">
        <v>251.0</v>
      </c>
      <c r="F252" s="95" t="str">
        <f>GDSummary!D254</f>
        <v>48788645344470000000000000000000000000000000000</v>
      </c>
      <c r="G252" s="95" t="str">
        <f>GDSummary!H254</f>
        <v>57431104923981600000000000000000000000000000000</v>
      </c>
      <c r="H252" s="95" t="str">
        <f>GDSummary!L254</f>
        <v>59991482822888500000000000000000000000000000000</v>
      </c>
      <c r="I252" s="95" t="str">
        <f>GDSummary!P254</f>
        <v>60437754089458400000000000000000000000000000000</v>
      </c>
      <c r="J252" s="95" t="str">
        <f>GDSummary!T254</f>
        <v>61382742979727900000000000000000000000000000000</v>
      </c>
    </row>
    <row r="253">
      <c r="A253" t="str">
        <f t="shared" si="2"/>
        <v>31041681294</v>
      </c>
      <c r="C253" s="95" t="str">
        <f t="shared" si="3"/>
        <v>304328890985</v>
      </c>
      <c r="D253" t="str">
        <f t="shared" si="4"/>
        <v>0</v>
      </c>
      <c r="E253" s="96">
        <v>252.0</v>
      </c>
      <c r="F253" s="95" t="str">
        <f>GDSummary!D255</f>
        <v>76458479603749900000000000000000000000000000000</v>
      </c>
      <c r="G253" s="95" t="str">
        <f>GDSummary!H255</f>
        <v>89110385927782100000000000000000000000000000000</v>
      </c>
      <c r="H253" s="95" t="str">
        <f>GDSummary!L255</f>
        <v>140907105296244000000000000000000000000000000000</v>
      </c>
      <c r="I253" s="95" t="str">
        <f>GDSummary!P255</f>
        <v>121241303371661000000000000000000000000000000000</v>
      </c>
      <c r="J253" s="95" t="str">
        <f>GDSummary!T255</f>
        <v>91030669351962300000000000000000000000000000000</v>
      </c>
    </row>
    <row r="254">
      <c r="A254" t="str">
        <f t="shared" si="2"/>
        <v>34970797438</v>
      </c>
      <c r="C254" s="95" t="str">
        <f t="shared" si="3"/>
        <v>339299688423</v>
      </c>
      <c r="D254" t="str">
        <f t="shared" si="4"/>
        <v>0</v>
      </c>
      <c r="E254" s="96">
        <v>253.0</v>
      </c>
      <c r="F254" s="95" t="str">
        <f>GDSummary!D256</f>
        <v>167489148955712000000000000000000000000000000000</v>
      </c>
      <c r="G254" s="95" t="str">
        <f>GDSummary!H256</f>
        <v>149511369295617000000000000000000000000000000000</v>
      </c>
      <c r="H254" s="95" t="str">
        <f>GDSummary!L256</f>
        <v>141287630184996000000000000000000000000000000000</v>
      </c>
      <c r="I254" s="95" t="str">
        <f>GDSummary!P256</f>
        <v>147246182509610000000000000000000000000000000000</v>
      </c>
      <c r="J254" s="95" t="str">
        <f>GDSummary!T256</f>
        <v>159203979542718000000000000000000000000000000000</v>
      </c>
    </row>
    <row r="255">
      <c r="A255" t="str">
        <f t="shared" si="2"/>
        <v>35145444714</v>
      </c>
      <c r="C255" s="95" t="str">
        <f t="shared" si="3"/>
        <v>374445133137</v>
      </c>
      <c r="D255" t="str">
        <f t="shared" si="4"/>
        <v>0</v>
      </c>
      <c r="E255" s="96">
        <v>254.0</v>
      </c>
      <c r="F255" s="95" t="str">
        <f>GDSummary!D257</f>
        <v>186134269181526000000000000000000000000000000000</v>
      </c>
      <c r="G255" s="95" t="str">
        <f>GDSummary!H257</f>
        <v>231536511628751000000000000000000000000000000000</v>
      </c>
      <c r="H255" s="95" t="str">
        <f>GDSummary!L257</f>
        <v>348958799376736000000000000000000000000000000000</v>
      </c>
      <c r="I255" s="95" t="str">
        <f>GDSummary!P257</f>
        <v>349356217926507000000000000000000000000000000000</v>
      </c>
      <c r="J255" s="95" t="str">
        <f>GDSummary!T257</f>
        <v>225368707295786000000000000000000000000000000000</v>
      </c>
    </row>
    <row r="256">
      <c r="A256" t="str">
        <f t="shared" si="2"/>
        <v>36305540522</v>
      </c>
      <c r="C256" s="95" t="str">
        <f t="shared" si="3"/>
        <v>410750673659</v>
      </c>
      <c r="D256" t="str">
        <f t="shared" si="4"/>
        <v>0</v>
      </c>
      <c r="E256" s="96">
        <v>255.0</v>
      </c>
      <c r="F256" s="95" t="str">
        <f>GDSummary!D258</f>
        <v>414697128132653000000000000000000000000000000000</v>
      </c>
      <c r="G256" s="95" t="str">
        <f>GDSummary!H258</f>
        <v>381065630588249000000000000000000000000000000000</v>
      </c>
      <c r="H256" s="95" t="str">
        <f>GDSummary!L258</f>
        <v>373312879337139000000000000000000000000000000000</v>
      </c>
      <c r="I256" s="95" t="str">
        <f>GDSummary!P258</f>
        <v>356101173926842000000000000000000000000000000000</v>
      </c>
      <c r="J256" s="95" t="str">
        <f>GDSummary!T258</f>
        <v>342678914193403000000000000000000000000000000000</v>
      </c>
    </row>
    <row r="257">
      <c r="A257" t="str">
        <f t="shared" si="2"/>
        <v>37847667976</v>
      </c>
      <c r="C257" s="95" t="str">
        <f t="shared" si="3"/>
        <v>448598341635</v>
      </c>
      <c r="D257" t="str">
        <f t="shared" si="4"/>
        <v>0</v>
      </c>
      <c r="E257" s="96">
        <v>256.0</v>
      </c>
      <c r="F257" s="95" t="str">
        <f>GDSummary!D259</f>
        <v>416556823279331000000000000000000000000000000000</v>
      </c>
      <c r="G257" s="95" t="str">
        <f>GDSummary!H259</f>
        <v>490346031451502000000000000000000000000000000000</v>
      </c>
      <c r="H257" s="95" t="str">
        <f>GDSummary!L259</f>
        <v>512206504855365000000000000000000000000000000000</v>
      </c>
      <c r="I257" s="95" t="str">
        <f>GDSummary!P259</f>
        <v>516016763160564000000000000000000000000000000000</v>
      </c>
      <c r="J257" s="95" t="str">
        <f>GDSummary!T259</f>
        <v>524085066090184000000000000000000000000000000000</v>
      </c>
    </row>
    <row r="258">
      <c r="A258" t="str">
        <f t="shared" si="2"/>
        <v>39904519046</v>
      </c>
      <c r="C258" s="95" t="str">
        <f t="shared" si="3"/>
        <v>488502860681</v>
      </c>
      <c r="D258" t="str">
        <f t="shared" si="4"/>
        <v>0</v>
      </c>
      <c r="E258" s="96">
        <v>257.0</v>
      </c>
      <c r="F258" s="95" t="str">
        <f>GDSummary!D260</f>
        <v>652801510507926000000000000000000000000000000000</v>
      </c>
      <c r="G258" s="95" t="str">
        <f>GDSummary!H260</f>
        <v>760823323156264000000000000000000000000000000000</v>
      </c>
      <c r="H258" s="95" t="str">
        <f>GDSummary!L260</f>
        <v>1203063043568240000000000000000000000000000000000</v>
      </c>
      <c r="I258" s="95" t="str">
        <f>GDSummary!P260</f>
        <v>1035156680948280000000000000000000000000000000000</v>
      </c>
      <c r="J258" s="95" t="str">
        <f>GDSummary!T260</f>
        <v>777218678209162000000000000000000000000000000000</v>
      </c>
    </row>
    <row r="259">
      <c r="A259" t="str">
        <f t="shared" si="2"/>
        <v>43053169775</v>
      </c>
      <c r="C259" s="95" t="str">
        <f t="shared" si="3"/>
        <v>531556030456</v>
      </c>
      <c r="D259" t="str">
        <f t="shared" si="4"/>
        <v>0</v>
      </c>
      <c r="E259" s="96">
        <v>258.0</v>
      </c>
      <c r="F259" s="95" t="str">
        <f>GDSummary!D261</f>
        <v>1430020188717090000000000000000000000000000000000</v>
      </c>
      <c r="G259" s="95" t="str">
        <f>GDSummary!H261</f>
        <v>1276526138370930000000000000000000000000000000000</v>
      </c>
      <c r="H259" s="95" t="str">
        <f>GDSummary!L261</f>
        <v>1206311960149510000000000000000000000000000000000</v>
      </c>
      <c r="I259" s="95" t="str">
        <f>GDSummary!P261</f>
        <v>1257186002873180000000000000000000000000000000000</v>
      </c>
      <c r="J259" s="95" t="str">
        <f>GDSummary!T261</f>
        <v>1359281519368080000000000000000000000000000000000</v>
      </c>
    </row>
    <row r="260">
      <c r="A260" t="str">
        <f t="shared" si="2"/>
        <v>44785902507</v>
      </c>
      <c r="C260" s="95" t="str">
        <f t="shared" si="3"/>
        <v>576341932963</v>
      </c>
      <c r="D260" t="str">
        <f t="shared" si="4"/>
        <v>0</v>
      </c>
      <c r="E260" s="96">
        <v>259.0</v>
      </c>
      <c r="F260" s="95" t="str">
        <f>GDSummary!D262</f>
        <v>1589211984186900000000000000000000000000000000000</v>
      </c>
      <c r="G260" s="95" t="str">
        <f>GDSummary!H262</f>
        <v>1976855743304260000000000000000000000000000000000</v>
      </c>
      <c r="H260" s="95" t="str">
        <f>GDSummary!L262</f>
        <v>2979405718224530000000000000000000000000000000000</v>
      </c>
      <c r="I260" s="95" t="str">
        <f>GDSummary!P262</f>
        <v>2982798872665200000000000000000000000000000000000</v>
      </c>
      <c r="J260" s="95" t="str">
        <f>GDSummary!T262</f>
        <v>1924195109638190000000000000000000000000000000000</v>
      </c>
    </row>
    <row r="261">
      <c r="A261" t="str">
        <f t="shared" si="2"/>
        <v>45715789883</v>
      </c>
      <c r="C261" s="95" t="str">
        <f t="shared" si="3"/>
        <v>622057722846</v>
      </c>
      <c r="D261" t="str">
        <f t="shared" si="4"/>
        <v>0</v>
      </c>
      <c r="E261" s="96">
        <v>260.0</v>
      </c>
      <c r="F261" s="95" t="str">
        <f>GDSummary!D263</f>
        <v>3540678719368860000000000000000000000000000000000</v>
      </c>
      <c r="G261" s="95" t="str">
        <f>GDSummary!H263</f>
        <v>3253533428075970000000000000000000000000000000000</v>
      </c>
      <c r="H261" s="95" t="str">
        <f>GDSummary!L263</f>
        <v>3187340538110770000000000000000000000000000000000</v>
      </c>
      <c r="I261" s="95" t="str">
        <f>GDSummary!P263</f>
        <v>3040387219806650000000000000000000000000000000000</v>
      </c>
      <c r="J261" s="95" t="str">
        <f>GDSummary!T263</f>
        <v>2925788139706840000000000000000000000000000000000</v>
      </c>
    </row>
    <row r="262">
      <c r="A262" t="str">
        <f t="shared" si="2"/>
        <v>53805992745</v>
      </c>
      <c r="C262" s="95" t="str">
        <f t="shared" si="3"/>
        <v>675863715591</v>
      </c>
      <c r="D262" t="str">
        <f t="shared" si="4"/>
        <v>0</v>
      </c>
      <c r="E262" s="96">
        <v>261.0</v>
      </c>
      <c r="F262" s="95" t="str">
        <f>GDSummary!D264</f>
        <v>3556556772491640000000000000000000000000000000000</v>
      </c>
      <c r="G262" s="95" t="str">
        <f>GDSummary!H264</f>
        <v>4186568078021380000000000000000000000000000000000</v>
      </c>
      <c r="H262" s="95" t="str">
        <f>GDSummary!L264</f>
        <v>4373212517361760000000000000000000000000000000000</v>
      </c>
      <c r="I262" s="95" t="str">
        <f>GDSummary!P264</f>
        <v>4405744453517830000000000000000000000000000000000</v>
      </c>
      <c r="J262" s="95" t="str">
        <f>GDSummary!T264</f>
        <v>4474631519635120000000000000000000000000000000000</v>
      </c>
    </row>
    <row r="263">
      <c r="A263" t="str">
        <f t="shared" si="2"/>
        <v>53922497733</v>
      </c>
      <c r="C263" s="95" t="str">
        <f t="shared" si="3"/>
        <v>729786213324</v>
      </c>
      <c r="D263" t="str">
        <f t="shared" si="4"/>
        <v>0</v>
      </c>
      <c r="E263" s="96">
        <v>262.0</v>
      </c>
      <c r="F263" s="95" t="str">
        <f>GDSummary!D265</f>
        <v>5573610858206630000000000000000000000000000000000</v>
      </c>
      <c r="G263" s="95" t="str">
        <f>GDSummary!H265</f>
        <v>6495899698242370000000000000000000000000000000000</v>
      </c>
      <c r="H263" s="95" t="str">
        <f>GDSummary!L265</f>
        <v>10271736714459800000000000000000000000000000000000</v>
      </c>
      <c r="I263" s="95" t="str">
        <f>GDSummary!P265</f>
        <v>8838154360870510000000000000000000000000000000000</v>
      </c>
      <c r="J263" s="95" t="str">
        <f>GDSummary!T265</f>
        <v>6635883027747660000000000000000000000000000000000</v>
      </c>
    </row>
    <row r="264">
      <c r="A264" t="str">
        <f t="shared" si="2"/>
        <v>57423509578</v>
      </c>
      <c r="C264" s="95" t="str">
        <f t="shared" si="3"/>
        <v>787209722902</v>
      </c>
      <c r="D264" t="str">
        <f t="shared" si="4"/>
        <v>0</v>
      </c>
      <c r="E264" s="96">
        <v>263.0</v>
      </c>
      <c r="F264" s="95" t="str">
        <f>GDSummary!D266</f>
        <v>12209493885954300000000000000000000000000000000000</v>
      </c>
      <c r="G264" s="95" t="str">
        <f>GDSummary!H266</f>
        <v>10898963668256400000000000000000000000000000000000</v>
      </c>
      <c r="H264" s="95" t="str">
        <f>GDSummary!L266</f>
        <v>10299475922233200000000000000000000000000000000000</v>
      </c>
      <c r="I264" s="95" t="str">
        <f>GDSummary!P266</f>
        <v>10733837841379000000000000000000000000000000000000</v>
      </c>
      <c r="J264" s="95" t="str">
        <f>GDSummary!T266</f>
        <v>11605528041463600000000000000000000000000000000000</v>
      </c>
    </row>
    <row r="265">
      <c r="A265" t="str">
        <f t="shared" si="2"/>
        <v>64215231696</v>
      </c>
      <c r="C265" s="95" t="str">
        <f t="shared" si="3"/>
        <v>851424954598</v>
      </c>
      <c r="D265" t="str">
        <f t="shared" si="4"/>
        <v>0</v>
      </c>
      <c r="E265" s="96">
        <v>264.0</v>
      </c>
      <c r="F265" s="95" t="str">
        <f>GDSummary!D267</f>
        <v>13568671377865400000000000000000000000000000000000</v>
      </c>
      <c r="G265" s="95" t="str">
        <f>GDSummary!H267</f>
        <v>16878368782290000000000000000000000000000000000000</v>
      </c>
      <c r="H265" s="95" t="str">
        <f>GDSummary!L267</f>
        <v>25438127508587500000000000000000000000000000000000</v>
      </c>
      <c r="I265" s="95" t="str">
        <f>GDSummary!P267</f>
        <v>25467098217340000000000000000000000000000000000000</v>
      </c>
      <c r="J265" s="95" t="str">
        <f>GDSummary!T267</f>
        <v>16428752972772600000000000000000000000000000000000</v>
      </c>
    </row>
    <row r="266">
      <c r="A266" t="str">
        <f t="shared" si="2"/>
        <v>66901307700</v>
      </c>
      <c r="C266" s="95" t="str">
        <f t="shared" si="3"/>
        <v>918326262298</v>
      </c>
      <c r="D266" t="str">
        <f t="shared" si="4"/>
        <v>0</v>
      </c>
      <c r="E266" s="96">
        <v>265.0</v>
      </c>
      <c r="F266" s="95" t="str">
        <f>GDSummary!D268</f>
        <v>30230269137001000000000000000000000000000000000000</v>
      </c>
      <c r="G266" s="95" t="str">
        <f>GDSummary!H268</f>
        <v>27778626351757300000000000000000000000000000000000</v>
      </c>
      <c r="H266" s="95" t="str">
        <f>GDSummary!L268</f>
        <v>27213472312884100000000000000000000000000000000000</v>
      </c>
      <c r="I266" s="95" t="str">
        <f>GDSummary!P268</f>
        <v>25958786780811600000000000000000000000000000000000</v>
      </c>
      <c r="J266" s="95" t="str">
        <f>GDSummary!T268</f>
        <v>24980341316296900000000000000000000000000000000000</v>
      </c>
    </row>
    <row r="267">
      <c r="A267" t="str">
        <f t="shared" si="2"/>
        <v>69014326676</v>
      </c>
      <c r="C267" s="95" t="str">
        <f t="shared" si="3"/>
        <v>987340588974</v>
      </c>
      <c r="D267" t="str">
        <f t="shared" si="4"/>
        <v>0</v>
      </c>
      <c r="E267" s="96">
        <v>266.0</v>
      </c>
      <c r="F267" s="95" t="str">
        <f>GDSummary!D269</f>
        <v>30365835749313800000000000000000000000000000000000</v>
      </c>
      <c r="G267" s="95" t="str">
        <f>GDSummary!H269</f>
        <v>35744864132016900000000000000000000000000000000000</v>
      </c>
      <c r="H267" s="95" t="str">
        <f>GDSummary!L269</f>
        <v>37338431942425300000000000000000000000000000000000</v>
      </c>
      <c r="I267" s="95" t="str">
        <f>GDSummary!P269</f>
        <v>37616189192798200000000000000000000000000000000000</v>
      </c>
      <c r="J267" s="95" t="str">
        <f>GDSummary!T269</f>
        <v>38204346072831400000000000000000000000000000000000</v>
      </c>
    </row>
    <row r="268">
      <c r="A268" t="str">
        <f t="shared" si="2"/>
        <v>70023518810</v>
      </c>
      <c r="C268" s="95" t="str">
        <f t="shared" si="3"/>
        <v>1057364107784</v>
      </c>
      <c r="D268" t="str">
        <f t="shared" si="4"/>
        <v>0</v>
      </c>
      <c r="E268" s="96">
        <v>267.0</v>
      </c>
      <c r="F268" s="95" t="str">
        <f>GDSummary!D270</f>
        <v>47587417459478400000000000000000000000000000000000</v>
      </c>
      <c r="G268" s="95" t="str">
        <f>GDSummary!H270</f>
        <v>55461907653636200000000000000000000000000000000000</v>
      </c>
      <c r="H268" s="95" t="str">
        <f>GDSummary!L270</f>
        <v>87699955289330600000000000000000000000000000000000</v>
      </c>
      <c r="I268" s="95" t="str">
        <f>GDSummary!P270</f>
        <v>75460047685744300000000000000000000000000000000000</v>
      </c>
      <c r="J268" s="95" t="str">
        <f>GDSummary!T270</f>
        <v>56657083511442500000000000000000000000000000000000</v>
      </c>
    </row>
    <row r="269">
      <c r="A269" t="str">
        <f t="shared" si="2"/>
        <v>72374904752</v>
      </c>
      <c r="C269" s="95" t="str">
        <f t="shared" si="3"/>
        <v>1129739012536</v>
      </c>
      <c r="D269" t="str">
        <f t="shared" si="4"/>
        <v>0</v>
      </c>
      <c r="E269" s="96">
        <v>268.0</v>
      </c>
      <c r="F269" s="95" t="str">
        <f>GDSummary!D271</f>
        <v>104244500970921000000000000000000000000000000000000</v>
      </c>
      <c r="G269" s="95" t="str">
        <f>GDSummary!H271</f>
        <v>93055210912928400000000000000000000000000000000000</v>
      </c>
      <c r="H269" s="95" t="str">
        <f>GDSummary!L271</f>
        <v>87936792286725900000000000000000000000000000000000</v>
      </c>
      <c r="I269" s="95" t="str">
        <f>GDSummary!P271</f>
        <v>91645368737566400000000000000000000000000000000000</v>
      </c>
      <c r="J269" s="95" t="str">
        <f>GDSummary!T271</f>
        <v>99087848397890100000000000000000000000000000000000</v>
      </c>
    </row>
    <row r="270">
      <c r="A270" t="str">
        <f t="shared" si="2"/>
        <v>81750850652</v>
      </c>
      <c r="C270" s="95" t="str">
        <f t="shared" si="3"/>
        <v>1211489863188</v>
      </c>
      <c r="D270" t="str">
        <f t="shared" si="4"/>
        <v>0</v>
      </c>
      <c r="E270" s="96">
        <v>269.0</v>
      </c>
      <c r="F270" s="95" t="str">
        <f>GDSummary!D272</f>
        <v>115849140827302000000000000000000000000000000000000</v>
      </c>
      <c r="G270" s="95" t="str">
        <f>GDSummary!H272</f>
        <v>144107294483114000000000000000000000000000000000000</v>
      </c>
      <c r="H270" s="95" t="str">
        <f>GDSummary!L272</f>
        <v>217190403839585000000000000000000000000000000000000</v>
      </c>
      <c r="I270" s="95" t="str">
        <f>GDSummary!P272</f>
        <v>217437755376421000000000000000000000000000000000000</v>
      </c>
      <c r="J270" s="95" t="str">
        <f>GDSummary!T272</f>
        <v>140268480513462000000000000000000000000000000000000</v>
      </c>
    </row>
    <row r="271">
      <c r="A271" t="str">
        <f t="shared" si="2"/>
        <v>95140944063</v>
      </c>
      <c r="C271" s="95" t="str">
        <f t="shared" si="3"/>
        <v>1306630807251</v>
      </c>
      <c r="D271" t="str">
        <f t="shared" si="4"/>
        <v>0</v>
      </c>
      <c r="E271" s="96">
        <v>270.0</v>
      </c>
      <c r="F271" s="95" t="str">
        <f>GDSummary!D273</f>
        <v>258105647116837000000000000000000000000000000000000</v>
      </c>
      <c r="G271" s="95" t="str">
        <f>GDSummary!H273</f>
        <v>237173552707855000000000000000000000000000000000000</v>
      </c>
      <c r="H271" s="95" t="str">
        <f>GDSummary!L273</f>
        <v>232348274829481000000000000000000000000000000000000</v>
      </c>
      <c r="I271" s="95" t="str">
        <f>GDSummary!P273</f>
        <v>221635785975476000000000000000000000000000000000000</v>
      </c>
      <c r="J271" s="95" t="str">
        <f>GDSummary!T273</f>
        <v>213281831247432000000000000000000000000000000000000</v>
      </c>
    </row>
    <row r="272">
      <c r="A272" t="str">
        <f t="shared" si="2"/>
        <v>113830777096</v>
      </c>
      <c r="C272" s="95" t="str">
        <f t="shared" si="3"/>
        <v>1420461584347</v>
      </c>
      <c r="D272" t="str">
        <f t="shared" si="4"/>
        <v>0</v>
      </c>
      <c r="E272" s="96">
        <v>271.0</v>
      </c>
      <c r="F272" s="95" t="str">
        <f>GDSummary!D274</f>
        <v>259263113100348000000000000000000000000000000000000</v>
      </c>
      <c r="G272" s="95" t="str">
        <f>GDSummary!H274</f>
        <v>305189187899268000000000000000000000000000000000000</v>
      </c>
      <c r="H272" s="95" t="str">
        <f>GDSummary!L274</f>
        <v>318795049265107000000000000000000000000000000000000</v>
      </c>
      <c r="I272" s="95" t="str">
        <f>GDSummary!P274</f>
        <v>321166537078332000000000000000000000000000000000000</v>
      </c>
      <c r="J272" s="95" t="str">
        <f>GDSummary!T274</f>
        <v>326188212917181000000000000000000000000000000000000</v>
      </c>
    </row>
    <row r="273">
      <c r="A273" t="str">
        <f t="shared" si="2"/>
        <v>115594316553</v>
      </c>
      <c r="C273" s="95" t="str">
        <f t="shared" si="3"/>
        <v>1536055900900</v>
      </c>
      <c r="D273" t="str">
        <f t="shared" si="4"/>
        <v>0</v>
      </c>
      <c r="E273" s="96">
        <v>272.0</v>
      </c>
      <c r="F273" s="95" t="str">
        <f>GDSummary!D275</f>
        <v>406300755125076000000000000000000000000000000000000</v>
      </c>
      <c r="G273" s="95" t="str">
        <f>GDSummary!H275</f>
        <v>473533050612337000000000000000000000000000000000000</v>
      </c>
      <c r="H273" s="95" t="str">
        <f>GDSummary!L275</f>
        <v>748781084597250000000000000000000000000000000000000</v>
      </c>
      <c r="I273" s="95" t="str">
        <f>GDSummary!P275</f>
        <v>644276911698335000000000000000000000000000000000000</v>
      </c>
      <c r="J273" s="95" t="str">
        <f>GDSummary!T275</f>
        <v>483737446636716000000000000000000000000000000000000</v>
      </c>
    </row>
    <row r="274">
      <c r="A274" t="str">
        <f t="shared" si="2"/>
        <v>150866354157</v>
      </c>
      <c r="C274" s="95" t="str">
        <f t="shared" si="3"/>
        <v>1686922255057</v>
      </c>
      <c r="D274" t="str">
        <f t="shared" si="4"/>
        <v>0</v>
      </c>
      <c r="E274" s="96">
        <v>273.0</v>
      </c>
      <c r="F274" s="95" t="str">
        <f>GDSummary!D276</f>
        <v>890038201761792000000000000000000000000000000000000</v>
      </c>
      <c r="G274" s="95" t="str">
        <f>GDSummary!H276</f>
        <v>794504187886232000000000000000000000000000000000000</v>
      </c>
      <c r="H274" s="95" t="str">
        <f>GDSummary!L276</f>
        <v>750803195819512000000000000000000000000000000000000</v>
      </c>
      <c r="I274" s="95" t="str">
        <f>GDSummary!P276</f>
        <v>782466973617471000000000000000000000000000000000000</v>
      </c>
      <c r="J274" s="95" t="str">
        <f>GDSummary!T276</f>
        <v>846010768751288000000000000000000000000000000000000</v>
      </c>
    </row>
    <row r="275">
      <c r="A275" t="str">
        <f t="shared" si="2"/>
        <v>170878108274</v>
      </c>
      <c r="C275" s="95" t="str">
        <f t="shared" si="3"/>
        <v>1857800363331</v>
      </c>
      <c r="D275" t="str">
        <f t="shared" si="4"/>
        <v>0</v>
      </c>
      <c r="E275" s="96">
        <v>274.0</v>
      </c>
      <c r="F275" s="95" t="str">
        <f>GDSummary!D277</f>
        <v>989118466846926000000000000000000000000000000000000</v>
      </c>
      <c r="G275" s="95" t="str">
        <f>GDSummary!H277</f>
        <v>1230386217478140000000000000000000000000000000000000</v>
      </c>
      <c r="H275" s="95" t="str">
        <f>GDSummary!L277</f>
        <v>1854368860446890000000000000000000000000000000000000</v>
      </c>
      <c r="I275" s="95" t="str">
        <f>GDSummary!P277</f>
        <v>1856480744670980000000000000000000000000000000000000</v>
      </c>
      <c r="J275" s="95" t="str">
        <f>GDSummary!T277</f>
        <v>1197610473428100000000000000000000000000000000000000</v>
      </c>
    </row>
    <row r="276">
      <c r="A276" t="str">
        <f t="shared" si="2"/>
        <v>210735260616</v>
      </c>
      <c r="C276" s="95" t="str">
        <f t="shared" si="3"/>
        <v>2068535623947</v>
      </c>
      <c r="D276" t="str">
        <f t="shared" si="4"/>
        <v>0</v>
      </c>
      <c r="E276" s="96">
        <v>275.0</v>
      </c>
      <c r="F276" s="95" t="str">
        <f>GDSummary!D278</f>
        <v>2203702678652710000000000000000000000000000000000000</v>
      </c>
      <c r="G276" s="95" t="str">
        <f>GDSummary!H278</f>
        <v>2024984727169820000000000000000000000000000000000000</v>
      </c>
      <c r="H276" s="95" t="str">
        <f>GDSummary!L278</f>
        <v>1983786567018740000000000000000000000000000000000000</v>
      </c>
      <c r="I276" s="95" t="str">
        <f>GDSummary!P278</f>
        <v>1892323475659410000000000000000000000000000000000000</v>
      </c>
      <c r="J276" s="95" t="str">
        <f>GDSummary!T278</f>
        <v>1820997518179680000000000000000000000000000000000000</v>
      </c>
    </row>
    <row r="277">
      <c r="A277" t="str">
        <f t="shared" si="2"/>
        <v>234957295561</v>
      </c>
      <c r="C277" s="95" t="str">
        <f t="shared" si="3"/>
        <v>2303492919508</v>
      </c>
      <c r="D277" t="str">
        <f t="shared" si="4"/>
        <v>0</v>
      </c>
      <c r="E277" s="96">
        <v>276.0</v>
      </c>
      <c r="F277" s="95" t="str">
        <f>GDSummary!D279</f>
        <v>2213585108257810000000000000000000000000000000000000</v>
      </c>
      <c r="G277" s="95" t="str">
        <f>GDSummary!H279</f>
        <v>2605701341222560000000000000000000000000000000000000</v>
      </c>
      <c r="H277" s="95" t="str">
        <f>GDSummary!L279</f>
        <v>2721868009686440000000000000000000000000000000000000</v>
      </c>
      <c r="I277" s="95" t="str">
        <f>GDSummary!P279</f>
        <v>2742115741980460000000000000000000000000000000000000</v>
      </c>
      <c r="J277" s="95" t="str">
        <f>GDSummary!T279</f>
        <v>2784990745379320000000000000000000000000000000000000</v>
      </c>
    </row>
    <row r="278">
      <c r="A278" t="str">
        <f t="shared" si="2"/>
        <v>264697131253</v>
      </c>
      <c r="C278" s="95" t="str">
        <f t="shared" si="3"/>
        <v>2568190050761</v>
      </c>
      <c r="D278" t="str">
        <f t="shared" si="4"/>
        <v>0</v>
      </c>
      <c r="E278" s="96">
        <v>277.0</v>
      </c>
      <c r="F278" s="95" t="str">
        <f>GDSummary!D280</f>
        <v>3468990595166790000000000000000000000000000000000000</v>
      </c>
      <c r="G278" s="95" t="str">
        <f>GDSummary!H280</f>
        <v>4043019064951410000000000000000000000000000000000000</v>
      </c>
      <c r="H278" s="95" t="str">
        <f>GDSummary!L280</f>
        <v>6393083221090800000000000000000000000000000000000000</v>
      </c>
      <c r="I278" s="95" t="str">
        <f>GDSummary!P280</f>
        <v>5500827943764480000000000000000000000000000000000000</v>
      </c>
      <c r="J278" s="95" t="str">
        <f>GDSummary!T280</f>
        <v>4130144066299320000000000000000000000000000000000000</v>
      </c>
    </row>
    <row r="279">
      <c r="A279" t="str">
        <f t="shared" si="2"/>
        <v>266019052337</v>
      </c>
      <c r="C279" s="95" t="str">
        <f t="shared" si="3"/>
        <v>2834209103098</v>
      </c>
      <c r="D279" t="str">
        <f t="shared" si="4"/>
        <v>0</v>
      </c>
      <c r="E279" s="96">
        <v>278.0</v>
      </c>
      <c r="F279" s="95" t="str">
        <f>GDSummary!D281</f>
        <v>7599134661466110000000000000000000000000000000000000</v>
      </c>
      <c r="G279" s="95" t="str">
        <f>GDSummary!H281</f>
        <v>6783466485927440000000000000000000000000000000000000</v>
      </c>
      <c r="H279" s="95" t="str">
        <f>GDSummary!L281</f>
        <v>6410347980567430000000000000000000000000000000000000</v>
      </c>
      <c r="I279" s="95" t="str">
        <f>GDSummary!P281</f>
        <v>6680692906101120000000000000000000000000000000000000</v>
      </c>
      <c r="J279" s="95" t="str">
        <f>GDSummary!T281</f>
        <v>7223229007547850000000000000000000000000000000000000</v>
      </c>
    </row>
    <row r="280">
      <c r="A280" t="str">
        <f t="shared" si="2"/>
        <v>274799922500</v>
      </c>
      <c r="C280" s="95" t="str">
        <f t="shared" si="3"/>
        <v>3109009025598</v>
      </c>
      <c r="D280" t="str">
        <f t="shared" si="4"/>
        <v>0</v>
      </c>
      <c r="E280" s="96">
        <v>279.0</v>
      </c>
      <c r="F280" s="95" t="str">
        <f>GDSummary!D282</f>
        <v>8445080683991110000000000000000000000000000000000000</v>
      </c>
      <c r="G280" s="95" t="str">
        <f>GDSummary!H282</f>
        <v>10505021620106500000000000000000000000000000000000000</v>
      </c>
      <c r="H280" s="95" t="str">
        <f>GDSummary!L282</f>
        <v>15832577359793800000000000000000000000000000000000000</v>
      </c>
      <c r="I280" s="95" t="str">
        <f>GDSummary!P282</f>
        <v>15850608599999600000000000000000000000000000000000000</v>
      </c>
      <c r="J280" s="95" t="str">
        <f>GDSummary!T282</f>
        <v>10225182741086500000000000000000000000000000000000000</v>
      </c>
    </row>
    <row r="281">
      <c r="A281" t="str">
        <f t="shared" si="2"/>
        <v>286472424827</v>
      </c>
      <c r="C281" s="95" t="str">
        <f t="shared" si="3"/>
        <v>3395481450425</v>
      </c>
      <c r="D281" t="str">
        <f t="shared" si="4"/>
        <v>0</v>
      </c>
      <c r="E281" s="96">
        <v>280.0</v>
      </c>
      <c r="F281" s="95" t="str">
        <f>GDSummary!D283</f>
        <v>18815184983933300000000000000000000000000000000000000</v>
      </c>
      <c r="G281" s="95" t="str">
        <f>GDSummary!H283</f>
        <v>17289293424389600000000000000000000000000000000000000</v>
      </c>
      <c r="H281" s="95" t="str">
        <f>GDSummary!L283</f>
        <v>16937544065572200000000000000000000000000000000000000</v>
      </c>
      <c r="I281" s="95" t="str">
        <f>GDSummary!P283</f>
        <v>16156633373853800000000000000000000000000000000000000</v>
      </c>
      <c r="J281" s="95" t="str">
        <f>GDSummary!T283</f>
        <v>15547653270894800000000000000000000000000000000000000</v>
      </c>
    </row>
    <row r="282">
      <c r="A282" t="str">
        <f t="shared" si="2"/>
        <v>302040916731</v>
      </c>
      <c r="C282" s="95" t="str">
        <f t="shared" si="3"/>
        <v>3697522367156</v>
      </c>
      <c r="D282" t="str">
        <f t="shared" si="4"/>
        <v>0</v>
      </c>
      <c r="E282" s="96">
        <v>281.0</v>
      </c>
      <c r="F282" s="95" t="str">
        <f>GDSummary!D284</f>
        <v>18899561040155500000000000000000000000000000000000000</v>
      </c>
      <c r="G282" s="95" t="str">
        <f>GDSummary!H284</f>
        <v>22247444368475200000000000000000000000000000000000000</v>
      </c>
      <c r="H282" s="95" t="str">
        <f>GDSummary!L284</f>
        <v>23239273882178600000000000000000000000000000000000000</v>
      </c>
      <c r="I282" s="95" t="str">
        <f>GDSummary!P284</f>
        <v>23412148758770400000000000000000000000000000000000000</v>
      </c>
      <c r="J282" s="95" t="str">
        <f>GDSummary!T284</f>
        <v>23778214983561500000000000000000000000000000000000000</v>
      </c>
    </row>
    <row r="283">
      <c r="A283" t="str">
        <f t="shared" si="2"/>
        <v>325873339114</v>
      </c>
      <c r="C283" s="95" t="str">
        <f t="shared" si="3"/>
        <v>4023395706270</v>
      </c>
      <c r="D283" t="str">
        <f t="shared" si="4"/>
        <v>0</v>
      </c>
      <c r="E283" s="96">
        <v>282.0</v>
      </c>
      <c r="F283" s="95" t="str">
        <f>GDSummary!D285</f>
        <v>29618196859248100000000000000000000000000000000000000</v>
      </c>
      <c r="G283" s="95" t="str">
        <f>GDSummary!H285</f>
        <v>34519244514027500000000000000000000000000000000000000</v>
      </c>
      <c r="H283" s="95" t="str">
        <f>GDSummary!L285</f>
        <v>54584061900784600000000000000000000000000000000000000</v>
      </c>
      <c r="I283" s="95" t="str">
        <f>GDSummary!P285</f>
        <v>46965997876807800000000000000000000000000000000000000</v>
      </c>
      <c r="J283" s="95" t="str">
        <f>GDSummary!T285</f>
        <v>35263116649305100000000000000000000000000000000000000</v>
      </c>
    </row>
    <row r="284">
      <c r="A284" t="str">
        <f t="shared" si="2"/>
        <v>338988550010</v>
      </c>
      <c r="C284" s="95" t="str">
        <f t="shared" si="3"/>
        <v>4362384256280</v>
      </c>
      <c r="D284" t="str">
        <f t="shared" si="4"/>
        <v>0</v>
      </c>
      <c r="E284" s="96">
        <v>283.0</v>
      </c>
      <c r="F284" s="95" t="str">
        <f>GDSummary!D286</f>
        <v>64881313508553200000000000000000000000000000000000000</v>
      </c>
      <c r="G284" s="95" t="str">
        <f>GDSummary!H286</f>
        <v>57917149169627900000000000000000000000000000000000000</v>
      </c>
      <c r="H284" s="95" t="str">
        <f>GDSummary!L286</f>
        <v>54731468194021300000000000000000000000000000000000000</v>
      </c>
      <c r="I284" s="95" t="str">
        <f>GDSummary!P286</f>
        <v>57039669673584700000000000000000000000000000000000000</v>
      </c>
      <c r="J284" s="95" t="str">
        <f>GDSummary!T286</f>
        <v>61671835894584700000000000000000000000000000000000000</v>
      </c>
    </row>
    <row r="285">
      <c r="A285" t="str">
        <f t="shared" si="2"/>
        <v>346026951700</v>
      </c>
      <c r="C285" s="95" t="str">
        <f t="shared" si="3"/>
        <v>4708411207980</v>
      </c>
      <c r="D285" t="str">
        <f t="shared" si="4"/>
        <v>0</v>
      </c>
      <c r="E285" s="96">
        <v>284.0</v>
      </c>
      <c r="F285" s="95" t="str">
        <f>GDSummary!D287</f>
        <v>72103989713658000000000000000000000000000000000000000</v>
      </c>
      <c r="G285" s="95" t="str">
        <f>GDSummary!H287</f>
        <v>89691738798159500000000000000000000000000000000000000</v>
      </c>
      <c r="H285" s="95" t="str">
        <f>GDSummary!L287</f>
        <v>135178340836379000000000000000000000000000000000000000</v>
      </c>
      <c r="I285" s="95" t="str">
        <f>GDSummary!P287</f>
        <v>135332291332173000000000000000000000000000000000000000</v>
      </c>
      <c r="J285" s="95" t="str">
        <f>GDSummary!T287</f>
        <v>87302478066454500000000000000000000000000000000000000</v>
      </c>
    </row>
    <row r="286">
      <c r="A286" t="str">
        <f t="shared" si="2"/>
        <v>407262429475</v>
      </c>
      <c r="C286" s="95" t="str">
        <f t="shared" si="3"/>
        <v>5115673637455</v>
      </c>
      <c r="D286" t="str">
        <f t="shared" si="4"/>
        <v>0</v>
      </c>
      <c r="E286" s="96">
        <v>285.0</v>
      </c>
      <c r="F286" s="95" t="str">
        <f>GDSummary!D288</f>
        <v>160643806176279000000000000000000000000000000000000000</v>
      </c>
      <c r="G286" s="95" t="str">
        <f>GDSummary!H288</f>
        <v>147615763765498000000000000000000000000000000000000000</v>
      </c>
      <c r="H286" s="95" t="str">
        <f>GDSummary!L288</f>
        <v>144612532286842000000000000000000000000000000000000000</v>
      </c>
      <c r="I286" s="95" t="str">
        <f>GDSummary!P288</f>
        <v>137945126895478000000000000000000000000000000000000000</v>
      </c>
      <c r="J286" s="95" t="str">
        <f>GDSummary!T288</f>
        <v>132745662648461000000000000000000000000000000000000000</v>
      </c>
    </row>
    <row r="287">
      <c r="A287" t="str">
        <f t="shared" si="2"/>
        <v>408144266299</v>
      </c>
      <c r="C287" s="95" t="str">
        <f t="shared" si="3"/>
        <v>5523817903754</v>
      </c>
      <c r="D287" t="str">
        <f t="shared" si="4"/>
        <v>0</v>
      </c>
      <c r="E287" s="96">
        <v>286.0</v>
      </c>
      <c r="F287" s="95" t="str">
        <f>GDSummary!D289</f>
        <v>161364207853607000000000000000000000000000000000000000</v>
      </c>
      <c r="G287" s="95" t="str">
        <f>GDSummary!H289</f>
        <v>189948392434021000000000000000000000000000000000000000</v>
      </c>
      <c r="H287" s="95" t="str">
        <f>GDSummary!L289</f>
        <v>198416620001029000000000000000000000000000000000000000</v>
      </c>
      <c r="I287" s="95" t="str">
        <f>GDSummary!P289</f>
        <v>199892623462683000000000000000000000000000000000000000</v>
      </c>
      <c r="J287" s="95" t="str">
        <f>GDSummary!T289</f>
        <v>203018092157954000000000000000000000000000000000000000</v>
      </c>
    </row>
    <row r="288">
      <c r="A288" t="str">
        <f t="shared" si="2"/>
        <v>434643741873</v>
      </c>
      <c r="C288" s="95" t="str">
        <f t="shared" si="3"/>
        <v>5958461645627</v>
      </c>
      <c r="D288" t="str">
        <f t="shared" si="4"/>
        <v>0</v>
      </c>
      <c r="E288" s="96">
        <v>287.0</v>
      </c>
      <c r="F288" s="95" t="str">
        <f>GDSummary!D290</f>
        <v>252879781921403000000000000000000000000000000000000000</v>
      </c>
      <c r="G288" s="95" t="str">
        <f>GDSummary!H290</f>
        <v>294724863443981000000000000000000000000000000000000000</v>
      </c>
      <c r="H288" s="95" t="str">
        <f>GDSummary!L290</f>
        <v>466038014922060000000000000000000000000000000000000000</v>
      </c>
      <c r="I288" s="95" t="str">
        <f>GDSummary!P290</f>
        <v>400995082761082000000000000000000000000000000000000000</v>
      </c>
      <c r="J288" s="95" t="str">
        <f>GDSummary!T290</f>
        <v>301076034119237000000000000000000000000000000000000000</v>
      </c>
    </row>
    <row r="289">
      <c r="A289" t="str">
        <f t="shared" si="2"/>
        <v>486050901323</v>
      </c>
      <c r="C289" s="95" t="str">
        <f t="shared" si="3"/>
        <v>6444512546950</v>
      </c>
      <c r="D289" t="str">
        <f t="shared" si="4"/>
        <v>0</v>
      </c>
      <c r="E289" s="96">
        <v>288.0</v>
      </c>
      <c r="F289" s="95" t="str">
        <f>GDSummary!D291</f>
        <v>553955816040640000000000000000000000000000000000000000</v>
      </c>
      <c r="G289" s="95" t="str">
        <f>GDSummary!H291</f>
        <v>494495870937927000000000000000000000000000000000000000</v>
      </c>
      <c r="H289" s="95" t="str">
        <f>GDSummary!L291</f>
        <v>467296567948251000000000000000000000000000000000000000</v>
      </c>
      <c r="I289" s="95" t="str">
        <f>GDSummary!P291</f>
        <v>487003962343544000000000000000000000000000000000000000</v>
      </c>
      <c r="J289" s="95" t="str">
        <f>GDSummary!T291</f>
        <v>526553337660239000000000000000000000000000000000000000</v>
      </c>
    </row>
    <row r="290">
      <c r="A290" t="str">
        <f t="shared" si="2"/>
        <v>506382053757</v>
      </c>
      <c r="C290" s="95" t="str">
        <f t="shared" si="3"/>
        <v>6950894600707</v>
      </c>
      <c r="D290" t="str">
        <f t="shared" si="4"/>
        <v>0</v>
      </c>
      <c r="E290" s="96">
        <v>289.0</v>
      </c>
      <c r="F290" s="95" t="str">
        <f>GDSummary!D292</f>
        <v>615622932115112000000000000000000000000000000000000000</v>
      </c>
      <c r="G290" s="95" t="str">
        <f>GDSummary!H292</f>
        <v>765786906448625000000000000000000000000000000000000000</v>
      </c>
      <c r="H290" s="95" t="str">
        <f>GDSummary!L292</f>
        <v>1154150926663410000000000000000000000000000000000000000</v>
      </c>
      <c r="I290" s="95" t="str">
        <f>GDSummary!P292</f>
        <v>1155465354006440000000000000000000000000000000000000000</v>
      </c>
      <c r="J290" s="95" t="str">
        <f>GDSummary!T292</f>
        <v>745387429206368000000000000000000000000000000000000000</v>
      </c>
    </row>
    <row r="291">
      <c r="A291" t="str">
        <f t="shared" si="2"/>
        <v>522375685639</v>
      </c>
      <c r="C291" s="95" t="str">
        <f t="shared" si="3"/>
        <v>7473270286346</v>
      </c>
      <c r="D291" t="str">
        <f t="shared" si="4"/>
        <v>0</v>
      </c>
      <c r="E291" s="96">
        <v>290.0</v>
      </c>
      <c r="F291" s="95" t="str">
        <f>GDSummary!D293</f>
        <v>1371574740553350000000000000000000000000000000000000000</v>
      </c>
      <c r="G291" s="95" t="str">
        <f>GDSummary!H293</f>
        <v>1260341482858520000000000000000000000000000000000000000</v>
      </c>
      <c r="H291" s="95" t="str">
        <f>GDSummary!L293</f>
        <v>1234699931315360000000000000000000000000000000000000000</v>
      </c>
      <c r="I291" s="95" t="str">
        <f>GDSummary!P293</f>
        <v>1177773710270830000000000000000000000000000000000000000</v>
      </c>
      <c r="J291" s="95" t="str">
        <f>GDSummary!T293</f>
        <v>1133380751741240000000000000000000000000000000000000000</v>
      </c>
    </row>
    <row r="292">
      <c r="A292" t="str">
        <f t="shared" si="2"/>
        <v>530014352253</v>
      </c>
      <c r="C292" s="95" t="str">
        <f t="shared" si="3"/>
        <v>8003284638599</v>
      </c>
      <c r="D292" t="str">
        <f t="shared" si="4"/>
        <v>0</v>
      </c>
      <c r="E292" s="96">
        <v>291.0</v>
      </c>
      <c r="F292" s="95" t="str">
        <f>GDSummary!D294</f>
        <v>1377725520762020000000000000000000000000000000000000000</v>
      </c>
      <c r="G292" s="95" t="str">
        <f>GDSummary!H294</f>
        <v>1621776919213020000000000000000000000000000000000000000</v>
      </c>
      <c r="H292" s="95" t="str">
        <f>GDSummary!L294</f>
        <v>1694078536714660000000000000000000000000000000000000000</v>
      </c>
      <c r="I292" s="95" t="str">
        <f>GDSummary!P294</f>
        <v>1706680635190540000000000000000000000000000000000000000</v>
      </c>
      <c r="J292" s="95" t="str">
        <f>GDSummary!T294</f>
        <v>1733365846509050000000000000000000000000000000000000000</v>
      </c>
    </row>
    <row r="293">
      <c r="A293" t="str">
        <f t="shared" si="2"/>
        <v>547812205311</v>
      </c>
      <c r="C293" s="95" t="str">
        <f t="shared" si="3"/>
        <v>8551096843910</v>
      </c>
      <c r="D293" t="str">
        <f t="shared" si="4"/>
        <v>0</v>
      </c>
      <c r="E293" s="96">
        <v>292.0</v>
      </c>
      <c r="F293" s="95" t="str">
        <f>GDSummary!D295</f>
        <v>2159084309166790000000000000000000000000000000000000000</v>
      </c>
      <c r="G293" s="95" t="str">
        <f>GDSummary!H295</f>
        <v>2516357074291550000000000000000000000000000000000000000</v>
      </c>
      <c r="H293" s="95" t="str">
        <f>GDSummary!L295</f>
        <v>3979026547113220000000000000000000000000000000000000000</v>
      </c>
      <c r="I293" s="95" t="str">
        <f>GDSummary!P295</f>
        <v>3423690833107340000000000000000000000000000000000000000</v>
      </c>
      <c r="J293" s="95" t="str">
        <f>GDSummary!T295</f>
        <v>2570583287417780000000000000000000000000000000000000000</v>
      </c>
    </row>
    <row r="294">
      <c r="A294" t="str">
        <f t="shared" si="2"/>
        <v>618779588499</v>
      </c>
      <c r="C294" s="95" t="str">
        <f t="shared" si="3"/>
        <v>9169876432409</v>
      </c>
      <c r="D294" t="str">
        <f t="shared" si="4"/>
        <v>0</v>
      </c>
      <c r="E294" s="96">
        <v>293.0</v>
      </c>
      <c r="F294" s="95" t="str">
        <f>GDSummary!D296</f>
        <v>4729667596584570000000000000000000000000000000000000000</v>
      </c>
      <c r="G294" s="95" t="str">
        <f>GDSummary!H296</f>
        <v>4221999353913100000000000000000000000000000000000000000</v>
      </c>
      <c r="H294" s="95" t="str">
        <f>GDSummary!L296</f>
        <v>3989772056582010000000000000000000000000000000000000000</v>
      </c>
      <c r="I294" s="95" t="str">
        <f>GDSummary!P296</f>
        <v>4158033535179220000000000000000000000000000000000000000</v>
      </c>
      <c r="J294" s="95" t="str">
        <f>GDSummary!T296</f>
        <v>4495705590393840000000000000000000000000000000000000000</v>
      </c>
    </row>
    <row r="295">
      <c r="A295" t="str">
        <f t="shared" si="2"/>
        <v>720130417577</v>
      </c>
      <c r="C295" s="95" t="str">
        <f t="shared" si="3"/>
        <v>9890006849986</v>
      </c>
      <c r="D295" t="str">
        <f t="shared" si="4"/>
        <v>0</v>
      </c>
      <c r="E295" s="96">
        <v>294.0</v>
      </c>
      <c r="F295" s="95" t="str">
        <f>GDSummary!D297</f>
        <v>5256180636481690000000000000000000000000000000000000000</v>
      </c>
      <c r="G295" s="95" t="str">
        <f>GDSummary!H297</f>
        <v>6538278708230210000000000000000000000000000000000000000</v>
      </c>
      <c r="H295" s="95" t="str">
        <f>GDSummary!L297</f>
        <v>9854125692594130000000000000000000000000000000000000000</v>
      </c>
      <c r="I295" s="95" t="str">
        <f>GDSummary!P297</f>
        <v>9865348256257810000000000000000000000000000000000000000</v>
      </c>
      <c r="J295" s="95" t="str">
        <f>GDSummary!T297</f>
        <v>6364108235231890000000000000000000000000000000000000000</v>
      </c>
    </row>
    <row r="296">
      <c r="A296" t="str">
        <f t="shared" si="2"/>
        <v>861595455564</v>
      </c>
      <c r="C296" s="95" t="str">
        <f t="shared" si="3"/>
        <v>10751602305550</v>
      </c>
      <c r="D296" t="str">
        <f t="shared" si="4"/>
        <v>0</v>
      </c>
      <c r="E296" s="96">
        <v>295.0</v>
      </c>
      <c r="F296" s="95" t="str">
        <f>GDSummary!D298</f>
        <v>11710487405033800000000000000000000000000000000000000000</v>
      </c>
      <c r="G296" s="95" t="str">
        <f>GDSummary!H298</f>
        <v>10760779288704100000000000000000000000000000000000000000</v>
      </c>
      <c r="H296" s="95" t="str">
        <f>GDSummary!L298</f>
        <v>10541852053086900000000000000000000000000000000000000000</v>
      </c>
      <c r="I296" s="95" t="str">
        <f>GDSummary!P298</f>
        <v>10055816713671800000000000000000000000000000000000000000</v>
      </c>
      <c r="J296" s="95" t="str">
        <f>GDSummary!T298</f>
        <v>9676790207596580000000000000000000000000000000000000000</v>
      </c>
    </row>
    <row r="297">
      <c r="A297" t="str">
        <f t="shared" si="2"/>
        <v>874943845357</v>
      </c>
      <c r="C297" s="95" t="str">
        <f t="shared" si="3"/>
        <v>11626546150907</v>
      </c>
      <c r="D297" t="str">
        <f t="shared" si="4"/>
        <v>0</v>
      </c>
      <c r="E297" s="96">
        <v>296.0</v>
      </c>
      <c r="F297" s="95" t="str">
        <f>GDSummary!D299</f>
        <v>11763002686946700000000000000000000000000000000000000000</v>
      </c>
      <c r="G297" s="95" t="str">
        <f>GDSummary!H299</f>
        <v>13846710372164100000000000000000000000000000000000000000</v>
      </c>
      <c r="H297" s="95" t="str">
        <f>GDSummary!L299</f>
        <v>14464020647778500000000000000000000000000000000000000000</v>
      </c>
      <c r="I297" s="95" t="str">
        <f>GDSummary!P299</f>
        <v>14571617201663100000000000000000000000000000000000000000</v>
      </c>
      <c r="J297" s="95" t="str">
        <f>GDSummary!T299</f>
        <v>14799455190951300000000000000000000000000000000000000000</v>
      </c>
    </row>
    <row r="298">
      <c r="A298" t="str">
        <f t="shared" si="2"/>
        <v>1141921090729</v>
      </c>
      <c r="C298" s="95" t="str">
        <f t="shared" si="3"/>
        <v>12768467241636</v>
      </c>
      <c r="D298" t="str">
        <f t="shared" si="4"/>
        <v>0</v>
      </c>
      <c r="E298" s="96">
        <v>297.0</v>
      </c>
      <c r="F298" s="95" t="str">
        <f>GDSummary!D300</f>
        <v>18434233922026900000000000000000000000000000000000000000</v>
      </c>
      <c r="G298" s="95" t="str">
        <f>GDSummary!H300</f>
        <v>21484624172336600000000000000000000000000000000000000000</v>
      </c>
      <c r="H298" s="95" t="str">
        <f>GDSummary!L300</f>
        <v>33972877223931100000000000000000000000000000000000000000</v>
      </c>
      <c r="I298" s="95" t="str">
        <f>GDSummary!P300</f>
        <v>29231428076356900000000000000000000000000000000000000000</v>
      </c>
      <c r="J298" s="95" t="str">
        <f>GDSummary!T300</f>
        <v>21947606879047300000000000000000000000000000000000000000</v>
      </c>
    </row>
    <row r="299">
      <c r="A299" t="str">
        <f t="shared" si="2"/>
        <v>1293391869076</v>
      </c>
      <c r="C299" s="95" t="str">
        <f t="shared" si="3"/>
        <v>14061859110712</v>
      </c>
      <c r="D299" t="str">
        <f t="shared" si="4"/>
        <v>0</v>
      </c>
      <c r="E299" s="96">
        <v>298.0</v>
      </c>
      <c r="F299" s="95" t="str">
        <f>GDSummary!D301</f>
        <v>40381840801074200000000000000000000000000000000000000000</v>
      </c>
      <c r="G299" s="95" t="str">
        <f>GDSummary!H301</f>
        <v>36047375907574000000000000000000000000000000000000000000</v>
      </c>
      <c r="H299" s="95" t="str">
        <f>GDSummary!L301</f>
        <v>34064622244872700000000000000000000000000000000000000000</v>
      </c>
      <c r="I299" s="95" t="str">
        <f>GDSummary!P301</f>
        <v>35501236574085500000000000000000000000000000000000000000</v>
      </c>
      <c r="J299" s="95" t="str">
        <f>GDSummary!T301</f>
        <v>38384276216553200000000000000000000000000000000000000000</v>
      </c>
    </row>
    <row r="300">
      <c r="A300" t="str">
        <f t="shared" si="2"/>
        <v>1595074262934</v>
      </c>
      <c r="C300" s="95" t="str">
        <f t="shared" si="3"/>
        <v>15656933373646</v>
      </c>
      <c r="D300" t="str">
        <f t="shared" si="4"/>
        <v>0</v>
      </c>
      <c r="E300" s="96">
        <v>299.0</v>
      </c>
      <c r="F300" s="95" t="str">
        <f>GDSummary!D302</f>
        <v>44877202329687500000000000000000000000000000000000000000</v>
      </c>
      <c r="G300" s="95" t="str">
        <f>GDSummary!H302</f>
        <v>55823739093095400000000000000000000000000000000000000000</v>
      </c>
      <c r="H300" s="95" t="str">
        <f>GDSummary!L302</f>
        <v>84134397782936000000000000000000000000000000000000000000</v>
      </c>
      <c r="I300" s="95" t="str">
        <f>GDSummary!P302</f>
        <v>84230215886427300000000000000000000000000000000000000000</v>
      </c>
      <c r="J300" s="95" t="str">
        <f>GDSummary!T302</f>
        <v>54336673846069400000000000000000000000000000000000000000</v>
      </c>
    </row>
    <row r="301">
      <c r="A301" t="str">
        <f t="shared" si="2"/>
        <v>1778413037969</v>
      </c>
      <c r="C301" s="95" t="str">
        <f t="shared" si="3"/>
        <v>17435346411615</v>
      </c>
      <c r="D301" t="str">
        <f t="shared" si="4"/>
        <v>0</v>
      </c>
      <c r="E301" s="96">
        <v>300.0</v>
      </c>
      <c r="F301" s="95" t="str">
        <f>GDSummary!D303</f>
        <v>99983990087283200000000000000000000000000000000000000000</v>
      </c>
      <c r="G301" s="95" t="str">
        <f>GDSummary!H303</f>
        <v>91875394466566900000000000000000000000000000000000000000</v>
      </c>
      <c r="H301" s="95" t="str">
        <f>GDSummary!L303</f>
        <v>90006196558853500000000000000000000000000000000000000000</v>
      </c>
      <c r="I301" s="95" t="str">
        <f>GDSummary!P303</f>
        <v>85856433113716400000000000000000000000000000000000000000</v>
      </c>
      <c r="J301" s="95" t="str">
        <f>GDSummary!T303</f>
        <v>82620309704373600000000000000000000000000000000000000000</v>
      </c>
    </row>
    <row r="302">
      <c r="A302" t="str">
        <f t="shared" si="2"/>
        <v>2003516546293</v>
      </c>
      <c r="C302" s="95" t="str">
        <f t="shared" si="3"/>
        <v>19438862957908</v>
      </c>
      <c r="D302" t="str">
        <f t="shared" si="4"/>
        <v>0</v>
      </c>
      <c r="E302" s="96">
        <v>301.0</v>
      </c>
      <c r="F302" s="95" t="str">
        <f>GDSummary!D304</f>
        <v>100432364885411000000000000000000000000000000000000000000</v>
      </c>
      <c r="G302" s="95" t="str">
        <f>GDSummary!H304</f>
        <v>118223034166523000000000000000000000000000000000000000000</v>
      </c>
      <c r="H302" s="95" t="str">
        <f>GDSummary!L304</f>
        <v>123493621319989000000000000000000000000000000000000000000</v>
      </c>
      <c r="I302" s="95" t="str">
        <f>GDSummary!P304</f>
        <v>124412279306198000000000000000000000000000000000000000000</v>
      </c>
      <c r="J302" s="95" t="str">
        <f>GDSummary!T304</f>
        <v>126357557113568000000000000000000000000000000000000000000</v>
      </c>
    </row>
    <row r="303">
      <c r="A303" t="str">
        <f t="shared" si="2"/>
        <v>2013522286653</v>
      </c>
      <c r="C303" s="95" t="str">
        <f t="shared" si="3"/>
        <v>21452385244561</v>
      </c>
      <c r="D303" t="str">
        <f t="shared" si="4"/>
        <v>0</v>
      </c>
      <c r="E303" s="96">
        <v>302.0</v>
      </c>
      <c r="F303" s="95" t="str">
        <f>GDSummary!D305</f>
        <v>157391250934126000000000000000000000000000000000000000000</v>
      </c>
      <c r="G303" s="95" t="str">
        <f>GDSummary!H305</f>
        <v>183435443460068000000000000000000000000000000000000000000</v>
      </c>
      <c r="H303" s="95" t="str">
        <f>GDSummary!L305</f>
        <v>290059986583814000000000000000000000000000000000000000000</v>
      </c>
      <c r="I303" s="95" t="str">
        <f>GDSummary!P305</f>
        <v>249577555052686000000000000000000000000000000000000000000</v>
      </c>
      <c r="J303" s="95" t="str">
        <f>GDSummary!T305</f>
        <v>187388383825168000000000000000000000000000000000000000000</v>
      </c>
    </row>
    <row r="304">
      <c r="A304" t="str">
        <f t="shared" si="2"/>
        <v>2079985487733</v>
      </c>
      <c r="C304" s="95" t="str">
        <f t="shared" si="3"/>
        <v>23532370732294</v>
      </c>
      <c r="D304" t="str">
        <f t="shared" si="4"/>
        <v>0</v>
      </c>
      <c r="E304" s="96">
        <v>303.0</v>
      </c>
      <c r="F304" s="95" t="str">
        <f>GDSummary!D306</f>
        <v>344779634759294000000000000000000000000000000000000000000</v>
      </c>
      <c r="G304" s="95" t="str">
        <f>GDSummary!H306</f>
        <v>307772029528523000000000000000000000000000000000000000000</v>
      </c>
      <c r="H304" s="95" t="str">
        <f>GDSummary!L306</f>
        <v>290843304386661000000000000000000000000000000000000000000</v>
      </c>
      <c r="I304" s="95" t="str">
        <f>GDSummary!P306</f>
        <v>303109098958928000000000000000000000000000000000000000000</v>
      </c>
      <c r="J304" s="95" t="str">
        <f>GDSummary!T306</f>
        <v>327724454158391000000000000000000000000000000000000000000</v>
      </c>
    </row>
    <row r="305">
      <c r="A305" t="str">
        <f t="shared" si="2"/>
        <v>2168335714433</v>
      </c>
      <c r="C305" s="95" t="str">
        <f t="shared" si="3"/>
        <v>25700706446727</v>
      </c>
      <c r="D305" t="str">
        <f t="shared" si="4"/>
        <v>0</v>
      </c>
      <c r="E305" s="96">
        <v>304.0</v>
      </c>
      <c r="F305" s="95" t="str">
        <f>GDSummary!D307</f>
        <v>383160973380813000000000000000000000000000000000000000000</v>
      </c>
      <c r="G305" s="95" t="str">
        <f>GDSummary!H307</f>
        <v>476622362765185000000000000000000000000000000000000000000</v>
      </c>
      <c r="H305" s="95" t="str">
        <f>GDSummary!L307</f>
        <v>718338400698221000000000000000000000000000000000000000000</v>
      </c>
      <c r="I305" s="95" t="str">
        <f>GDSummary!P307</f>
        <v>719156494427226000000000000000000000000000000000000000000</v>
      </c>
      <c r="J305" s="95" t="str">
        <f>GDSummary!T307</f>
        <v>463925818908789000000000000000000000000000000000000000000</v>
      </c>
    </row>
    <row r="306">
      <c r="A306" t="str">
        <f t="shared" si="2"/>
        <v>2286175038877</v>
      </c>
      <c r="C306" s="95" t="str">
        <f t="shared" si="3"/>
        <v>27986881485604</v>
      </c>
      <c r="D306" t="str">
        <f t="shared" si="4"/>
        <v>0</v>
      </c>
      <c r="E306" s="96">
        <v>305.0</v>
      </c>
      <c r="F306" s="95" t="str">
        <f>GDSummary!D308</f>
        <v>853662014911251000000000000000000000000000000000000000000</v>
      </c>
      <c r="G306" s="95" t="str">
        <f>GDSummary!H308</f>
        <v>784430930318222000000000000000000000000000000000000000000</v>
      </c>
      <c r="H306" s="95" t="str">
        <f>GDSummary!L308</f>
        <v>768471742744557000000000000000000000000000000000000000000</v>
      </c>
      <c r="I306" s="95" t="str">
        <f>GDSummary!P308</f>
        <v>733041116092346000000000000000000000000000000000000000000</v>
      </c>
      <c r="J306" s="95" t="str">
        <f>GDSummary!T308</f>
        <v>705411136255481000000000000000000000000000000000000000000</v>
      </c>
    </row>
    <row r="307">
      <c r="A307" t="str">
        <f t="shared" si="2"/>
        <v>2466564801151</v>
      </c>
      <c r="C307" s="95" t="str">
        <f t="shared" si="3"/>
        <v>30453446286755</v>
      </c>
      <c r="D307" t="str">
        <f t="shared" si="4"/>
        <v>0</v>
      </c>
      <c r="E307" s="96">
        <v>306.0</v>
      </c>
      <c r="F307" s="95" t="str">
        <f>GDSummary!D309</f>
        <v>857490233141703000000000000000000000000000000000000000000</v>
      </c>
      <c r="G307" s="95" t="str">
        <f>GDSummary!H309</f>
        <v>1009386737490810000000000000000000000000000000000000000000</v>
      </c>
      <c r="H307" s="95" t="str">
        <f>GDSummary!L309</f>
        <v>1054386942476280000000000000000000000000000000000000000000</v>
      </c>
      <c r="I307" s="95" t="str">
        <f>GDSummary!P309</f>
        <v>1062230432487400000000000000000000000000000000000000000000</v>
      </c>
      <c r="J307" s="95" t="str">
        <f>GDSummary!T309</f>
        <v>1078839189260870000000000000000000000000000000000000000000</v>
      </c>
    </row>
    <row r="308">
      <c r="A308" t="str">
        <f t="shared" si="2"/>
        <v>2565835019591</v>
      </c>
      <c r="C308" s="95" t="str">
        <f t="shared" si="3"/>
        <v>33019281306346</v>
      </c>
      <c r="D308" t="str">
        <f t="shared" si="4"/>
        <v>0</v>
      </c>
      <c r="E308" s="96">
        <v>307.0</v>
      </c>
      <c r="F308" s="95" t="str">
        <f>GDSummary!D310</f>
        <v>1343804465940370000000000000000000000000000000000000000000</v>
      </c>
      <c r="G308" s="95" t="str">
        <f>GDSummary!H310</f>
        <v>1566169445063760000000000000000000000000000000000000000000</v>
      </c>
      <c r="H308" s="95" t="str">
        <f>GDSummary!L310</f>
        <v>2476528415960510000000000000000000000000000000000000000000</v>
      </c>
      <c r="I308" s="95" t="str">
        <f>GDSummary!P310</f>
        <v>2130889938848300000000000000000000000000000000000000000000</v>
      </c>
      <c r="J308" s="95" t="str">
        <f>GDSummary!T310</f>
        <v>1599919598802860000000000000000000000000000000000000000000</v>
      </c>
    </row>
    <row r="309">
      <c r="A309" t="str">
        <f t="shared" si="2"/>
        <v>2619109319080</v>
      </c>
      <c r="C309" s="95" t="str">
        <f t="shared" si="3"/>
        <v>35638390625426</v>
      </c>
      <c r="D309" t="str">
        <f t="shared" si="4"/>
        <v>0</v>
      </c>
      <c r="E309" s="96">
        <v>308.0</v>
      </c>
      <c r="F309" s="95" t="str">
        <f>GDSummary!D311</f>
        <v>2943724064743230000000000000000000000000000000000000000000</v>
      </c>
      <c r="G309" s="95" t="str">
        <f>GDSummary!H311</f>
        <v>2627753609665780000000000000000000000000000000000000000000</v>
      </c>
      <c r="H309" s="95" t="str">
        <f>GDSummary!L311</f>
        <v>2483216373235570000000000000000000000000000000000000000000</v>
      </c>
      <c r="I309" s="95" t="str">
        <f>GDSummary!P311</f>
        <v>2587941568738440000000000000000000000000000000000000000000</v>
      </c>
      <c r="J309" s="95" t="str">
        <f>GDSummary!T311</f>
        <v>2798107153238370000000000000000000000000000000000000000000</v>
      </c>
    </row>
    <row r="310">
      <c r="A310" t="str">
        <f t="shared" si="2"/>
        <v>3082606193269</v>
      </c>
      <c r="C310" s="95" t="str">
        <f t="shared" si="3"/>
        <v>38720996818695</v>
      </c>
      <c r="D310" t="str">
        <f t="shared" si="4"/>
        <v>0</v>
      </c>
      <c r="E310" s="96">
        <v>309.0</v>
      </c>
      <c r="F310" s="95" t="str">
        <f>GDSummary!D312</f>
        <v>3271423437753190000000000000000000000000000000000000000000</v>
      </c>
      <c r="G310" s="95" t="str">
        <f>GDSummary!H312</f>
        <v>4069395572178110000000000000000000000000000000000000000000</v>
      </c>
      <c r="H310" s="95" t="str">
        <f>GDSummary!L312</f>
        <v>6133163979481620000000000000000000000000000000000000000000</v>
      </c>
      <c r="I310" s="95" t="str">
        <f>GDSummary!P312</f>
        <v>6140148853164650000000000000000000000000000000000000000000</v>
      </c>
      <c r="J310" s="95" t="str">
        <f>GDSummary!T312</f>
        <v>3960992644855450000000000000000000000000000000000000000000</v>
      </c>
    </row>
    <row r="311">
      <c r="A311" t="str">
        <f t="shared" si="2"/>
        <v>3089280896018</v>
      </c>
      <c r="C311" s="95" t="str">
        <f t="shared" si="3"/>
        <v>41810277714713</v>
      </c>
      <c r="D311" t="str">
        <f t="shared" si="4"/>
        <v>0</v>
      </c>
      <c r="E311" s="96">
        <v>310.0</v>
      </c>
      <c r="F311" s="95" t="str">
        <f>GDSummary!D313</f>
        <v>7288555248356980000000000000000000000000000000000000000000</v>
      </c>
      <c r="G311" s="95" t="str">
        <f>GDSummary!H313</f>
        <v>6697461143024850000000000000000000000000000000000000000000</v>
      </c>
      <c r="H311" s="95" t="str">
        <f>GDSummary!L313</f>
        <v>6561201805819100000000000000000000000000000000000000000000</v>
      </c>
      <c r="I311" s="95" t="str">
        <f>GDSummary!P313</f>
        <v>6258695573460360000000000000000000000000000000000000000000</v>
      </c>
      <c r="J311" s="95" t="str">
        <f>GDSummary!T313</f>
        <v>6022791162775170000000000000000000000000000000000000000000</v>
      </c>
    </row>
    <row r="312">
      <c r="A312" t="str">
        <f t="shared" si="2"/>
        <v>3289857825318</v>
      </c>
      <c r="C312" s="95" t="str">
        <f t="shared" si="3"/>
        <v>45100135540031</v>
      </c>
      <c r="D312" t="str">
        <f t="shared" si="4"/>
        <v>0</v>
      </c>
      <c r="E312" s="96">
        <v>311.0</v>
      </c>
      <c r="F312" s="95" t="str">
        <f>GDSummary!D314</f>
        <v>7321240526122680000000000000000000000000000000000000000000</v>
      </c>
      <c r="G312" s="95" t="str">
        <f>GDSummary!H314</f>
        <v>8618130916748570000000000000000000000000000000000000000000</v>
      </c>
      <c r="H312" s="95" t="str">
        <f>GDSummary!L314</f>
        <v>9002342085214450000000000000000000000000000000000000000000</v>
      </c>
      <c r="I312" s="95" t="str">
        <f>GDSummary!P314</f>
        <v>9069309701539650000000000000000000000000000000000000000000</v>
      </c>
      <c r="J312" s="95" t="str">
        <f>GDSummary!T314</f>
        <v>9211115052176650000000000000000000000000000000000000000000</v>
      </c>
    </row>
    <row r="313">
      <c r="A313" t="str">
        <f t="shared" si="2"/>
        <v>3678963268467</v>
      </c>
      <c r="C313" s="95" t="str">
        <f t="shared" si="3"/>
        <v>48779098808498</v>
      </c>
      <c r="D313" t="str">
        <f t="shared" si="4"/>
        <v>0</v>
      </c>
      <c r="E313" s="96">
        <v>312.0</v>
      </c>
      <c r="F313" s="95" t="str">
        <f>GDSummary!D315</f>
        <v>11473385159363600000000000000000000000000000000000000000000</v>
      </c>
      <c r="G313" s="95" t="str">
        <f>GDSummary!H315</f>
        <v>13371934476693900000000000000000000000000000000000000000000</v>
      </c>
      <c r="H313" s="95" t="str">
        <f>GDSummary!L315</f>
        <v>21144567602355600000000000000000000000000000000000000000000</v>
      </c>
      <c r="I313" s="95" t="str">
        <f>GDSummary!P315</f>
        <v>18193510752705200000000000000000000000000000000000000000000</v>
      </c>
      <c r="J313" s="95" t="str">
        <f>GDSummary!T315</f>
        <v>13660092853043300000000000000000000000000000000000000000000</v>
      </c>
    </row>
    <row r="314">
      <c r="A314" t="str">
        <f t="shared" si="2"/>
        <v>3832851601581</v>
      </c>
      <c r="C314" s="95" t="str">
        <f t="shared" si="3"/>
        <v>52611950410079</v>
      </c>
      <c r="D314" t="str">
        <f t="shared" si="4"/>
        <v>0</v>
      </c>
      <c r="E314" s="96">
        <v>313.0</v>
      </c>
      <c r="F314" s="95" t="str">
        <f>GDSummary!D316</f>
        <v>25133478012406900000000000000000000000000000000000000000000</v>
      </c>
      <c r="G314" s="95" t="str">
        <f>GDSummary!H316</f>
        <v>22435726351382200000000000000000000000000000000000000000000</v>
      </c>
      <c r="H314" s="95" t="str">
        <f>GDSummary!L316</f>
        <v>21201669295117500000000000000000000000000000000000000000000</v>
      </c>
      <c r="I314" s="95" t="str">
        <f>GDSummary!P316</f>
        <v>22095811660579400000000000000000000000000000000000000000000</v>
      </c>
      <c r="J314" s="95" t="str">
        <f>GDSummary!T316</f>
        <v>23890202704311400000000000000000000000000000000000000000000</v>
      </c>
    </row>
    <row r="315">
      <c r="A315" t="str">
        <f t="shared" si="2"/>
        <v>3953908849002</v>
      </c>
      <c r="C315" s="95" t="str">
        <f t="shared" si="3"/>
        <v>56565859259081</v>
      </c>
      <c r="D315" t="str">
        <f t="shared" si="4"/>
        <v>0</v>
      </c>
      <c r="E315" s="96">
        <v>314.0</v>
      </c>
      <c r="F315" s="95" t="str">
        <f>GDSummary!D317</f>
        <v>27931371023124100000000000000000000000000000000000000000000</v>
      </c>
      <c r="G315" s="95" t="str">
        <f>GDSummary!H317</f>
        <v>34744446791770200000000000000000000000000000000000000000000</v>
      </c>
      <c r="H315" s="95" t="str">
        <f>GDSummary!L317</f>
        <v>52364874775799600000000000000000000000000000000000000000000</v>
      </c>
      <c r="I315" s="95" t="str">
        <f>GDSummary!P317</f>
        <v>52424511537014800000000000000000000000000000000000000000000</v>
      </c>
      <c r="J315" s="95" t="str">
        <f>GDSummary!T317</f>
        <v>33818903999571700000000000000000000000000000000000000000000</v>
      </c>
    </row>
    <row r="316">
      <c r="A316" t="str">
        <f t="shared" si="2"/>
        <v>4011726608036</v>
      </c>
      <c r="C316" s="95" t="str">
        <f t="shared" si="3"/>
        <v>60577585867117</v>
      </c>
      <c r="D316" t="str">
        <f t="shared" si="4"/>
        <v>0</v>
      </c>
      <c r="E316" s="96">
        <v>315.0</v>
      </c>
      <c r="F316" s="95" t="str">
        <f>GDSummary!D318</f>
        <v>62229590494165900000000000000000000000000000000000000000000</v>
      </c>
      <c r="G316" s="95" t="str">
        <f>GDSummary!H318</f>
        <v>57182836663683000000000000000000000000000000000000000000000</v>
      </c>
      <c r="H316" s="95" t="str">
        <f>GDSummary!L318</f>
        <v>56019456203991300000000000000000000000000000000000000000000</v>
      </c>
      <c r="I316" s="95" t="str">
        <f>GDSummary!P318</f>
        <v>53436661902492400000000000000000000000000000000000000000000</v>
      </c>
      <c r="J316" s="95" t="str">
        <f>GDSummary!T318</f>
        <v>51422513093506400000000000000000000000000000000000000000000</v>
      </c>
    </row>
    <row r="317">
      <c r="A317" t="str">
        <f t="shared" si="2"/>
        <v>4146440168868</v>
      </c>
      <c r="C317" s="95" t="str">
        <f t="shared" si="3"/>
        <v>64724026035985</v>
      </c>
      <c r="D317" t="str">
        <f t="shared" si="4"/>
        <v>0</v>
      </c>
      <c r="E317" s="96">
        <v>316.0</v>
      </c>
      <c r="F317" s="95" t="str">
        <f>GDSummary!D319</f>
        <v>62508656973219800000000000000000000000000000000000000000000</v>
      </c>
      <c r="G317" s="95" t="str">
        <f>GDSummary!H319</f>
        <v>73581490363988300000000000000000000000000000000000000000000</v>
      </c>
      <c r="H317" s="95" t="str">
        <f>GDSummary!L319</f>
        <v>76861880353802200000000000000000000000000000000000000000000</v>
      </c>
      <c r="I317" s="95" t="str">
        <f>GDSummary!P319</f>
        <v>77433648996322800000000000000000000000000000000000000000000</v>
      </c>
      <c r="J317" s="95" t="str">
        <f>GDSummary!T319</f>
        <v>78644381246999100000000000000000000000000000000000000000000</v>
      </c>
    </row>
    <row r="318">
      <c r="A318" t="str">
        <f t="shared" si="2"/>
        <v>4683598716043</v>
      </c>
      <c r="C318" s="95" t="str">
        <f t="shared" si="3"/>
        <v>69407624752028</v>
      </c>
      <c r="D318" t="str">
        <f t="shared" si="4"/>
        <v>0</v>
      </c>
      <c r="E318" s="96">
        <v>317.0</v>
      </c>
      <c r="F318" s="95" t="str">
        <f>GDSummary!D320</f>
        <v>97959614178679800000000000000000000000000000000000000000000</v>
      </c>
      <c r="G318" s="95" t="str">
        <f>GDSummary!H320</f>
        <v>114169403708241000000000000000000000000000000000000000000000</v>
      </c>
      <c r="H318" s="95" t="str">
        <f>GDSummary!L320</f>
        <v>180532044861349000000000000000000000000000000000000000000000</v>
      </c>
      <c r="I318" s="95" t="str">
        <f>GDSummary!P320</f>
        <v>155335959626192000000000000000000000000000000000000000000000</v>
      </c>
      <c r="J318" s="95" t="str">
        <f>GDSummary!T320</f>
        <v>116629696200601000000000000000000000000000000000000000000000</v>
      </c>
    </row>
    <row r="319">
      <c r="A319" t="str">
        <f t="shared" si="2"/>
        <v>5450732315408</v>
      </c>
      <c r="C319" s="95" t="str">
        <f t="shared" si="3"/>
        <v>74858357067436</v>
      </c>
      <c r="D319" t="str">
        <f t="shared" si="4"/>
        <v>0</v>
      </c>
      <c r="E319" s="96">
        <v>318.0</v>
      </c>
      <c r="F319" s="95" t="str">
        <f>GDSummary!D321</f>
        <v>214589310379281000000000000000000000000000000000000000000000</v>
      </c>
      <c r="G319" s="95" t="str">
        <f>GDSummary!H321</f>
        <v>191555941570234000000000000000000000000000000000000000000000</v>
      </c>
      <c r="H319" s="95" t="str">
        <f>GDSummary!L321</f>
        <v>181019578376019000000000000000000000000000000000000000000000</v>
      </c>
      <c r="I319" s="95" t="str">
        <f>GDSummary!P321</f>
        <v>188653754334103000000000000000000000000000000000000000000000</v>
      </c>
      <c r="J319" s="95" t="str">
        <f>GDSummary!T321</f>
        <v>203974241870095000000000000000000000000000000000000000000000</v>
      </c>
    </row>
    <row r="320">
      <c r="A320" t="str">
        <f t="shared" si="2"/>
        <v>6521493993059</v>
      </c>
      <c r="C320" s="95" t="str">
        <f t="shared" si="3"/>
        <v>81379851060495</v>
      </c>
      <c r="D320" t="str">
        <f t="shared" si="4"/>
        <v>0</v>
      </c>
      <c r="E320" s="96">
        <v>319.0</v>
      </c>
      <c r="F320" s="95" t="str">
        <f>GDSummary!D322</f>
        <v>238477684737515000000000000000000000000000000000000000000000</v>
      </c>
      <c r="G320" s="95" t="str">
        <f>GDSummary!H322</f>
        <v>296647637580247000000000000000000000000000000000000000000000</v>
      </c>
      <c r="H320" s="95" t="str">
        <f>GDSummary!L322</f>
        <v>447090623935504000000000000000000000000000000000000000000000</v>
      </c>
      <c r="I320" s="95" t="str">
        <f>GDSummary!P322</f>
        <v>447599801831856000000000000000000000000000000000000000000000</v>
      </c>
      <c r="J320" s="95" t="str">
        <f>GDSummary!T322</f>
        <v>288745365184586000000000000000000000000000000000000000000000</v>
      </c>
    </row>
    <row r="321">
      <c r="A321" t="str">
        <f t="shared" si="2"/>
        <v>6622529163683</v>
      </c>
      <c r="C321" s="95" t="str">
        <f t="shared" si="3"/>
        <v>88002380224178</v>
      </c>
      <c r="D321" t="str">
        <f t="shared" si="4"/>
        <v>0</v>
      </c>
      <c r="E321" s="96">
        <v>320.0</v>
      </c>
      <c r="F321" s="95" t="str">
        <f>GDSummary!D323</f>
        <v>531315439221590000000000000000000000000000000000000000000000</v>
      </c>
      <c r="G321" s="95" t="str">
        <f>GDSummary!H323</f>
        <v>488226320254340000000000000000000000000000000000000000000000</v>
      </c>
      <c r="H321" s="95" t="str">
        <f>GDSummary!L323</f>
        <v>478293392928059000000000000000000000000000000000000000000000</v>
      </c>
      <c r="I321" s="95" t="str">
        <f>GDSummary!P323</f>
        <v>456241528568632000000000000000000000000000000000000000000000</v>
      </c>
      <c r="J321" s="95" t="str">
        <f>GDSummary!T323</f>
        <v>439044752073625000000000000000000000000000000000000000000000</v>
      </c>
    </row>
    <row r="322">
      <c r="A322" t="str">
        <f t="shared" si="2"/>
        <v>8643304100147</v>
      </c>
      <c r="C322" s="95" t="str">
        <f t="shared" si="3"/>
        <v>96645684324325</v>
      </c>
      <c r="D322" t="str">
        <f t="shared" si="4"/>
        <v>0</v>
      </c>
      <c r="E322" s="96">
        <v>321.0</v>
      </c>
      <c r="F322" s="95" t="str">
        <f>GDSummary!D324</f>
        <v>533698105212368000000000000000000000000000000000000000000000</v>
      </c>
      <c r="G322" s="95" t="str">
        <f>GDSummary!H324</f>
        <v>628237813568559000000000000000000000000000000000000000000000</v>
      </c>
      <c r="H322" s="95" t="str">
        <f>GDSummary!L324</f>
        <v>656245740897272000000000000000000000000000000000000000000000</v>
      </c>
      <c r="I322" s="95" t="str">
        <f>GDSummary!P324</f>
        <v>661127494176080000000000000000000000000000000000000000000000</v>
      </c>
      <c r="J322" s="95" t="str">
        <f>GDSummary!T324</f>
        <v>671464710481693000000000000000000000000000000000000000000000</v>
      </c>
    </row>
    <row r="323">
      <c r="A323" t="str">
        <f t="shared" si="2"/>
        <v>9789800132284</v>
      </c>
      <c r="C323" s="95" t="str">
        <f t="shared" si="3"/>
        <v>106435484456609</v>
      </c>
      <c r="D323" t="str">
        <f t="shared" si="4"/>
        <v>0</v>
      </c>
      <c r="E323" s="96">
        <v>322.0</v>
      </c>
      <c r="F323" s="95" t="str">
        <f>GDSummary!D325</f>
        <v>836377919571914000000000000000000000000000000000000000000000</v>
      </c>
      <c r="G323" s="95" t="str">
        <f>GDSummary!H325</f>
        <v>974776893037689000000000000000000000000000000000000000000000</v>
      </c>
      <c r="H323" s="95" t="str">
        <f>GDSummary!L325</f>
        <v>1541380265359000000000000000000000000000000000000000000000000</v>
      </c>
      <c r="I323" s="95" t="str">
        <f>GDSummary!P325</f>
        <v>1326256415321180000000000000000000000000000000000000000000000</v>
      </c>
      <c r="J323" s="95" t="str">
        <f>GDSummary!T325</f>
        <v>995782838534224000000000000000000000000000000000000000000000</v>
      </c>
    </row>
    <row r="324">
      <c r="A324" t="str">
        <f t="shared" si="2"/>
        <v>12073261479091</v>
      </c>
      <c r="C324" s="95" t="str">
        <f t="shared" si="3"/>
        <v>118508745935700</v>
      </c>
      <c r="D324" t="str">
        <f t="shared" si="4"/>
        <v>0</v>
      </c>
      <c r="E324" s="96">
        <v>323.0</v>
      </c>
      <c r="F324" s="95" t="str">
        <f>GDSummary!D326</f>
        <v>1832160758106140000000000000000000000000000000000000000000000</v>
      </c>
      <c r="G324" s="95" t="str">
        <f>GDSummary!H326</f>
        <v>1635502152957850000000000000000000000000000000000000000000000</v>
      </c>
      <c r="H324" s="95" t="str">
        <f>GDSummary!L326</f>
        <v>1545542820205090000000000000000000000000000000000000000000000</v>
      </c>
      <c r="I324" s="95" t="str">
        <f>GDSummary!P326</f>
        <v>1610723315851210000000000000000000000000000000000000000000000</v>
      </c>
      <c r="J324" s="95" t="str">
        <f>GDSummary!T326</f>
        <v>1741529440391550000000000000000000000000000000000000000000000</v>
      </c>
    </row>
    <row r="325">
      <c r="A325" t="str">
        <f t="shared" si="2"/>
        <v>13460969262797</v>
      </c>
      <c r="C325" s="95" t="str">
        <f t="shared" si="3"/>
        <v>131969715198497</v>
      </c>
      <c r="D325" t="str">
        <f t="shared" si="4"/>
        <v>0</v>
      </c>
      <c r="E325" s="96">
        <v>324.0</v>
      </c>
      <c r="F325" s="95" t="str">
        <f>GDSummary!D327</f>
        <v>2036119389581060000000000000000000000000000000000000000000000</v>
      </c>
      <c r="G325" s="95" t="str">
        <f>GDSummary!H327</f>
        <v>2532773695012050000000000000000000000000000000000000000000000</v>
      </c>
      <c r="H325" s="95" t="str">
        <f>GDSummary!L327</f>
        <v>3817253967795530000000000000000000000000000000000000000000000</v>
      </c>
      <c r="I325" s="95" t="str">
        <f>GDSummary!P327</f>
        <v>3821601322092660000000000000000000000000000000000000000000000</v>
      </c>
      <c r="J325" s="95" t="str">
        <f>GDSummary!T327</f>
        <v>2465304195447480000000000000000000000000000000000000000000000</v>
      </c>
    </row>
    <row r="326">
      <c r="A326" t="str">
        <f t="shared" si="2"/>
        <v>15164798093206</v>
      </c>
      <c r="C326" s="95" t="str">
        <f t="shared" si="3"/>
        <v>147134513291703</v>
      </c>
      <c r="D326" t="str">
        <f t="shared" si="4"/>
        <v>0</v>
      </c>
      <c r="E326" s="96">
        <v>325.0</v>
      </c>
      <c r="F326" s="95" t="str">
        <f>GDSummary!D328</f>
        <v>4536364351966860000000000000000000000000000000000000000000000</v>
      </c>
      <c r="G326" s="95" t="str">
        <f>GDSummary!H328</f>
        <v>4168470011220690000000000000000000000000000000000000000000000</v>
      </c>
      <c r="H326" s="95" t="str">
        <f>GDSummary!L328</f>
        <v>4083662806107960000000000000000000000000000000000000000000000</v>
      </c>
      <c r="I326" s="95" t="str">
        <f>GDSummary!P328</f>
        <v>3895384273263020000000000000000000000000000000000000000000000</v>
      </c>
      <c r="J326" s="95" t="str">
        <f>GDSummary!T328</f>
        <v>3748558417844650000000000000000000000000000000000000000000000</v>
      </c>
    </row>
    <row r="327">
      <c r="A327" t="str">
        <f t="shared" si="2"/>
        <v>15240532447692</v>
      </c>
      <c r="C327" s="95" t="str">
        <f t="shared" si="3"/>
        <v>162375045739395</v>
      </c>
      <c r="D327" t="str">
        <f t="shared" si="4"/>
        <v>0</v>
      </c>
      <c r="E327" s="96">
        <v>326.0</v>
      </c>
      <c r="F327" s="95" t="str">
        <f>GDSummary!D329</f>
        <v>4556707523396330000000000000000000000000000000000000000000000</v>
      </c>
      <c r="G327" s="95" t="str">
        <f>GDSummary!H329</f>
        <v>5363886331263620000000000000000000000000000000000000000000000</v>
      </c>
      <c r="H327" s="95" t="str">
        <f>GDSummary!L329</f>
        <v>5603017652748630000000000000000000000000000000000000000000000</v>
      </c>
      <c r="I327" s="95" t="str">
        <f>GDSummary!P329</f>
        <v>5644697999138600000000000000000000000000000000000000000000000</v>
      </c>
      <c r="J327" s="95" t="str">
        <f>GDSummary!T329</f>
        <v>5732957018330750000000000000000000000000000000000000000000000</v>
      </c>
    </row>
    <row r="328">
      <c r="A328" t="str">
        <f t="shared" si="2"/>
        <v>15743598432787</v>
      </c>
      <c r="C328" s="95" t="str">
        <f t="shared" si="3"/>
        <v>178118644172182</v>
      </c>
      <c r="D328" t="str">
        <f t="shared" si="4"/>
        <v>0</v>
      </c>
      <c r="E328" s="96">
        <v>327.0</v>
      </c>
      <c r="F328" s="95" t="str">
        <f>GDSummary!D330</f>
        <v>7140983865774450000000000000000000000000000000000000000000000</v>
      </c>
      <c r="G328" s="95" t="str">
        <f>GDSummary!H330</f>
        <v>8322632512195780000000000000000000000000000000000000000000000</v>
      </c>
      <c r="H328" s="95" t="str">
        <f>GDSummary!L330</f>
        <v>13160284780814700000000000000000000000000000000000000000000000</v>
      </c>
      <c r="I328" s="95" t="str">
        <f>GDSummary!P330</f>
        <v>11323560130013800000000000000000000000000000000000000000000000</v>
      </c>
      <c r="J328" s="95" t="str">
        <f>GDSummary!T330</f>
        <v>8501981003309540000000000000000000000000000000000000000000000</v>
      </c>
    </row>
    <row r="329">
      <c r="A329" t="str">
        <f t="shared" si="2"/>
        <v>16412329295967</v>
      </c>
      <c r="C329" s="95" t="str">
        <f t="shared" si="3"/>
        <v>194530973468149</v>
      </c>
      <c r="D329" t="str">
        <f t="shared" si="4"/>
        <v>0</v>
      </c>
      <c r="E329" s="96">
        <v>328.0</v>
      </c>
      <c r="F329" s="95" t="str">
        <f>GDSummary!D331</f>
        <v>15642964869084000000000000000000000000000000000000000000000000</v>
      </c>
      <c r="G329" s="95" t="str">
        <f>GDSummary!H331</f>
        <v>13963896240456800000000000000000000000000000000000000000000000</v>
      </c>
      <c r="H329" s="95" t="str">
        <f>GDSummary!L331</f>
        <v>13195824620282900000000000000000000000000000000000000000000000</v>
      </c>
      <c r="I329" s="95" t="str">
        <f>GDSummary!P331</f>
        <v>13752334849546700000000000000000000000000000000000000000000000</v>
      </c>
      <c r="J329" s="95" t="str">
        <f>GDSummary!T331</f>
        <v>14869155849992500000000000000000000000000000000000000000000000</v>
      </c>
    </row>
    <row r="330">
      <c r="A330" t="str">
        <f t="shared" si="2"/>
        <v>17304265809266</v>
      </c>
      <c r="C330" s="95" t="str">
        <f t="shared" si="3"/>
        <v>211835239277415</v>
      </c>
      <c r="D330" t="str">
        <f t="shared" si="4"/>
        <v>0</v>
      </c>
      <c r="E330" s="96">
        <v>329.0</v>
      </c>
      <c r="F330" s="95" t="str">
        <f>GDSummary!D332</f>
        <v>17384361028123300000000000000000000000000000000000000000000000</v>
      </c>
      <c r="G330" s="95" t="str">
        <f>GDSummary!H332</f>
        <v>21624789067837000000000000000000000000000000000000000000000000</v>
      </c>
      <c r="H330" s="95" t="str">
        <f>GDSummary!L332</f>
        <v>32591665032887600000000000000000000000000000000000000000000000</v>
      </c>
      <c r="I330" s="95" t="str">
        <f>GDSummary!P332</f>
        <v>32628782687680100000000000000000000000000000000000000000000000</v>
      </c>
      <c r="J330" s="95" t="str">
        <f>GDSummary!T332</f>
        <v>21048735352706500000000000000000000000000000000000000000000000</v>
      </c>
    </row>
    <row r="331">
      <c r="A331" t="str">
        <f t="shared" si="2"/>
        <v>18669652248424</v>
      </c>
      <c r="C331" s="95" t="str">
        <f t="shared" si="3"/>
        <v>230504891525839</v>
      </c>
      <c r="D331" t="str">
        <f t="shared" si="4"/>
        <v>0</v>
      </c>
      <c r="E331" s="96">
        <v>330.0</v>
      </c>
      <c r="F331" s="95" t="str">
        <f>GDSummary!D333</f>
        <v>38731420197283500000000000000000000000000000000000000000000000</v>
      </c>
      <c r="G331" s="95" t="str">
        <f>GDSummary!H333</f>
        <v>35590343071619200000000000000000000000000000000000000000000000</v>
      </c>
      <c r="H331" s="95" t="str">
        <f>GDSummary!L333</f>
        <v>34866260250636200000000000000000000000000000000000000000000000</v>
      </c>
      <c r="I331" s="95" t="str">
        <f>GDSummary!P333</f>
        <v>33258740571009300000000000000000000000000000000000000000000000</v>
      </c>
      <c r="J331" s="95" t="str">
        <f>GDSummary!T333</f>
        <v>32005143315407600000000000000000000000000000000000000000000000</v>
      </c>
    </row>
    <row r="332">
      <c r="A332" t="str">
        <f t="shared" si="2"/>
        <v>19421037517563</v>
      </c>
      <c r="C332" s="95" t="str">
        <f t="shared" si="3"/>
        <v>249925929043402</v>
      </c>
      <c r="D332" t="str">
        <f t="shared" si="4"/>
        <v>0</v>
      </c>
      <c r="E332" s="96">
        <v>331.0</v>
      </c>
      <c r="F332" s="95" t="str">
        <f>GDSummary!D334</f>
        <v>38905109931980100000000000000000000000000000000000000000000000</v>
      </c>
      <c r="G332" s="95" t="str">
        <f>GDSummary!H334</f>
        <v>45796792159466000000000000000000000000000000000000000000000000</v>
      </c>
      <c r="H332" s="95" t="str">
        <f>GDSummary!L334</f>
        <v>47838492291147800000000000000000000000000000000000000000000000</v>
      </c>
      <c r="I332" s="95" t="str">
        <f>GDSummary!P334</f>
        <v>48194358549840000000000000000000000000000000000000000000000000</v>
      </c>
      <c r="J332" s="95" t="str">
        <f>GDSummary!T334</f>
        <v>48947912914812700000000000000000000000000000000000000000000000</v>
      </c>
    </row>
    <row r="333">
      <c r="A333" t="str">
        <f t="shared" si="2"/>
        <v>19824275512665</v>
      </c>
      <c r="C333" s="95" t="str">
        <f t="shared" si="3"/>
        <v>269750204556067</v>
      </c>
      <c r="D333" t="str">
        <f t="shared" si="4"/>
        <v>0</v>
      </c>
      <c r="E333" s="96">
        <v>332.0</v>
      </c>
      <c r="F333" s="95" t="str">
        <f>GDSummary!D335</f>
        <v>60969627937274100000000000000000000000000000000000000000000000</v>
      </c>
      <c r="G333" s="95" t="str">
        <f>GDSummary!H335</f>
        <v>71058528805709000000000000000000000000000000000000000000000000</v>
      </c>
      <c r="H333" s="95" t="str">
        <f>GDSummary!L335</f>
        <v>112362341340737000000000000000000000000000000000000000000000000</v>
      </c>
      <c r="I333" s="95" t="str">
        <f>GDSummary!P335</f>
        <v>96680410014820300000000000000000000000000000000000000000000000</v>
      </c>
      <c r="J333" s="95" t="str">
        <f>GDSummary!T335</f>
        <v>72589803904470400000000000000000000000000000000000000000000000</v>
      </c>
    </row>
    <row r="334">
      <c r="A334" t="str">
        <f t="shared" si="2"/>
        <v>23332525308216</v>
      </c>
      <c r="C334" s="95" t="str">
        <f t="shared" si="3"/>
        <v>293082729864283</v>
      </c>
      <c r="D334" t="str">
        <f t="shared" si="4"/>
        <v>0</v>
      </c>
      <c r="E334" s="96">
        <v>333.0</v>
      </c>
      <c r="F334" s="95" t="str">
        <f>GDSummary!D336</f>
        <v>133559431841745000000000000000000000000000000000000000000000000</v>
      </c>
      <c r="G334" s="95" t="str">
        <f>GDSummary!H336</f>
        <v>119223565595190000000000000000000000000000000000000000000000000</v>
      </c>
      <c r="H334" s="95" t="str">
        <f>GDSummary!L336</f>
        <v>112665780030707000000000000000000000000000000000000000000000000</v>
      </c>
      <c r="I334" s="95" t="str">
        <f>GDSummary!P336</f>
        <v>117417257174371000000000000000000000000000000000000000000000000</v>
      </c>
      <c r="J334" s="95" t="str">
        <f>GDSummary!T336</f>
        <v>126952660439468000000000000000000000000000000000000000000000000</v>
      </c>
    </row>
    <row r="335">
      <c r="A335" t="str">
        <f t="shared" si="2"/>
        <v>23383046737498</v>
      </c>
      <c r="C335" s="95" t="str">
        <f t="shared" si="3"/>
        <v>316465776601781</v>
      </c>
      <c r="D335" t="str">
        <f t="shared" si="4"/>
        <v>0</v>
      </c>
      <c r="E335" s="96">
        <v>334.0</v>
      </c>
      <c r="F335" s="95" t="str">
        <f>GDSummary!D337</f>
        <v>148427449737275000000000000000000000000000000000000000000000000</v>
      </c>
      <c r="G335" s="95" t="str">
        <f>GDSummary!H337</f>
        <v>184632169525994000000000000000000000000000000000000000000000000</v>
      </c>
      <c r="H335" s="95" t="str">
        <f>GDSummary!L337</f>
        <v>278267214751076000000000000000000000000000000000000000000000000</v>
      </c>
      <c r="I335" s="95" t="str">
        <f>GDSummary!P337</f>
        <v>278584124807889000000000000000000000000000000000000000000000000</v>
      </c>
      <c r="J335" s="95" t="str">
        <f>GDSummary!T337</f>
        <v>179713830352631000000000000000000000000000000000000000000000000</v>
      </c>
    </row>
    <row r="336">
      <c r="A336" t="str">
        <f t="shared" si="2"/>
        <v>24901231671196</v>
      </c>
      <c r="C336" s="95" t="str">
        <f t="shared" si="3"/>
        <v>341367008272977</v>
      </c>
      <c r="D336" t="str">
        <f t="shared" si="4"/>
        <v>0</v>
      </c>
      <c r="E336" s="96">
        <v>335.0</v>
      </c>
      <c r="F336" s="95" t="str">
        <f>GDSummary!D338</f>
        <v>330688364978472000000000000000000000000000000000000000000000000</v>
      </c>
      <c r="G336" s="95" t="str">
        <f>GDSummary!H338</f>
        <v>303869889083027000000000000000000000000000000000000000000000000</v>
      </c>
      <c r="H336" s="95" t="str">
        <f>GDSummary!L338</f>
        <v>297687679317410000000000000000000000000000000000000000000000000</v>
      </c>
      <c r="I336" s="95" t="str">
        <f>GDSummary!P338</f>
        <v>283962697072534000000000000000000000000000000000000000000000000</v>
      </c>
      <c r="J336" s="95" t="str">
        <f>GDSummary!T338</f>
        <v>273259499908969000000000000000000000000000000000000000000000000</v>
      </c>
    </row>
    <row r="337">
      <c r="A337" t="str">
        <f t="shared" si="2"/>
        <v>27846405991448</v>
      </c>
      <c r="C337" s="95" t="str">
        <f t="shared" si="3"/>
        <v>369213414264425</v>
      </c>
      <c r="D337" t="str">
        <f t="shared" si="4"/>
        <v>0</v>
      </c>
      <c r="E337" s="96">
        <v>336.0</v>
      </c>
      <c r="F337" s="95" t="str">
        <f>GDSummary!D339</f>
        <v>332171325688093000000000000000000000000000000000000000000000000</v>
      </c>
      <c r="G337" s="95" t="str">
        <f>GDSummary!H339</f>
        <v>391012419460284000000000000000000000000000000000000000000000000</v>
      </c>
      <c r="H337" s="95" t="str">
        <f>GDSummary!L339</f>
        <v>408444428792323000000000000000000000000000000000000000000000000</v>
      </c>
      <c r="I337" s="95" t="str">
        <f>GDSummary!P339</f>
        <v>411482810308893000000000000000000000000000000000000000000000000</v>
      </c>
      <c r="J337" s="95" t="str">
        <f>GDSummary!T339</f>
        <v>417916647736127000000000000000000000000000000000000000000000000</v>
      </c>
    </row>
    <row r="338">
      <c r="A338" t="str">
        <f t="shared" si="2"/>
        <v>29011200714454</v>
      </c>
      <c r="C338" s="95" t="str">
        <f t="shared" si="3"/>
        <v>398224614978879</v>
      </c>
      <c r="D338" t="str">
        <f t="shared" si="4"/>
        <v>0</v>
      </c>
      <c r="E338" s="96">
        <v>337.0</v>
      </c>
      <c r="F338" s="95" t="str">
        <f>GDSummary!D340</f>
        <v>520557895197890000000000000000000000000000000000000000000000000</v>
      </c>
      <c r="G338" s="95" t="str">
        <f>GDSummary!H340</f>
        <v>606696800397308000000000000000000000000000000000000000000000000</v>
      </c>
      <c r="H338" s="95" t="str">
        <f>GDSummary!L340</f>
        <v>959348217903128000000000000000000000000000000000000000000000000</v>
      </c>
      <c r="I338" s="95" t="str">
        <f>GDSummary!P340</f>
        <v>825456090956655000000000000000000000000000000000000000000000000</v>
      </c>
      <c r="J338" s="95" t="str">
        <f>GDSummary!T340</f>
        <v>619770807396338000000000000000000000000000000000000000000000000</v>
      </c>
    </row>
    <row r="339">
      <c r="A339" t="str">
        <f t="shared" si="2"/>
        <v>29927493978045</v>
      </c>
      <c r="C339" s="95" t="str">
        <f t="shared" si="3"/>
        <v>428152108956924</v>
      </c>
      <c r="D339" t="str">
        <f t="shared" si="4"/>
        <v>0</v>
      </c>
      <c r="E339" s="96">
        <v>338.0</v>
      </c>
      <c r="F339" s="95" t="str">
        <f>GDSummary!D341</f>
        <v>1140328702594230000000000000000000000000000000000000000000000000</v>
      </c>
      <c r="G339" s="95" t="str">
        <f>GDSummary!H341</f>
        <v>1017929261895280000000000000000000000000000000000000000000000000</v>
      </c>
      <c r="H339" s="95" t="str">
        <f>GDSummary!L341</f>
        <v>961938973515662000000000000000000000000000000000000000000000000</v>
      </c>
      <c r="I339" s="95" t="str">
        <f>GDSummary!P341</f>
        <v>1002507023947770000000000000000000000000000000000000000000000000</v>
      </c>
      <c r="J339" s="95" t="str">
        <f>GDSummary!T341</f>
        <v>1083920173764750000000000000000000000000000000000000000000000000</v>
      </c>
    </row>
    <row r="340">
      <c r="A340" t="str">
        <f t="shared" si="2"/>
        <v>30365121829714</v>
      </c>
      <c r="C340" s="95" t="str">
        <f t="shared" si="3"/>
        <v>458517230786638</v>
      </c>
      <c r="D340" t="str">
        <f t="shared" si="4"/>
        <v>0</v>
      </c>
      <c r="E340" s="96">
        <v>339.0</v>
      </c>
      <c r="F340" s="95" t="str">
        <f>GDSummary!D342</f>
        <v>1267271647193210000000000000000000000000000000000000000000000000</v>
      </c>
      <c r="G340" s="95" t="str">
        <f>GDSummary!H342</f>
        <v>1576387076745020000000000000000000000000000000000000000000000000</v>
      </c>
      <c r="H340" s="95" t="str">
        <f>GDSummary!L342</f>
        <v>2375841882493130000000000000000000000000000000000000000000000000</v>
      </c>
      <c r="I340" s="95" t="str">
        <f>GDSummary!P342</f>
        <v>2378547656461620000000000000000000000000000000000000000000000000</v>
      </c>
      <c r="J340" s="95" t="str">
        <f>GDSummary!T342</f>
        <v>1534394360460310000000000000000000000000000000000000000000000000</v>
      </c>
    </row>
    <row r="341">
      <c r="A341" t="str">
        <f t="shared" si="2"/>
        <v>31384780965651</v>
      </c>
      <c r="C341" s="95" t="str">
        <f t="shared" si="3"/>
        <v>489902011752289</v>
      </c>
      <c r="D341" t="str">
        <f t="shared" si="4"/>
        <v>0</v>
      </c>
      <c r="E341" s="96">
        <v>340.0</v>
      </c>
      <c r="F341" s="95" t="str">
        <f>GDSummary!D343</f>
        <v>2823412985506910000000000000000000000000000000000000000000000000</v>
      </c>
      <c r="G341" s="95" t="str">
        <f>GDSummary!H343</f>
        <v>2594437184983560000000000000000000000000000000000000000000000000</v>
      </c>
      <c r="H341" s="95" t="str">
        <f>GDSummary!L343</f>
        <v>2541653557919740000000000000000000000000000000000000000000000000</v>
      </c>
      <c r="I341" s="95" t="str">
        <f>GDSummary!P343</f>
        <v>2424469836930460000000000000000000000000000000000000000000000000</v>
      </c>
      <c r="J341" s="95" t="str">
        <f>GDSummary!T343</f>
        <v>2333086077904000000000000000000000000000000000000000000000000000</v>
      </c>
    </row>
    <row r="342">
      <c r="A342" t="str">
        <f t="shared" si="2"/>
        <v>35450582631758</v>
      </c>
      <c r="C342" s="95" t="str">
        <f t="shared" si="3"/>
        <v>525352594384047</v>
      </c>
      <c r="D342" t="str">
        <f t="shared" si="4"/>
        <v>0</v>
      </c>
      <c r="E342" s="96">
        <v>341.0</v>
      </c>
      <c r="F342" s="95" t="str">
        <f>GDSummary!D344</f>
        <v>2836074484876000000000000000000000000000000000000000000000000000</v>
      </c>
      <c r="G342" s="95" t="str">
        <f>GDSummary!H344</f>
        <v>3338458982887150000000000000000000000000000000000000000000000000</v>
      </c>
      <c r="H342" s="95" t="str">
        <f>GDSummary!L344</f>
        <v>3487293253227320000000000000000000000000000000000000000000000000</v>
      </c>
      <c r="I342" s="95" t="str">
        <f>GDSummary!P344</f>
        <v>3513234915339810000000000000000000000000000000000000000000000000</v>
      </c>
      <c r="J342" s="95" t="str">
        <f>GDSummary!T344</f>
        <v>3568166936125850000000000000000000000000000000000000000000000000</v>
      </c>
    </row>
    <row r="343">
      <c r="A343" t="str">
        <f t="shared" si="2"/>
        <v>41257086284749</v>
      </c>
      <c r="C343" s="95" t="str">
        <f t="shared" si="3"/>
        <v>566609680668796</v>
      </c>
      <c r="D343" t="str">
        <f t="shared" si="4"/>
        <v>0</v>
      </c>
      <c r="E343" s="96">
        <v>342.0</v>
      </c>
      <c r="F343" s="95" t="str">
        <f>GDSummary!D345</f>
        <v>4444516580151070000000000000000000000000000000000000000000000000</v>
      </c>
      <c r="G343" s="95" t="str">
        <f>GDSummary!H345</f>
        <v>5179969439259750000000000000000000000000000000000000000000000000</v>
      </c>
      <c r="H343" s="95" t="str">
        <f>GDSummary!L345</f>
        <v>8190902683337370000000000000000000000000000000000000000000000000</v>
      </c>
      <c r="I343" s="95" t="str">
        <f>GDSummary!P345</f>
        <v>7047733434239550000000000000000000000000000000000000000000000000</v>
      </c>
      <c r="J343" s="95" t="str">
        <f>GDSummary!T345</f>
        <v>5291595142014880000000000000000000000000000000000000000000000000</v>
      </c>
    </row>
    <row r="344">
      <c r="A344" t="str">
        <f t="shared" si="2"/>
        <v>49361778346104</v>
      </c>
      <c r="C344" s="95" t="str">
        <f t="shared" si="3"/>
        <v>615971459014900</v>
      </c>
      <c r="D344" t="str">
        <f t="shared" si="4"/>
        <v>0</v>
      </c>
      <c r="E344" s="96">
        <v>343.0</v>
      </c>
      <c r="F344" s="95" t="str">
        <f>GDSummary!D346</f>
        <v>9736111722165950000000000000000000000000000000000000000000000000</v>
      </c>
      <c r="G344" s="95" t="str">
        <f>GDSummary!H346</f>
        <v>8691066879688130000000000000000000000000000000000000000000000000</v>
      </c>
      <c r="H344" s="95" t="str">
        <f>GDSummary!L346</f>
        <v>8213022521267490000000000000000000000000000000000000000000000000</v>
      </c>
      <c r="I344" s="95" t="str">
        <f>GDSummary!P346</f>
        <v>8559392011449510000000000000000000000000000000000000000000000000</v>
      </c>
      <c r="J344" s="95" t="str">
        <f>GDSummary!T346</f>
        <v>9254496432190820000000000000000000000000000000000000000000000000</v>
      </c>
    </row>
    <row r="345">
      <c r="A345" t="str">
        <f t="shared" si="2"/>
        <v>50126522698056</v>
      </c>
      <c r="C345" s="95" t="str">
        <f t="shared" si="3"/>
        <v>666097981712956</v>
      </c>
      <c r="D345" t="str">
        <f t="shared" si="4"/>
        <v>0</v>
      </c>
      <c r="E345" s="96">
        <v>344.0</v>
      </c>
      <c r="F345" s="95" t="str">
        <f>GDSummary!D347</f>
        <v>10819948942210200000000000000000000000000000000000000000000000000</v>
      </c>
      <c r="G345" s="95" t="str">
        <f>GDSummary!H347</f>
        <v>13459172483909200000000000000000000000000000000000000000000000000</v>
      </c>
      <c r="H345" s="95" t="str">
        <f>GDSummary!L347</f>
        <v>20284907281146700000000000000000000000000000000000000000000000000</v>
      </c>
      <c r="I345" s="95" t="str">
        <f>GDSummary!P347</f>
        <v>20308009144313200000000000000000000000000000000000000000000000000</v>
      </c>
      <c r="J345" s="95" t="str">
        <f>GDSummary!T347</f>
        <v>13100639215093700000000000000000000000000000000000000000000000000</v>
      </c>
    </row>
    <row r="346">
      <c r="A346" t="str">
        <f t="shared" si="2"/>
        <v>65421951108673</v>
      </c>
      <c r="C346" s="95" t="str">
        <f t="shared" si="3"/>
        <v>731519932821629</v>
      </c>
      <c r="D346" t="str">
        <f t="shared" si="4"/>
        <v>0</v>
      </c>
      <c r="E346" s="96">
        <v>345.0</v>
      </c>
      <c r="F346" s="95" t="str">
        <f>GDSummary!D348</f>
        <v>24106263573101600000000000000000000000000000000000000000000000000</v>
      </c>
      <c r="G346" s="95" t="str">
        <f>GDSummary!H348</f>
        <v>22151271148113900000000000000000000000000000000000000000000000000</v>
      </c>
      <c r="H346" s="95" t="str">
        <f>GDSummary!L348</f>
        <v>21700605222556300000000000000000000000000000000000000000000000000</v>
      </c>
      <c r="I346" s="95" t="str">
        <f>GDSummary!P348</f>
        <v>20700092127538100000000000000000000000000000000000000000000000000</v>
      </c>
      <c r="J346" s="95" t="str">
        <f>GDSummary!T348</f>
        <v>19919858774252200000000000000000000000000000000000000000000000000</v>
      </c>
    </row>
    <row r="347">
      <c r="A347" t="str">
        <f t="shared" si="2"/>
        <v>74099883354438</v>
      </c>
      <c r="C347" s="95" t="str">
        <f t="shared" si="3"/>
        <v>805619816176067</v>
      </c>
      <c r="D347" t="str">
        <f t="shared" si="4"/>
        <v>0</v>
      </c>
      <c r="E347" s="96">
        <v>346.0</v>
      </c>
      <c r="F347" s="95" t="str">
        <f>GDSummary!D349</f>
        <v>24214367291044600000000000000000000000000000000000000000000000000</v>
      </c>
      <c r="G347" s="95" t="str">
        <f>GDSummary!H349</f>
        <v>28503719640935600000000000000000000000000000000000000000000000000</v>
      </c>
      <c r="H347" s="95" t="str">
        <f>GDSummary!L349</f>
        <v>29774464717177600000000000000000000000000000000000000000000000000</v>
      </c>
      <c r="I347" s="95" t="str">
        <f>GDSummary!P349</f>
        <v>29995954292956400000000000000000000000000000000000000000000000000</v>
      </c>
      <c r="J347" s="95" t="str">
        <f>GDSummary!T349</f>
        <v>30464963176342700000000000000000000000000000000000000000000000000</v>
      </c>
    </row>
    <row r="348">
      <c r="A348" t="str">
        <f t="shared" si="2"/>
        <v>91383608982805</v>
      </c>
      <c r="C348" s="95" t="str">
        <f t="shared" si="3"/>
        <v>897003425158872</v>
      </c>
      <c r="D348" t="str">
        <f t="shared" si="4"/>
        <v>0</v>
      </c>
      <c r="E348" s="96">
        <v>347.0</v>
      </c>
      <c r="F348" s="95" t="str">
        <f>GDSummary!D350</f>
        <v>37947225108800700000000000000000000000000000000000000000000000000</v>
      </c>
      <c r="G348" s="95" t="str">
        <f>GDSummary!H350</f>
        <v>44226512112958700000000000000000000000000000000000000000000000000</v>
      </c>
      <c r="H348" s="95" t="str">
        <f>GDSummary!L350</f>
        <v>69933821229735800000000000000000000000000000000000000000000000000</v>
      </c>
      <c r="I348" s="95" t="str">
        <f>GDSummary!P350</f>
        <v>60173456958241100000000000000000000000000000000000000000000000000</v>
      </c>
      <c r="J348" s="95" t="str">
        <f>GDSummary!T350</f>
        <v>45179570920140200000000000000000000000000000000000000000000000000</v>
      </c>
    </row>
    <row r="349">
      <c r="A349" t="str">
        <f t="shared" si="2"/>
        <v>101887294810220</v>
      </c>
      <c r="C349" s="95" t="str">
        <f t="shared" si="3"/>
        <v>998890719969092</v>
      </c>
      <c r="D349" t="str">
        <f t="shared" si="4"/>
        <v>0</v>
      </c>
      <c r="E349" s="96">
        <v>348.0</v>
      </c>
      <c r="F349" s="95" t="str">
        <f>GDSummary!D351</f>
        <v>83126796028940900000000000000000000000000000000000000000000000000</v>
      </c>
      <c r="G349" s="95" t="str">
        <f>GDSummary!H351</f>
        <v>74204216672751400000000000000000000000000000000000000000000000000</v>
      </c>
      <c r="H349" s="95" t="str">
        <f>GDSummary!L351</f>
        <v>70122680120048700000000000000000000000000000000000000000000000000</v>
      </c>
      <c r="I349" s="95" t="str">
        <f>GDSummary!P351</f>
        <v>73079978349839900000000000000000000000000000000000000000000000000</v>
      </c>
      <c r="J349" s="95" t="str">
        <f>GDSummary!T351</f>
        <v>79014770908786000000000000000000000000000000000000000000000000000</v>
      </c>
    </row>
    <row r="350">
      <c r="A350" t="str">
        <f t="shared" si="2"/>
        <v>114783729454777</v>
      </c>
      <c r="C350" s="95" t="str">
        <f t="shared" si="3"/>
        <v>1113674449423870</v>
      </c>
      <c r="D350" t="str">
        <f t="shared" si="4"/>
        <v>0</v>
      </c>
      <c r="E350" s="96">
        <v>349.0</v>
      </c>
      <c r="F350" s="95" t="str">
        <f>GDSummary!D352</f>
        <v>92380584203338400000000000000000000000000000000000000000000000000</v>
      </c>
      <c r="G350" s="95" t="str">
        <f>GDSummary!H352</f>
        <v>114914240686153000000000000000000000000000000000000000000000000000</v>
      </c>
      <c r="H350" s="95" t="str">
        <f>GDSummary!L352</f>
        <v>173192276151360000000000000000000000000000000000000000000000000000</v>
      </c>
      <c r="I350" s="95" t="str">
        <f>GDSummary!P352</f>
        <v>173389519560447000000000000000000000000000000000000000000000000000</v>
      </c>
      <c r="J350" s="95" t="str">
        <f>GDSummary!T352</f>
        <v>111853088271626000000000000000000000000000000000000000000000000000</v>
      </c>
    </row>
    <row r="351">
      <c r="A351" t="str">
        <f t="shared" si="2"/>
        <v>115356969639187</v>
      </c>
      <c r="C351" s="95" t="str">
        <f t="shared" si="3"/>
        <v>1229031419063060</v>
      </c>
      <c r="D351" t="str">
        <f t="shared" si="4"/>
        <v>0</v>
      </c>
      <c r="E351" s="96">
        <v>350.0</v>
      </c>
      <c r="F351" s="95" t="str">
        <f>GDSummary!D353</f>
        <v>205818966774891000000000000000000000000000000000000000000000000000</v>
      </c>
      <c r="G351" s="95" t="str">
        <f>GDSummary!H353</f>
        <v>189127266721770000000000000000000000000000000000000000000000000000</v>
      </c>
      <c r="H351" s="95" t="str">
        <f>GDSummary!L353</f>
        <v>185279486874941000000000000000000000000000000000000000000000000000</v>
      </c>
      <c r="I351" s="95" t="str">
        <f>GDSummary!P353</f>
        <v>176737119002917000000000000000000000000000000000000000000000000000</v>
      </c>
      <c r="J351" s="95" t="str">
        <f>GDSummary!T353</f>
        <v>170075496718334000000000000000000000000000000000000000000000000000</v>
      </c>
    </row>
    <row r="352">
      <c r="A352" t="str">
        <f t="shared" si="2"/>
        <v>119164721616922</v>
      </c>
      <c r="C352" s="95" t="str">
        <f t="shared" si="3"/>
        <v>1348196140679980</v>
      </c>
      <c r="D352" t="str">
        <f t="shared" si="4"/>
        <v>0</v>
      </c>
      <c r="E352" s="96">
        <v>351.0</v>
      </c>
      <c r="F352" s="95" t="str">
        <f>GDSummary!D354</f>
        <v>206741954921274000000000000000000000000000000000000000000000000000</v>
      </c>
      <c r="G352" s="95" t="str">
        <f>GDSummary!H354</f>
        <v>243364389837862000000000000000000000000000000000000000000000000000</v>
      </c>
      <c r="H352" s="95" t="str">
        <f>GDSummary!L354</f>
        <v>254213994872391000000000000000000000000000000000000000000000000000</v>
      </c>
      <c r="I352" s="95" t="str">
        <f>GDSummary!P354</f>
        <v>256105070007281000000000000000000000000000000000000000000000000000</v>
      </c>
      <c r="J352" s="95" t="str">
        <f>GDSummary!T354</f>
        <v>260109461790938000000000000000000000000000000000000000000000000000</v>
      </c>
    </row>
    <row r="353">
      <c r="A353" t="str">
        <f t="shared" si="2"/>
        <v>124226406052494</v>
      </c>
      <c r="C353" s="95" t="str">
        <f t="shared" si="3"/>
        <v>1472422546732470</v>
      </c>
      <c r="D353" t="str">
        <f t="shared" si="4"/>
        <v>0</v>
      </c>
      <c r="E353" s="96">
        <v>352.0</v>
      </c>
      <c r="F353" s="95" t="str">
        <f>GDSummary!D355</f>
        <v>323992917449989000000000000000000000000000000000000000000000000000</v>
      </c>
      <c r="G353" s="95" t="str">
        <f>GDSummary!H355</f>
        <v>377605388721600000000000000000000000000000000000000000000000000000</v>
      </c>
      <c r="H353" s="95" t="str">
        <f>GDSummary!L355</f>
        <v>597094061652304000000000000000000000000000000000000000000000000000</v>
      </c>
      <c r="I353" s="95" t="str">
        <f>GDSummary!P355</f>
        <v>513760197670696000000000000000000000000000000000000000000000000000</v>
      </c>
      <c r="J353" s="95" t="str">
        <f>GDSummary!T355</f>
        <v>385742592497497000000000000000000000000000000000000000000000000000</v>
      </c>
    </row>
    <row r="354">
      <c r="A354" t="str">
        <f t="shared" si="2"/>
        <v>130977554257985</v>
      </c>
      <c r="C354" s="95" t="str">
        <f t="shared" si="3"/>
        <v>1603400100990460</v>
      </c>
      <c r="D354" t="str">
        <f t="shared" si="4"/>
        <v>0</v>
      </c>
      <c r="E354" s="96">
        <v>353.0</v>
      </c>
      <c r="F354" s="95" t="str">
        <f>GDSummary!D356</f>
        <v>709735509947486000000000000000000000000000000000000000000000000000</v>
      </c>
      <c r="G354" s="95" t="str">
        <f>GDSummary!H356</f>
        <v>633554642743038000000000000000000000000000000000000000000000000000</v>
      </c>
      <c r="H354" s="95" t="str">
        <f>GDSummary!L356</f>
        <v>598706536416491000000000000000000000000000000000000000000000000000</v>
      </c>
      <c r="I354" s="95" t="str">
        <f>GDSummary!P356</f>
        <v>623955910474607000000000000000000000000000000000000000000000000000</v>
      </c>
      <c r="J354" s="95" t="str">
        <f>GDSummary!T356</f>
        <v>674627092626145000000000000000000000000000000000000000000000000000</v>
      </c>
    </row>
    <row r="355">
      <c r="A355" t="str">
        <f t="shared" si="2"/>
        <v>141312287808005</v>
      </c>
      <c r="C355" s="95" t="str">
        <f t="shared" si="3"/>
        <v>1744712388798460</v>
      </c>
      <c r="D355" t="str">
        <f t="shared" si="4"/>
        <v>0</v>
      </c>
      <c r="E355" s="96">
        <v>354.0</v>
      </c>
      <c r="F355" s="95" t="str">
        <f>GDSummary!D357</f>
        <v>788744233760388000000000000000000000000000000000000000000000000000</v>
      </c>
      <c r="G355" s="95" t="str">
        <f>GDSummary!H357</f>
        <v>981136301526887000000000000000000000000000000000000000000000000000</v>
      </c>
      <c r="H355" s="95" t="str">
        <f>GDSummary!L357</f>
        <v>1478713414991440000000000000000000000000000000000000000000000000000</v>
      </c>
      <c r="I355" s="95" t="str">
        <f>GDSummary!P357</f>
        <v>1480397476668520000000000000000000000000000000000000000000000000000</v>
      </c>
      <c r="J355" s="95" t="str">
        <f>GDSummary!T357</f>
        <v>955000221781977000000000000000000000000000000000000000000000000000</v>
      </c>
    </row>
    <row r="356">
      <c r="A356" t="str">
        <f t="shared" si="2"/>
        <v>146999590924049</v>
      </c>
      <c r="C356" s="95" t="str">
        <f t="shared" si="3"/>
        <v>1891711979722510</v>
      </c>
      <c r="D356" t="str">
        <f t="shared" si="4"/>
        <v>0</v>
      </c>
      <c r="E356" s="96">
        <v>355.0</v>
      </c>
      <c r="F356" s="95" t="str">
        <f>GDSummary!D358</f>
        <v>1757279677782670000000000000000000000000000000000000000000000000000</v>
      </c>
      <c r="G356" s="95" t="str">
        <f>GDSummary!H358</f>
        <v>1614766158496190000000000000000000000000000000000000000000000000000</v>
      </c>
      <c r="H356" s="95" t="str">
        <f>GDSummary!L358</f>
        <v>1581913863902720000000000000000000000000000000000000000000000000000</v>
      </c>
      <c r="I356" s="95" t="str">
        <f>GDSummary!P358</f>
        <v>1508979237435220000000000000000000000000000000000000000000000000000</v>
      </c>
      <c r="J356" s="95" t="str">
        <f>GDSummary!T358</f>
        <v>1452102392481650000000000000000000000000000000000000000000000000000</v>
      </c>
    </row>
    <row r="357">
      <c r="A357" t="str">
        <f t="shared" si="2"/>
        <v>150051735809265</v>
      </c>
      <c r="C357" s="95" t="str">
        <f t="shared" si="3"/>
        <v>2041763715531780</v>
      </c>
      <c r="D357" t="str">
        <f t="shared" si="4"/>
        <v>0</v>
      </c>
      <c r="E357" s="96">
        <v>356.0</v>
      </c>
      <c r="F357" s="95" t="str">
        <f>GDSummary!D359</f>
        <v>1765160138645380000000000000000000000000000000000000000000000000000</v>
      </c>
      <c r="G357" s="95" t="str">
        <f>GDSummary!H359</f>
        <v>2077842014559290000000000000000000000000000000000000000000000000000</v>
      </c>
      <c r="H357" s="95" t="str">
        <f>GDSummary!L359</f>
        <v>2170475802095500000000000000000000000000000000000000000000000000000</v>
      </c>
      <c r="I357" s="95" t="str">
        <f>GDSummary!P359</f>
        <v>2186621777151990000000000000000000000000000000000000000000000000000</v>
      </c>
      <c r="J357" s="95" t="str">
        <f>GDSummary!T359</f>
        <v>2220811222437650000000000000000000000000000000000000000000000000000</v>
      </c>
    </row>
    <row r="358">
      <c r="A358" t="str">
        <f t="shared" si="2"/>
        <v>176605996071579</v>
      </c>
      <c r="C358" s="95" t="str">
        <f t="shared" si="3"/>
        <v>2218369711603360</v>
      </c>
      <c r="D358" t="str">
        <f t="shared" si="4"/>
        <v>0</v>
      </c>
      <c r="E358" s="96">
        <v>357.0</v>
      </c>
      <c r="F358" s="95" t="str">
        <f>GDSummary!D360</f>
        <v>2766247341058160000000000000000000000000000000000000000000000000000</v>
      </c>
      <c r="G358" s="95" t="str">
        <f>GDSummary!H360</f>
        <v>3223989927747710000000000000000000000000000000000000000000000000000</v>
      </c>
      <c r="H358" s="95" t="str">
        <f>GDSummary!L360</f>
        <v>5097981379985750000000000000000000000000000000000000000000000000000</v>
      </c>
      <c r="I358" s="95" t="str">
        <f>GDSummary!P360</f>
        <v>4386477926535080000000000000000000000000000000000000000000000000000</v>
      </c>
      <c r="J358" s="95" t="str">
        <f>GDSummary!T360</f>
        <v>3293465268399860000000000000000000000000000000000000000000000000000</v>
      </c>
    </row>
    <row r="359">
      <c r="A359" t="str">
        <f t="shared" si="2"/>
        <v>176988397342894</v>
      </c>
      <c r="C359" s="95" t="str">
        <f t="shared" si="3"/>
        <v>2395358108946250</v>
      </c>
      <c r="D359" t="str">
        <f t="shared" si="4"/>
        <v>0</v>
      </c>
      <c r="E359" s="96">
        <v>358.0</v>
      </c>
      <c r="F359" s="95" t="str">
        <f>GDSummary!D361</f>
        <v>6059712609458020000000000000000000000000000000000000000000000000000</v>
      </c>
      <c r="G359" s="95" t="str">
        <f>GDSummary!H361</f>
        <v>5409281350026750000000000000000000000000000000000000000000000000000</v>
      </c>
      <c r="H359" s="95" t="str">
        <f>GDSummary!L361</f>
        <v>5111748668678540000000000000000000000000000000000000000000000000000</v>
      </c>
      <c r="I359" s="95" t="str">
        <f>GDSummary!P361</f>
        <v>5327327497997950000000000000000000000000000000000000000000000000000</v>
      </c>
      <c r="J359" s="95" t="str">
        <f>GDSummary!T361</f>
        <v>5759957396201210000000000000000000000000000000000000000000000000000</v>
      </c>
    </row>
    <row r="360">
      <c r="A360" t="str">
        <f t="shared" si="2"/>
        <v>188479676529124</v>
      </c>
      <c r="C360" s="95" t="str">
        <f t="shared" si="3"/>
        <v>2583837785475370</v>
      </c>
      <c r="D360" t="str">
        <f t="shared" si="4"/>
        <v>0</v>
      </c>
      <c r="E360" s="96">
        <v>359.0</v>
      </c>
      <c r="F360" s="95" t="str">
        <f>GDSummary!D362</f>
        <v>6734288072057670000000000000000000000000000000000000000000000000000</v>
      </c>
      <c r="G360" s="95" t="str">
        <f>GDSummary!H362</f>
        <v>8376929059670970000000000000000000000000000000000000000000000000000</v>
      </c>
      <c r="H360" s="95" t="str">
        <f>GDSummary!L362</f>
        <v>12625236022446300000000000000000000000000000000000000000000000000000</v>
      </c>
      <c r="I360" s="95" t="str">
        <f>GDSummary!P362</f>
        <v>12639614519276100000000000000000000000000000000000000000000000000000</v>
      </c>
      <c r="J360" s="95" t="str">
        <f>GDSummary!T362</f>
        <v>8153779548659810000000000000000000000000000000000000000000000000000</v>
      </c>
    </row>
    <row r="361">
      <c r="A361" t="str">
        <f t="shared" si="2"/>
        <v>210771967550438</v>
      </c>
      <c r="C361" s="95" t="str">
        <f t="shared" si="3"/>
        <v>2794609753025810</v>
      </c>
      <c r="D361" t="str">
        <f t="shared" si="4"/>
        <v>0</v>
      </c>
      <c r="E361" s="96">
        <v>360.0</v>
      </c>
      <c r="F361" s="95" t="str">
        <f>GDSummary!D363</f>
        <v>15003631173240600000000000000000000000000000000000000000000000000000</v>
      </c>
      <c r="G361" s="95" t="str">
        <f>GDSummary!H363</f>
        <v>13786852587789300000000000000000000000000000000000000000000000000000</v>
      </c>
      <c r="H361" s="95" t="str">
        <f>GDSummary!L363</f>
        <v>13506360121219000000000000000000000000000000000000000000000000000000</v>
      </c>
      <c r="I361" s="95" t="str">
        <f>GDSummary!P363</f>
        <v>12883645223237000000000000000000000000000000000000000000000000000000</v>
      </c>
      <c r="J361" s="95" t="str">
        <f>GDSummary!T363</f>
        <v>12398031456248100000000000000000000000000000000000000000000000000000</v>
      </c>
    </row>
    <row r="362">
      <c r="A362" t="str">
        <f t="shared" si="2"/>
        <v>219588404243759</v>
      </c>
      <c r="C362" s="95" t="str">
        <f t="shared" si="3"/>
        <v>3014198157269570</v>
      </c>
      <c r="D362" t="str">
        <f t="shared" si="4"/>
        <v>0</v>
      </c>
      <c r="E362" s="96">
        <v>361.0</v>
      </c>
      <c r="F362" s="95" t="str">
        <f>GDSummary!D364</f>
        <v>15070914446218800000000000000000000000000000000000000000000000000000</v>
      </c>
      <c r="G362" s="95" t="str">
        <f>GDSummary!H364</f>
        <v>17740588260855400000000000000000000000000000000000000000000000000000</v>
      </c>
      <c r="H362" s="95" t="str">
        <f>GDSummary!L364</f>
        <v>18531494341398700000000000000000000000000000000000000000000000000000</v>
      </c>
      <c r="I362" s="95" t="str">
        <f>GDSummary!P364</f>
        <v>18669348467718400000000000000000000000000000000000000000000000000000</v>
      </c>
      <c r="J362" s="95" t="str">
        <f>GDSummary!T364</f>
        <v>18961257509613800000000000000000000000000000000000000000000000000000</v>
      </c>
    </row>
    <row r="363">
      <c r="A363" t="str">
        <f t="shared" si="2"/>
        <v>226523910896940</v>
      </c>
      <c r="C363" s="95" t="str">
        <f t="shared" si="3"/>
        <v>3240722068166510</v>
      </c>
      <c r="D363" t="str">
        <f t="shared" si="4"/>
        <v>0</v>
      </c>
      <c r="E363" s="96">
        <v>362.0</v>
      </c>
      <c r="F363" s="95" t="str">
        <f>GDSummary!D365</f>
        <v>23618184039756000000000000000000000000000000000000000000000000000000</v>
      </c>
      <c r="G363" s="95" t="str">
        <f>GDSummary!H365</f>
        <v>27526384327851900000000000000000000000000000000000000000000000000000</v>
      </c>
      <c r="H363" s="95" t="str">
        <f>GDSummary!L365</f>
        <v>43526499122704900000000000000000000000000000000000000000000000000000</v>
      </c>
      <c r="I363" s="95" t="str">
        <f>GDSummary!P365</f>
        <v>37451691834470300000000000000000000000000000000000000000000000000000</v>
      </c>
      <c r="J363" s="95" t="str">
        <f>GDSummary!T365</f>
        <v>28119563888259400000000000000000000000000000000000000000000000000000</v>
      </c>
    </row>
    <row r="364">
      <c r="A364" t="str">
        <f t="shared" si="2"/>
        <v>229836355719407</v>
      </c>
      <c r="C364" s="95" t="str">
        <f t="shared" si="3"/>
        <v>3470558423885920</v>
      </c>
      <c r="D364" t="str">
        <f t="shared" si="4"/>
        <v>0</v>
      </c>
      <c r="E364" s="96">
        <v>363.0</v>
      </c>
      <c r="F364" s="95" t="str">
        <f>GDSummary!D366</f>
        <v>51737747928015400000000000000000000000000000000000000000000000000000</v>
      </c>
      <c r="G364" s="95" t="str">
        <f>GDSummary!H366</f>
        <v>46184374242861900000000000000000000000000000000000000000000000000000</v>
      </c>
      <c r="H364" s="95" t="str">
        <f>GDSummary!L366</f>
        <v>43644044055599600000000000000000000000000000000000000000000000000000</v>
      </c>
      <c r="I364" s="95" t="str">
        <f>GDSummary!P366</f>
        <v>45484653313625500000000000000000000000000000000000000000000000000000</v>
      </c>
      <c r="J364" s="95" t="str">
        <f>GDSummary!T366</f>
        <v>49178441792047300000000000000000000000000000000000000000000000000000</v>
      </c>
    </row>
    <row r="365">
      <c r="A365" t="str">
        <f t="shared" si="2"/>
        <v>237554248016812</v>
      </c>
      <c r="C365" s="95" t="str">
        <f t="shared" si="3"/>
        <v>3708112671902730</v>
      </c>
      <c r="D365" t="str">
        <f t="shared" si="4"/>
        <v>0</v>
      </c>
      <c r="E365" s="96">
        <v>364.0</v>
      </c>
      <c r="F365" s="95" t="str">
        <f>GDSummary!D367</f>
        <v>57497264507717900000000000000000000000000000000000000000000000000000</v>
      </c>
      <c r="G365" s="95" t="str">
        <f>GDSummary!H367</f>
        <v>71522112026181900000000000000000000000000000000000000000000000000000</v>
      </c>
      <c r="H365" s="95" t="str">
        <f>GDSummary!L367</f>
        <v>107794101958154000000000000000000000000000000000000000000000000000000</v>
      </c>
      <c r="I365" s="95" t="str">
        <f>GDSummary!P367</f>
        <v>107916865378221000000000000000000000000000000000000000000000000000000</v>
      </c>
      <c r="J365" s="95" t="str">
        <f>GDSummary!T367</f>
        <v>69616864385735200000000000000000000000000000000000000000000000000000</v>
      </c>
    </row>
    <row r="366">
      <c r="A366" t="str">
        <f t="shared" si="2"/>
        <v>268328668855865</v>
      </c>
      <c r="C366" s="95" t="str">
        <f t="shared" si="3"/>
        <v>3976441340758590</v>
      </c>
      <c r="D366" t="str">
        <f t="shared" si="4"/>
        <v>0</v>
      </c>
      <c r="E366" s="96">
        <v>365.0</v>
      </c>
      <c r="F366" s="95" t="str">
        <f>GDSummary!D368</f>
        <v>128100809011051000000000000000000000000000000000000000000000000000000</v>
      </c>
      <c r="G366" s="95" t="str">
        <f>GDSummary!H368</f>
        <v>117711969177288000000000000000000000000000000000000000000000000000000</v>
      </c>
      <c r="H366" s="95" t="str">
        <f>GDSummary!L368</f>
        <v>115317128123528000000000000000000000000000000000000000000000000000000</v>
      </c>
      <c r="I366" s="95" t="str">
        <f>GDSummary!P368</f>
        <v>110000396374149000000000000000000000000000000000000000000000000000000</v>
      </c>
      <c r="J366" s="95" t="str">
        <f>GDSummary!T368</f>
        <v>105854232308938000000000000000000000000000000000000000000000000000000</v>
      </c>
    </row>
    <row r="367">
      <c r="A367" t="str">
        <f t="shared" si="2"/>
        <v>312278620598489</v>
      </c>
      <c r="C367" s="95" t="str">
        <f t="shared" si="3"/>
        <v>4288719961357080</v>
      </c>
      <c r="D367" t="str">
        <f t="shared" si="4"/>
        <v>0</v>
      </c>
      <c r="E367" s="96">
        <v>366.0</v>
      </c>
      <c r="F367" s="95" t="str">
        <f>GDSummary!D369</f>
        <v>128675272725994000000000000000000000000000000000000000000000000000000</v>
      </c>
      <c r="G367" s="95" t="str">
        <f>GDSummary!H369</f>
        <v>151468913245530000000000000000000000000000000000000000000000000000000</v>
      </c>
      <c r="H367" s="95" t="str">
        <f>GDSummary!L369</f>
        <v>158221659137476000000000000000000000000000000000000000000000000000000</v>
      </c>
      <c r="I367" s="95" t="str">
        <f>GDSummary!P369</f>
        <v>159398655886006000000000000000000000000000000000000000000000000000000</v>
      </c>
      <c r="J367" s="95" t="str">
        <f>GDSummary!T369</f>
        <v>161890971512315000000000000000000000000000000000000000000000000000000</v>
      </c>
    </row>
    <row r="368">
      <c r="A368" t="str">
        <f t="shared" si="2"/>
        <v>373623768431454</v>
      </c>
      <c r="C368" s="95" t="str">
        <f t="shared" si="3"/>
        <v>4662343729788540</v>
      </c>
      <c r="D368" t="str">
        <f t="shared" si="4"/>
        <v>0</v>
      </c>
      <c r="E368" s="96">
        <v>367.0</v>
      </c>
      <c r="F368" s="95" t="str">
        <f>GDSummary!D370</f>
        <v>201651750028400000000000000000000000000000000000000000000000000000000</v>
      </c>
      <c r="G368" s="95" t="str">
        <f>GDSummary!H370</f>
        <v>235019913568384000000000000000000000000000000000000000000000000000000</v>
      </c>
      <c r="H368" s="95" t="str">
        <f>GDSummary!L370</f>
        <v>371628686859607000000000000000000000000000000000000000000000000000000</v>
      </c>
      <c r="I368" s="95" t="str">
        <f>GDSummary!P370</f>
        <v>319762060759320000000000000000000000000000000000000000000000000000000</v>
      </c>
      <c r="J368" s="95" t="str">
        <f>GDSummary!T370</f>
        <v>240084472987343000000000000000000000000000000000000000000000000000000</v>
      </c>
    </row>
    <row r="369">
      <c r="A369" t="str">
        <f t="shared" si="2"/>
        <v>379412187654508</v>
      </c>
      <c r="C369" s="95" t="str">
        <f t="shared" si="3"/>
        <v>5041755917443050</v>
      </c>
      <c r="D369" t="str">
        <f t="shared" si="4"/>
        <v>0</v>
      </c>
      <c r="E369" s="96">
        <v>368.0</v>
      </c>
      <c r="F369" s="95" t="str">
        <f>GDSummary!D371</f>
        <v>441736223015743000000000000000000000000000000000000000000000000000000</v>
      </c>
      <c r="G369" s="95" t="str">
        <f>GDSummary!H371</f>
        <v>394321590278194000000000000000000000000000000000000000000000000000000</v>
      </c>
      <c r="H369" s="95" t="str">
        <f>GDSummary!L371</f>
        <v>372632283977205000000000000000000000000000000000000000000000000000000</v>
      </c>
      <c r="I369" s="95" t="str">
        <f>GDSummary!P371</f>
        <v>388347382029393000000000000000000000000000000000000000000000000000000</v>
      </c>
      <c r="J369" s="95" t="str">
        <f>GDSummary!T371</f>
        <v>419884900309997000000000000000000000000000000000000000000000000000000</v>
      </c>
    </row>
    <row r="370">
      <c r="A370" t="str">
        <f t="shared" si="2"/>
        <v>495184669806176</v>
      </c>
      <c r="C370" s="95" t="str">
        <f t="shared" si="3"/>
        <v>5536940587249220</v>
      </c>
      <c r="D370" t="str">
        <f t="shared" si="4"/>
        <v>0</v>
      </c>
      <c r="E370" s="96">
        <v>369.0</v>
      </c>
      <c r="F370" s="95" t="str">
        <f>GDSummary!D372</f>
        <v>490910901122222000000000000000000000000000000000000000000000000000000</v>
      </c>
      <c r="G370" s="95" t="str">
        <f>GDSummary!H372</f>
        <v>610654867941143000000000000000000000000000000000000000000000000000000</v>
      </c>
      <c r="H370" s="95" t="str">
        <f>GDSummary!L372</f>
        <v>920344649106479000000000000000000000000000000000000000000000000000000</v>
      </c>
      <c r="I370" s="95" t="str">
        <f>GDSummary!P372</f>
        <v>921392801600101000000000000000000000000000000000000000000000000000000</v>
      </c>
      <c r="J370" s="95" t="str">
        <f>GDSummary!T372</f>
        <v>594387888215402000000000000000000000000000000000000000000000000000000</v>
      </c>
    </row>
    <row r="371">
      <c r="A371" t="str">
        <f t="shared" si="2"/>
        <v>560868724483463</v>
      </c>
      <c r="C371" s="95" t="str">
        <f t="shared" si="3"/>
        <v>6097809311732680</v>
      </c>
      <c r="D371" t="str">
        <f t="shared" si="4"/>
        <v>0</v>
      </c>
      <c r="E371" s="96">
        <v>370.0</v>
      </c>
      <c r="F371" s="95" t="str">
        <f>GDSummary!D373</f>
        <v>1093723051427240000000000000000000000000000000000000000000000000000000</v>
      </c>
      <c r="G371" s="95" t="str">
        <f>GDSummary!H373</f>
        <v>1005023271219060000000000000000000000000000000000000000000000000000000</v>
      </c>
      <c r="H371" s="95" t="str">
        <f>GDSummary!L373</f>
        <v>984576149259223000000000000000000000000000000000000000000000000000000</v>
      </c>
      <c r="I371" s="95" t="str">
        <f>GDSummary!P373</f>
        <v>939181962310345000000000000000000000000000000000000000000000000000000</v>
      </c>
      <c r="J371" s="95" t="str">
        <f>GDSummary!T373</f>
        <v>903782067117409000000000000000000000000000000000000000000000000000000</v>
      </c>
    </row>
    <row r="372">
      <c r="A372" t="str">
        <f t="shared" si="2"/>
        <v>691690808252997</v>
      </c>
      <c r="C372" s="95" t="str">
        <f t="shared" si="3"/>
        <v>6789500119985680</v>
      </c>
      <c r="D372" t="str">
        <f t="shared" si="4"/>
        <v>0</v>
      </c>
      <c r="E372" s="96">
        <v>371.0</v>
      </c>
      <c r="F372" s="95" t="str">
        <f>GDSummary!D374</f>
        <v>1098627815199560000000000000000000000000000000000000000000000000000000</v>
      </c>
      <c r="G372" s="95" t="str">
        <f>GDSummary!H374</f>
        <v>1293239623310880000000000000000000000000000000000000000000000000000000</v>
      </c>
      <c r="H372" s="95" t="str">
        <f>GDSummary!L374</f>
        <v>1350894480446200000000000000000000000000000000000000000000000000000000</v>
      </c>
      <c r="I372" s="95" t="str">
        <f>GDSummary!P374</f>
        <v>1360943663470580000000000000000000000000000000000000000000000000000000</v>
      </c>
      <c r="J372" s="95" t="str">
        <f>GDSummary!T374</f>
        <v>1382223022070820000000000000000000000000000000000000000000000000000000</v>
      </c>
    </row>
    <row r="373">
      <c r="A373" t="str">
        <f t="shared" si="2"/>
        <v>771194157053404</v>
      </c>
      <c r="C373" s="95" t="str">
        <f t="shared" si="3"/>
        <v>7560694277039090</v>
      </c>
      <c r="D373" t="str">
        <f t="shared" si="4"/>
        <v>0</v>
      </c>
      <c r="E373" s="96">
        <v>372.0</v>
      </c>
      <c r="F373" s="95" t="str">
        <f>GDSummary!D375</f>
        <v>1721700035069100000000000000000000000000000000000000000000000000000000</v>
      </c>
      <c r="G373" s="95" t="str">
        <f>GDSummary!H375</f>
        <v>2006596984036280000000000000000000000000000000000000000000000000000000</v>
      </c>
      <c r="H373" s="95" t="str">
        <f>GDSummary!L375</f>
        <v>3172960924508500000000000000000000000000000000000000000000000000000000</v>
      </c>
      <c r="I373" s="95" t="str">
        <f>GDSummary!P375</f>
        <v>2730124341323860000000000000000000000000000000000000000000000000000000</v>
      </c>
      <c r="J373" s="95" t="str">
        <f>GDSummary!T375</f>
        <v>2049838126887770000000000000000000000000000000000000000000000000000000</v>
      </c>
    </row>
    <row r="374">
      <c r="A374" t="str">
        <f t="shared" si="2"/>
        <v>868808438237630</v>
      </c>
      <c r="C374" s="95" t="str">
        <f t="shared" si="3"/>
        <v>8429502715276720</v>
      </c>
      <c r="D374" t="str">
        <f t="shared" si="4"/>
        <v>0</v>
      </c>
      <c r="E374" s="96">
        <v>373.0</v>
      </c>
      <c r="F374" s="95" t="str">
        <f>GDSummary!D376</f>
        <v>3771538161956870000000000000000000000000000000000000000000000000000000</v>
      </c>
      <c r="G374" s="95" t="str">
        <f>GDSummary!H376</f>
        <v>3366712640554110000000000000000000000000000000000000000000000000000000</v>
      </c>
      <c r="H374" s="95" t="str">
        <f>GDSummary!L376</f>
        <v>3181529623725440000000000000000000000000000000000000000000000000000000</v>
      </c>
      <c r="I374" s="95" t="str">
        <f>GDSummary!P376</f>
        <v>3315704927752100000000000000000000000000000000000000000000000000000000</v>
      </c>
      <c r="J374" s="95" t="str">
        <f>GDSummary!T376</f>
        <v>3584971851158720000000000000000000000000000000000000000000000000000000</v>
      </c>
    </row>
    <row r="375">
      <c r="A375" t="str">
        <f t="shared" si="2"/>
        <v>873147345081952</v>
      </c>
      <c r="C375" s="95" t="str">
        <f t="shared" si="3"/>
        <v>9302650060358670</v>
      </c>
      <c r="D375" t="str">
        <f t="shared" si="4"/>
        <v>0</v>
      </c>
      <c r="E375" s="96">
        <v>374.0</v>
      </c>
      <c r="F375" s="95" t="str">
        <f>GDSummary!D377</f>
        <v>4191390927968140000000000000000000000000000000000000000000000000000000</v>
      </c>
      <c r="G375" s="95" t="str">
        <f>GDSummary!H377</f>
        <v>5213763368784620000000000000000000000000000000000000000000000000000000</v>
      </c>
      <c r="H375" s="95" t="str">
        <f>GDSummary!L377</f>
        <v>7857890717135460000000000000000000000000000000000000000000000000000000</v>
      </c>
      <c r="I375" s="95" t="str">
        <f>GDSummary!P377</f>
        <v>7866839829576960000000000000000000000000000000000000000000000000000000</v>
      </c>
      <c r="J375" s="95" t="str">
        <f>GDSummary!T377</f>
        <v>5074876106163120000000000000000000000000000000000000000000000000000000</v>
      </c>
    </row>
    <row r="376">
      <c r="A376" t="str">
        <f t="shared" si="2"/>
        <v>901968564471582</v>
      </c>
      <c r="C376" s="95" t="str">
        <f t="shared" si="3"/>
        <v>10204618624830300</v>
      </c>
      <c r="D376" t="str">
        <f t="shared" si="4"/>
        <v>0</v>
      </c>
      <c r="E376" s="96">
        <v>375.0</v>
      </c>
      <c r="F376" s="95" t="str">
        <f>GDSummary!D378</f>
        <v>9338193274955290000000000000000000000000000000000000000000000000000000</v>
      </c>
      <c r="G376" s="95" t="str">
        <f>GDSummary!H378</f>
        <v>8580875698125200000000000000000000000000000000000000000000000000000000</v>
      </c>
      <c r="H376" s="95" t="str">
        <f>GDSummary!L378</f>
        <v>8406298435144080000000000000000000000000000000000000000000000000000000</v>
      </c>
      <c r="I376" s="95" t="str">
        <f>GDSummary!P378</f>
        <v>8018723453767490000000000000000000000000000000000000000000000000000000</v>
      </c>
      <c r="J376" s="95" t="str">
        <f>GDSummary!T378</f>
        <v>7716479606210810000000000000000000000000000000000000000000000000000000</v>
      </c>
    </row>
    <row r="377">
      <c r="A377" t="str">
        <f t="shared" si="2"/>
        <v>940280912137971</v>
      </c>
      <c r="C377" s="95" t="str">
        <f t="shared" si="3"/>
        <v>11144899536968200</v>
      </c>
      <c r="D377" t="str">
        <f t="shared" si="4"/>
        <v>0</v>
      </c>
      <c r="E377" s="96">
        <v>376.0</v>
      </c>
      <c r="F377" s="95" t="str">
        <f>GDSummary!D379</f>
        <v>9380070084641360000000000000000000000000000000000000000000000000000000</v>
      </c>
      <c r="G377" s="95" t="str">
        <f>GDSummary!H379</f>
        <v>11041663186625000000000000000000000000000000000000000000000000000000000</v>
      </c>
      <c r="H377" s="95" t="str">
        <f>GDSummary!L379</f>
        <v>11533919611564600000000000000000000000000000000000000000000000000000000</v>
      </c>
      <c r="I377" s="95" t="str">
        <f>GDSummary!P379</f>
        <v>11619719406324900000000000000000000000000000000000000000000000000000000</v>
      </c>
      <c r="J377" s="95" t="str">
        <f>GDSummary!T379</f>
        <v>11801402294983700000000000000000000000000000000000000000000000000000000</v>
      </c>
    </row>
    <row r="378">
      <c r="A378" t="str">
        <f t="shared" si="2"/>
        <v>991380964005829</v>
      </c>
      <c r="C378" s="95" t="str">
        <f t="shared" si="3"/>
        <v>12136280500974000</v>
      </c>
      <c r="D378" t="str">
        <f t="shared" si="4"/>
        <v>0</v>
      </c>
      <c r="E378" s="96">
        <v>377.0</v>
      </c>
      <c r="F378" s="95" t="str">
        <f>GDSummary!D380</f>
        <v>14699852643676400000000000000000000000000000000000000000000000000000000</v>
      </c>
      <c r="G378" s="95" t="str">
        <f>GDSummary!H380</f>
        <v>17132299111206500000000000000000000000000000000000000000000000000000000</v>
      </c>
      <c r="H378" s="95" t="str">
        <f>GDSummary!L380</f>
        <v>27090699357827500000000000000000000000000000000000000000000000000000000</v>
      </c>
      <c r="I378" s="95" t="str">
        <f>GDSummary!P380</f>
        <v>23309766334972600000000000000000000000000000000000000000000000000000000</v>
      </c>
      <c r="J378" s="95" t="str">
        <f>GDSummary!T380</f>
        <v>17501491429911200000000000000000000000000000000000000000000000000000000</v>
      </c>
    </row>
    <row r="379">
      <c r="A379" t="str">
        <f t="shared" si="2"/>
        <v>1.06961E+15</v>
      </c>
      <c r="C379" s="95" t="str">
        <f t="shared" si="3"/>
        <v>13205885998699400</v>
      </c>
      <c r="D379" t="str">
        <f t="shared" si="4"/>
        <v>0</v>
      </c>
      <c r="E379" s="96">
        <v>378.0</v>
      </c>
      <c r="F379" s="95" t="str">
        <f>GDSummary!D381</f>
        <v>32201344073587600000000000000000000000000000000000000000000000000000000</v>
      </c>
      <c r="G379" s="95" t="str">
        <f>GDSummary!H381</f>
        <v>28744949004872100000000000000000000000000000000000000000000000000000000</v>
      </c>
      <c r="H379" s="95" t="str">
        <f>GDSummary!L381</f>
        <v>27163858800977500000000000000000000000000000000000000000000000000000000</v>
      </c>
      <c r="I379" s="95" t="str">
        <f>GDSummary!P381</f>
        <v>28309445812325400000000000000000000000000000000000000000000000000000000</v>
      </c>
      <c r="J379" s="95" t="str">
        <f>GDSummary!T381</f>
        <v>30608443323662800000000000000000000000000000000000000000000000000000000</v>
      </c>
    </row>
    <row r="380">
      <c r="A380" t="str">
        <f t="shared" si="2"/>
        <v>1.11265E+15</v>
      </c>
      <c r="C380" s="95" t="str">
        <f t="shared" si="3"/>
        <v>14318539208513600</v>
      </c>
      <c r="D380" t="str">
        <f t="shared" si="4"/>
        <v>0</v>
      </c>
      <c r="E380" s="96">
        <v>379.0</v>
      </c>
      <c r="F380" s="95" t="str">
        <f>GDSummary!D382</f>
        <v>35786041562519100000000000000000000000000000000000000000000000000000000</v>
      </c>
      <c r="G380" s="95" t="str">
        <f>GDSummary!H382</f>
        <v>44515044246401200000000000000000000000000000000000000000000000000000000</v>
      </c>
      <c r="H380" s="95" t="str">
        <f>GDSummary!L382</f>
        <v>67090569367019500000000000000000000000000000000000000000000000000000000</v>
      </c>
      <c r="I380" s="95" t="str">
        <f>GDSummary!P382</f>
        <v>67166976773363400000000000000000000000000000000000000000000000000000000</v>
      </c>
      <c r="J380" s="95" t="str">
        <f>GDSummary!T382</f>
        <v>43329226593480200000000000000000000000000000000000000000000000000000000</v>
      </c>
    </row>
    <row r="381">
      <c r="A381" t="str">
        <f t="shared" si="2"/>
        <v>1.13576E+15</v>
      </c>
      <c r="C381" s="95" t="str">
        <f t="shared" si="3"/>
        <v>15454294379237900</v>
      </c>
      <c r="D381" t="str">
        <f t="shared" si="4"/>
        <v>0</v>
      </c>
      <c r="E381" s="96">
        <v>380.0</v>
      </c>
      <c r="F381" s="95" t="str">
        <f>GDSummary!D383</f>
        <v>79729373470392400000000000000000000000000000000000000000000000000000000</v>
      </c>
      <c r="G381" s="95" t="str">
        <f>GDSummary!H383</f>
        <v>73263405788965600000000000000000000000000000000000000000000000000000000</v>
      </c>
      <c r="H381" s="95" t="str">
        <f>GDSummary!L383</f>
        <v>71772867374324800000000000000000000000000000000000000000000000000000000</v>
      </c>
      <c r="I381" s="95" t="str">
        <f>GDSummary!P383</f>
        <v>68463757193361900000000000000000000000000000000000000000000000000000000</v>
      </c>
      <c r="J381" s="95" t="str">
        <f>GDSummary!T383</f>
        <v>65883203129911100000000000000000000000000000000000000000000000000000000</v>
      </c>
    </row>
    <row r="382">
      <c r="A382" t="str">
        <f t="shared" si="2"/>
        <v>1.33675E+15</v>
      </c>
      <c r="C382" s="95" t="str">
        <f t="shared" si="3"/>
        <v>16791041149526500</v>
      </c>
      <c r="D382" t="str">
        <f t="shared" si="4"/>
        <v>0</v>
      </c>
      <c r="E382" s="96">
        <v>381.0</v>
      </c>
      <c r="F382" s="95" t="str">
        <f>GDSummary!D384</f>
        <v>80086917130166900000000000000000000000000000000000000000000000000000000</v>
      </c>
      <c r="G382" s="95" t="str">
        <f>GDSummary!H384</f>
        <v>94273577556138800000000000000000000000000000000000000000000000000000000</v>
      </c>
      <c r="H382" s="95" t="str">
        <f>GDSummary!L384</f>
        <v>98476456549066200000000000000000000000000000000000000000000000000000000</v>
      </c>
      <c r="I382" s="95" t="str">
        <f>GDSummary!P384</f>
        <v>99209014087629200000000000000000000000000000000000000000000000000000000</v>
      </c>
      <c r="J382" s="95" t="str">
        <f>GDSummary!T384</f>
        <v>100760220242455000000000000000000000000000000000000000000000000000000000</v>
      </c>
    </row>
    <row r="383">
      <c r="A383" t="str">
        <f t="shared" si="2"/>
        <v>1.33964E+15</v>
      </c>
      <c r="C383" s="95" t="str">
        <f t="shared" si="3"/>
        <v>18130682349651800</v>
      </c>
      <c r="D383" t="str">
        <f t="shared" si="4"/>
        <v>0</v>
      </c>
      <c r="E383" s="96">
        <v>382.0</v>
      </c>
      <c r="F383" s="95" t="str">
        <f>GDSummary!D385</f>
        <v>125507151852457000000000000000000000000000000000000000000000000000000000</v>
      </c>
      <c r="G383" s="95" t="str">
        <f>GDSummary!H385</f>
        <v>146275348348945000000000000000000000000000000000000000000000000000000000</v>
      </c>
      <c r="H383" s="95" t="str">
        <f>GDSummary!L385</f>
        <v>231300040926246000000000000000000000000000000000000000000000000000000000</v>
      </c>
      <c r="I383" s="95" t="str">
        <f>GDSummary!P385</f>
        <v>199018483651754000000000000000000000000000000000000000000000000000000000</v>
      </c>
      <c r="J383" s="95" t="str">
        <f>GDSummary!T385</f>
        <v>149427507593641000000000000000000000000000000000000000000000000000000000</v>
      </c>
    </row>
    <row r="384">
      <c r="A384" t="str">
        <f t="shared" si="2"/>
        <v>1.42662E+15</v>
      </c>
      <c r="C384" s="95" t="str">
        <f t="shared" si="3"/>
        <v>19557302082105300</v>
      </c>
      <c r="D384" t="str">
        <f t="shared" si="4"/>
        <v>0</v>
      </c>
      <c r="E384" s="96">
        <v>383.0</v>
      </c>
      <c r="F384" s="95" t="str">
        <f>GDSummary!D386</f>
        <v>274934659446098000000000000000000000000000000000000000000000000000000000</v>
      </c>
      <c r="G384" s="95" t="str">
        <f>GDSummary!H386</f>
        <v>245424003028874000000000000000000000000000000000000000000000000000000000</v>
      </c>
      <c r="H384" s="95" t="str">
        <f>GDSummary!L386</f>
        <v>231924675306157000000000000000000000000000000000000000000000000000000000</v>
      </c>
      <c r="I384" s="95" t="str">
        <f>GDSummary!P386</f>
        <v>241705682400489000000000000000000000000000000000000000000000000000000000</v>
      </c>
      <c r="J384" s="95" t="str">
        <f>GDSummary!T386</f>
        <v>261334493434046000000000000000000000000000000000000000000000000000000000</v>
      </c>
    </row>
    <row r="385">
      <c r="A385" t="str">
        <f t="shared" si="2"/>
        <v>1.59535E+15</v>
      </c>
      <c r="C385" s="95" t="str">
        <f t="shared" si="3"/>
        <v>21152654183153000</v>
      </c>
      <c r="D385" t="str">
        <f t="shared" si="4"/>
        <v>0</v>
      </c>
      <c r="E385" s="96">
        <v>384.0</v>
      </c>
      <c r="F385" s="95" t="str">
        <f>GDSummary!D387</f>
        <v>305540760268612000000000000000000000000000000000000000000000000000000000</v>
      </c>
      <c r="G385" s="95" t="str">
        <f>GDSummary!H387</f>
        <v>380068872347190000000000000000000000000000000000000000000000000000000000</v>
      </c>
      <c r="H385" s="95" t="str">
        <f>GDSummary!L387</f>
        <v>572818414002037000000000000000000000000000000000000000000000000000000000</v>
      </c>
      <c r="I385" s="95" t="str">
        <f>GDSummary!P387</f>
        <v>573470779449712000000000000000000000000000000000000000000000000000000000</v>
      </c>
      <c r="J385" s="95" t="str">
        <f>GDSummary!T387</f>
        <v>369944376555152000000000000000000000000000000000000000000000000000000000</v>
      </c>
    </row>
    <row r="386">
      <c r="A386" t="str">
        <f t="shared" si="2"/>
        <v>1.66208E+15</v>
      </c>
      <c r="C386" s="95" t="str">
        <f t="shared" si="3"/>
        <v>22814738691578600</v>
      </c>
      <c r="D386" t="str">
        <f t="shared" si="4"/>
        <v>0</v>
      </c>
      <c r="E386" s="96">
        <v>385.0</v>
      </c>
      <c r="F386" s="95" t="str">
        <f>GDSummary!D388</f>
        <v>680728360059753000000000000000000000000000000000000000000000000000000000</v>
      </c>
      <c r="G386" s="95" t="str">
        <f>GDSummary!H388</f>
        <v>625522011578768000000000000000000000000000000000000000000000000000000000</v>
      </c>
      <c r="H386" s="95" t="str">
        <f>GDSummary!L388</f>
        <v>612795813862173000000000000000000000000000000000000000000000000000000000</v>
      </c>
      <c r="I386" s="95" t="str">
        <f>GDSummary!P388</f>
        <v>584542673912686000000000000000000000000000000000000000000000000000000000</v>
      </c>
      <c r="J386" s="95" t="str">
        <f>GDSummary!T388</f>
        <v>562509936676757000000000000000000000000000000000000000000000000000000000</v>
      </c>
    </row>
    <row r="387">
      <c r="A387" t="str">
        <f t="shared" si="2"/>
        <v>1.71458E+15</v>
      </c>
      <c r="C387" s="95" t="str">
        <f t="shared" si="3"/>
        <v>24529318677650500</v>
      </c>
      <c r="D387" t="str">
        <f t="shared" si="4"/>
        <v>0</v>
      </c>
      <c r="E387" s="94"/>
      <c r="F387" s="95" t="str">
        <f>GDSummary!D389</f>
        <v>683781063205081000000000000000000000000000000000000000000000000000000000</v>
      </c>
      <c r="G387" s="95" t="str">
        <f>GDSummary!H389</f>
        <v>804906586536612000000000000000000000000000000000000000000000000000000000</v>
      </c>
      <c r="H387" s="95" t="str">
        <f>GDSummary!L389</f>
        <v>840790713049252000000000000000000000000000000000000000000000000000000000</v>
      </c>
      <c r="I387" s="95" t="str">
        <f>GDSummary!P389</f>
        <v>847045279844018000000000000000000000000000000000000000000000000000000000</v>
      </c>
      <c r="J387" s="95" t="str">
        <f>GDSummary!T389</f>
        <v>860289457942082000000000000000000000000000000000000000000000000000000000</v>
      </c>
    </row>
    <row r="388">
      <c r="A388" t="str">
        <f t="shared" si="2"/>
        <v>1.73965E+15</v>
      </c>
      <c r="C388" s="95" t="str">
        <f t="shared" si="3"/>
        <v>26268970858419500</v>
      </c>
      <c r="D388" t="str">
        <f t="shared" si="4"/>
        <v>0</v>
      </c>
      <c r="E388" s="94"/>
      <c r="F388" s="95" t="str">
        <f>GDSummary!D390</f>
        <v>1071578440134370000000000000000000000000000000000000000000000000000000000</v>
      </c>
      <c r="G388" s="95" t="str">
        <f>GDSummary!H390</f>
        <v>1248897033359020000000000000000000000000000000000000000000000000000000000</v>
      </c>
      <c r="H388" s="95" t="str">
        <f>GDSummary!L390</f>
        <v>1974836759503040000000000000000000000000000000000000000000000000000000000</v>
      </c>
      <c r="I388" s="95" t="str">
        <f>GDSummary!P390</f>
        <v>1699217240784500000000000000000000000000000000000000000000000000000000000</v>
      </c>
      <c r="J388" s="95" t="str">
        <f>GDSummary!T390</f>
        <v>1275810128243500000000000000000000000000000000000000000000000000000000000</v>
      </c>
    </row>
    <row r="389">
      <c r="A389" t="str">
        <f t="shared" si="2"/>
        <v>1.79807E+15</v>
      </c>
      <c r="C389" s="95" t="str">
        <f t="shared" si="3"/>
        <v>28067040464595800</v>
      </c>
      <c r="D389" t="str">
        <f t="shared" si="4"/>
        <v>0</v>
      </c>
      <c r="E389" s="94"/>
      <c r="F389" s="95" t="str">
        <f>GDSummary!D391</f>
        <v>2347388568377870000000000000000000000000000000000000000000000000000000000</v>
      </c>
      <c r="G389" s="95" t="str">
        <f>GDSummary!H391</f>
        <v>2095426965360340000000000000000000000000000000000000000000000000000000000</v>
      </c>
      <c r="H389" s="95" t="str">
        <f>GDSummary!L391</f>
        <v>1980169879764320000000000000000000000000000000000000000000000000000000000</v>
      </c>
      <c r="I389" s="95" t="str">
        <f>GDSummary!P391</f>
        <v>2063679991900460000000000000000000000000000000000000000000000000000000000</v>
      </c>
      <c r="J389" s="95" t="str">
        <f>GDSummary!T391</f>
        <v>2231270526771000000000000000000000000000000000000000000000000000000000000</v>
      </c>
    </row>
    <row r="390">
      <c r="A390" t="str">
        <f t="shared" si="2"/>
        <v>2.031E+15</v>
      </c>
      <c r="C390" s="95" t="str">
        <f t="shared" si="3"/>
        <v>30098044447742100</v>
      </c>
      <c r="D390" t="str">
        <f t="shared" si="4"/>
        <v>0</v>
      </c>
      <c r="E390" s="94"/>
      <c r="F390" s="95" t="str">
        <f>GDSummary!D392</f>
        <v>2608703061567390000000000000000000000000000000000000000000000000000000000</v>
      </c>
      <c r="G390" s="95" t="str">
        <f>GDSummary!H392</f>
        <v>3245023119098510000000000000000000000000000000000000000000000000000000000</v>
      </c>
      <c r="H390" s="95" t="str">
        <f>GDSummary!L392</f>
        <v>4890716214149590000000000000000000000000000000000000000000000000000000000</v>
      </c>
      <c r="I390" s="95" t="str">
        <f>GDSummary!P392</f>
        <v>4896286101908950000000000000000000000000000000000000000000000000000000000</v>
      </c>
      <c r="J390" s="95" t="str">
        <f>GDSummary!T392</f>
        <v>3158580304901490000000000000000000000000000000000000000000000000000000000</v>
      </c>
    </row>
    <row r="391">
      <c r="A391" t="str">
        <f t="shared" si="2"/>
        <v>2.36367E+15</v>
      </c>
      <c r="C391" s="95" t="str">
        <f t="shared" si="3"/>
        <v>32461709593890400</v>
      </c>
      <c r="D391" t="str">
        <f t="shared" si="4"/>
        <v>0</v>
      </c>
      <c r="E391" s="94"/>
      <c r="F391" s="95" t="str">
        <f>GDSummary!D393</f>
        <v>5812049938680660000000000000000000000000000000000000000000000000000000000</v>
      </c>
      <c r="G391" s="95" t="str">
        <f>GDSummary!H393</f>
        <v>5340698848980890000000000000000000000000000000000000000000000000000000000</v>
      </c>
      <c r="H391" s="95" t="str">
        <f>GDSummary!L393</f>
        <v>5232042737383200000000000000000000000000000000000000000000000000000000000</v>
      </c>
      <c r="I391" s="95" t="str">
        <f>GDSummary!P393</f>
        <v>4990817793711770000000000000000000000000000000000000000000000000000000000</v>
      </c>
      <c r="J391" s="95" t="str">
        <f>GDSummary!T393</f>
        <v>4802702568000000000000000000000000000000000000000000000000000000000000000</v>
      </c>
    </row>
    <row r="392">
      <c r="A392" t="str">
        <f t="shared" si="2"/>
        <v>2.82799E+15</v>
      </c>
      <c r="C392" s="95" t="str">
        <f t="shared" si="3"/>
        <v>35289701716826800</v>
      </c>
      <c r="D392" t="str">
        <f t="shared" si="4"/>
        <v>0</v>
      </c>
      <c r="E392" s="94"/>
      <c r="F392" s="95" t="str">
        <f>GDSummary!D394</f>
        <v>5838113878674360000000000000000000000000000000000000000000000000000000000</v>
      </c>
      <c r="G392" s="95" t="str">
        <f>GDSummary!H394</f>
        <v>6872282031136660000000000000000000000000000000000000000000000000000000000</v>
      </c>
      <c r="H392" s="95" t="str">
        <f>GDSummary!L394</f>
        <v>7178660239441510000000000000000000000000000000000000000000000000000000000</v>
      </c>
      <c r="I392" s="95" t="str">
        <f>GDSummary!P394</f>
        <v>7232061649884860000000000000000000000000000000000000000000000000000000000</v>
      </c>
      <c r="J392" s="95" t="str">
        <f>GDSummary!T394</f>
        <v>7345140271283830000000000000000000000000000000000000000000000000000000000</v>
      </c>
    </row>
    <row r="393">
      <c r="A393" t="str">
        <f t="shared" si="2"/>
        <v>2.87181E+15</v>
      </c>
      <c r="C393" s="95" t="str">
        <f t="shared" si="3"/>
        <v>38161506908818800</v>
      </c>
      <c r="D393" t="str">
        <f t="shared" si="4"/>
        <v>0</v>
      </c>
      <c r="E393" s="94"/>
      <c r="F393" s="95" t="str">
        <f>GDSummary!D395</f>
        <v>9149122869991450000000000000000000000000000000000000000000000000000000000</v>
      </c>
      <c r="G393" s="95" t="str">
        <f>GDSummary!H395</f>
        <v>10663066726815400000000000000000000000000000000000000000000000000000000000</v>
      </c>
      <c r="H393" s="95" t="str">
        <f>GDSummary!L395</f>
        <v>16861130724693800000000000000000000000000000000000000000000000000000000000</v>
      </c>
      <c r="I393" s="95" t="str">
        <f>GDSummary!P395</f>
        <v>14507894836700700000000000000000000000000000000000000000000000000000000000</v>
      </c>
      <c r="J393" s="95" t="str">
        <f>GDSummary!T395</f>
        <v>10892850383044000000000000000000000000000000000000000000000000000000000000</v>
      </c>
    </row>
    <row r="394">
      <c r="A394" t="str">
        <f t="shared" si="2"/>
        <v>3.7481E+15</v>
      </c>
      <c r="C394" s="95" t="str">
        <f t="shared" si="3"/>
        <v>41909604497711000</v>
      </c>
      <c r="D394" t="str">
        <f t="shared" si="4"/>
        <v>0</v>
      </c>
      <c r="E394" s="94"/>
      <c r="F394" s="95" t="str">
        <f>GDSummary!D396</f>
        <v>20041973253035500000000000000000000000000000000000000000000000000000000000</v>
      </c>
      <c r="G394" s="95" t="str">
        <f>GDSummary!H396</f>
        <v>17890728343481000000000000000000000000000000000000000000000000000000000000</v>
      </c>
      <c r="H394" s="95" t="str">
        <f>GDSummary!L396</f>
        <v>16906664836545400000000000000000000000000000000000000000000000000000000000</v>
      </c>
      <c r="I394" s="95" t="str">
        <f>GDSummary!P396</f>
        <v>17619673094461300000000000000000000000000000000000000000000000000000000000</v>
      </c>
      <c r="J394" s="95" t="str">
        <f>GDSummary!T396</f>
        <v>19050558914808500000000000000000000000000000000000000000000000000000000000</v>
      </c>
    </row>
    <row r="395">
      <c r="A395" t="str">
        <f t="shared" si="2"/>
        <v>4.24527E+15</v>
      </c>
      <c r="C395" s="95" t="str">
        <f t="shared" si="3"/>
        <v>46154870642045300</v>
      </c>
      <c r="D395" t="str">
        <f t="shared" si="4"/>
        <v>0</v>
      </c>
      <c r="E395" s="94"/>
      <c r="F395" s="95" t="str">
        <f>GDSummary!D397</f>
        <v>22273073017977200000000000000000000000000000000000000000000000000000000000</v>
      </c>
      <c r="G395" s="95" t="str">
        <f>GDSummary!H397</f>
        <v>27705965443717100000000000000000000000000000000000000000000000000000000000</v>
      </c>
      <c r="H395" s="95" t="str">
        <f>GDSummary!L397</f>
        <v>41756871816031700000000000000000000000000000000000000000000000000000000000</v>
      </c>
      <c r="I395" s="95" t="str">
        <f>GDSummary!P397</f>
        <v>41804427445721500000000000000000000000000000000000000000000000000000000000</v>
      </c>
      <c r="J395" s="95" t="str">
        <f>GDSummary!T397</f>
        <v>26967917813515400000000000000000000000000000000000000000000000000000000000</v>
      </c>
    </row>
    <row r="396">
      <c r="A396" t="str">
        <f t="shared" si="2"/>
        <v>5.23547E+15</v>
      </c>
      <c r="C396" s="95" t="str">
        <f t="shared" si="3"/>
        <v>51390340980185600</v>
      </c>
      <c r="D396" t="str">
        <f t="shared" si="4"/>
        <v>0</v>
      </c>
      <c r="E396" s="94"/>
      <c r="F396" s="95" t="str">
        <f>GDSummary!D398</f>
        <v>49623207246356900000000000000000000000000000000000000000000000000000000000</v>
      </c>
      <c r="G396" s="95" t="str">
        <f>GDSummary!H398</f>
        <v>45598817735471700000000000000000000000000000000000000000000000000000000000</v>
      </c>
      <c r="H396" s="95" t="str">
        <f>GDSummary!L398</f>
        <v>44671113259205600000000000000000000000000000000000000000000000000000000000</v>
      </c>
      <c r="I396" s="95" t="str">
        <f>GDSummary!P398</f>
        <v>42611537808359600000000000000000000000000000000000000000000000000000000000</v>
      </c>
      <c r="J396" s="95" t="str">
        <f>GDSummary!T398</f>
        <v>41005412442924400000000000000000000000000000000000000000000000000000000000</v>
      </c>
    </row>
    <row r="397">
      <c r="A397" t="str">
        <f t="shared" si="2"/>
        <v>5.83724E+15</v>
      </c>
      <c r="C397" s="95" t="str">
        <f t="shared" si="3"/>
        <v>57227579361880700</v>
      </c>
      <c r="D397" t="str">
        <f t="shared" si="4"/>
        <v>0</v>
      </c>
      <c r="E397" s="94"/>
      <c r="F397" s="95" t="str">
        <f>GDSummary!D399</f>
        <v>49845740829104700000000000000000000000000000000000000000000000000000000000</v>
      </c>
      <c r="G397" s="95" t="str">
        <f>GDSummary!H399</f>
        <v>58675455146540300000000000000000000000000000000000000000000000000000000000</v>
      </c>
      <c r="H397" s="95" t="str">
        <f>GDSummary!L399</f>
        <v>61291308328615600000000000000000000000000000000000000000000000000000000000</v>
      </c>
      <c r="I397" s="95" t="str">
        <f>GDSummary!P399</f>
        <v>61747248880681900000000000000000000000000000000000000000000000000000000000</v>
      </c>
      <c r="J397" s="95" t="str">
        <f>GDSummary!T399</f>
        <v>62712712688463000000000000000000000000000000000000000000000000000000000000</v>
      </c>
    </row>
    <row r="398">
      <c r="A398" t="str">
        <f t="shared" si="2"/>
        <v>6.57609E+15</v>
      </c>
      <c r="C398" s="95" t="str">
        <f t="shared" si="3"/>
        <v>63803669073709500</v>
      </c>
      <c r="D398" t="str">
        <f t="shared" si="4"/>
        <v>0</v>
      </c>
      <c r="E398" s="94"/>
      <c r="F398" s="95" t="str">
        <f>GDSummary!D400</f>
        <v>78115092796850600000000000000000000000000000000000000000000000000000000000</v>
      </c>
      <c r="G398" s="95" t="str">
        <f>GDSummary!H400</f>
        <v>91041125876252500000000000000000000000000000000000000000000000000000000000</v>
      </c>
      <c r="H398" s="95" t="str">
        <f>GDSummary!L400</f>
        <v>143960116170187000000000000000000000000000000000000000000000000000000000000</v>
      </c>
      <c r="I398" s="95" t="str">
        <f>GDSummary!P400</f>
        <v>123868218577863000000000000000000000000000000000000000000000000000000000000</v>
      </c>
      <c r="J398" s="95" t="str">
        <f>GDSummary!T400</f>
        <v>93003015762809000000000000000000000000000000000000000000000000000000000000</v>
      </c>
    </row>
    <row r="399">
      <c r="A399" t="str">
        <f t="shared" si="2"/>
        <v>6.60893E+15</v>
      </c>
      <c r="C399" s="95" t="str">
        <f t="shared" si="3"/>
        <v>70412600364192000</v>
      </c>
      <c r="D399" t="str">
        <f t="shared" si="4"/>
        <v>0</v>
      </c>
      <c r="E399" s="94"/>
      <c r="F399" s="95" t="str">
        <f>GDSummary!D401</f>
        <v>171118108559660000000000000000000000000000000000000000000000000000000000000</v>
      </c>
      <c r="G399" s="95" t="str">
        <f>GDSummary!H401</f>
        <v>152750807330186000000000000000000000000000000000000000000000000000000000000</v>
      </c>
      <c r="H399" s="95" t="str">
        <f>GDSummary!L401</f>
        <v>144348885828574000000000000000000000000000000000000000000000000000000000000</v>
      </c>
      <c r="I399" s="95" t="str">
        <f>GDSummary!P401</f>
        <v>150436541117881000000000000000000000000000000000000000000000000000000000000</v>
      </c>
      <c r="J399" s="95" t="str">
        <f>GDSummary!T401</f>
        <v>162653425755504000000000000000000000000000000000000000000000000000000000000</v>
      </c>
    </row>
    <row r="400">
      <c r="A400" t="str">
        <f t="shared" si="2"/>
        <v>6.82708E+15</v>
      </c>
      <c r="C400" s="95" t="str">
        <f t="shared" si="3"/>
        <v>77239682073074100</v>
      </c>
      <c r="D400" t="str">
        <f t="shared" si="4"/>
        <v>0</v>
      </c>
      <c r="E400" s="94"/>
      <c r="F400" s="95" t="str">
        <f>GDSummary!D402</f>
        <v>190167209512178000000000000000000000000000000000000000000000000000000000000</v>
      </c>
      <c r="G400" s="95" t="str">
        <f>GDSummary!H402</f>
        <v>236553174814268000000000000000000000000000000000000000000000000000000000000</v>
      </c>
      <c r="H400" s="95" t="str">
        <f>GDSummary!L402</f>
        <v>356519631790512000000000000000000000000000000000000000000000000000000000000</v>
      </c>
      <c r="I400" s="95" t="str">
        <f>GDSummary!P402</f>
        <v>356925661142071000000000000000000000000000000000000000000000000000000000000</v>
      </c>
      <c r="J400" s="95" t="str">
        <f>GDSummary!T402</f>
        <v>230251733688059000000000000000000000000000000000000000000000000000000000000</v>
      </c>
    </row>
    <row r="401">
      <c r="A401" t="str">
        <f t="shared" si="2"/>
        <v>7.11707E+15</v>
      </c>
      <c r="C401" s="95" t="str">
        <f t="shared" si="3"/>
        <v>84356753409400300</v>
      </c>
      <c r="D401" t="str">
        <f t="shared" si="4"/>
        <v>0</v>
      </c>
      <c r="E401" s="94"/>
      <c r="F401" s="95" t="str">
        <f>GDSummary!D403</f>
        <v>423682302009585000000000000000000000000000000000000000000000000000000000000</v>
      </c>
      <c r="G401" s="95" t="str">
        <f>GDSummary!H403</f>
        <v>389322116387358000000000000000000000000000000000000000000000000000000000000</v>
      </c>
      <c r="H401" s="95" t="str">
        <f>GDSummary!L403</f>
        <v>381401387561071000000000000000000000000000000000000000000000000000000000000</v>
      </c>
      <c r="I401" s="95" t="str">
        <f>GDSummary!P403</f>
        <v>363816758985076000000000000000000000000000000000000000000000000000000000000</v>
      </c>
      <c r="J401" s="95" t="str">
        <f>GDSummary!T403</f>
        <v>350103681376745000000000000000000000000000000000000000000000000000000000000</v>
      </c>
    </row>
    <row r="402">
      <c r="A402" t="str">
        <f t="shared" si="2"/>
        <v>7.50385E+15</v>
      </c>
      <c r="C402" s="95" t="str">
        <f t="shared" si="3"/>
        <v>91860605663789300</v>
      </c>
      <c r="D402" t="str">
        <f t="shared" si="4"/>
        <v>0</v>
      </c>
      <c r="E402" s="94"/>
      <c r="F402" s="95" t="str">
        <f>GDSummary!D404</f>
        <v>425582290862482000000000000000000000000000000000000000000000000000000000000</v>
      </c>
      <c r="G402" s="95" t="str">
        <f>GDSummary!H404</f>
        <v>500970277566479000000000000000000000000000000000000000000000000000000000000</v>
      </c>
      <c r="H402" s="95" t="str">
        <f>GDSummary!L404</f>
        <v>523304398220926000000000000000000000000000000000000000000000000000000000000</v>
      </c>
      <c r="I402" s="95" t="str">
        <f>GDSummary!P404</f>
        <v>527197212760704000000000000000000000000000000000000000000000000000000000000</v>
      </c>
      <c r="J402" s="95" t="str">
        <f>GDSummary!T404</f>
        <v>535440330271366000000000000000000000000000000000000000000000000000000000000</v>
      </c>
    </row>
    <row r="403">
      <c r="A403" t="str">
        <f t="shared" si="2"/>
        <v>8.09594E+15</v>
      </c>
      <c r="C403" s="95" t="str">
        <f t="shared" si="3"/>
        <v>99956546494630400</v>
      </c>
      <c r="D403" t="str">
        <f t="shared" si="4"/>
        <v>0</v>
      </c>
      <c r="E403" s="94"/>
      <c r="F403" s="95" t="str">
        <f>GDSummary!D405</f>
        <v>666945652536230000000000000000000000000000000000000000000000000000000000000</v>
      </c>
      <c r="G403" s="95" t="str">
        <f>GDSummary!H405</f>
        <v>777307955878384000000000000000000000000000000000000000000000000000000000000</v>
      </c>
      <c r="H403" s="95" t="str">
        <f>GDSummary!L405</f>
        <v>1229129610944890000000000000000000000000000000000000000000000000000000000000</v>
      </c>
      <c r="I403" s="95" t="str">
        <f>GDSummary!P405</f>
        <v>1057585249021740000000000000000000000000000000000000000000000000000000000000</v>
      </c>
      <c r="J403" s="95" t="str">
        <f>GDSummary!T405</f>
        <v>794058546369219000000000000000000000000000000000000000000000000000000000000</v>
      </c>
    </row>
    <row r="404">
      <c r="A404" t="str">
        <f t="shared" si="2"/>
        <v>8.42177E+15</v>
      </c>
      <c r="C404" s="95" t="str">
        <f t="shared" si="3"/>
        <v>108378319354864000</v>
      </c>
      <c r="D404" t="str">
        <f t="shared" si="4"/>
        <v>0</v>
      </c>
      <c r="E404" s="94"/>
      <c r="F404" s="95" t="str">
        <f>GDSummary!D406</f>
        <v>1461004198905450000000000000000000000000000000000000000000000000000000000000</v>
      </c>
      <c r="G404" s="95" t="str">
        <f>GDSummary!H406</f>
        <v>1304184418435130000000000000000000000000000000000000000000000000000000000000</v>
      </c>
      <c r="H404" s="95" t="str">
        <f>GDSummary!L406</f>
        <v>1232448921262730000000000000000000000000000000000000000000000000000000000000</v>
      </c>
      <c r="I404" s="95" t="str">
        <f>GDSummary!P406</f>
        <v>1284425243430090000000000000000000000000000000000000000000000000000000000000</v>
      </c>
      <c r="J404" s="95" t="str">
        <f>GDSummary!T406</f>
        <v>1388732846543220000000000000000000000000000000000000000000000000000000000000</v>
      </c>
    </row>
    <row r="405">
      <c r="A405" t="str">
        <f t="shared" si="2"/>
        <v>8.59663E+15</v>
      </c>
      <c r="C405" s="95" t="str">
        <f t="shared" si="3"/>
        <v>116974953048371000</v>
      </c>
      <c r="D405" t="str">
        <f t="shared" si="4"/>
        <v>0</v>
      </c>
      <c r="E405" s="94"/>
      <c r="F405" s="95" t="str">
        <f>GDSummary!D407</f>
        <v>1623645176597760000000000000000000000000000000000000000000000000000000000000</v>
      </c>
      <c r="G405" s="95" t="str">
        <f>GDSummary!H407</f>
        <v>2019687948733760000000000000000000000000000000000000000000000000000000000000</v>
      </c>
      <c r="H405" s="95" t="str">
        <f>GDSummary!L407</f>
        <v>3043960007637430000000000000000000000000000000000000000000000000000000000000</v>
      </c>
      <c r="I405" s="95" t="str">
        <f>GDSummary!P407</f>
        <v>3047426680992450000000000000000000000000000000000000000000000000000000000000</v>
      </c>
      <c r="J405" s="95" t="str">
        <f>GDSummary!T407</f>
        <v>1965886325854460000000000000000000000000000000000000000000000000000000000000</v>
      </c>
    </row>
    <row r="406">
      <c r="A406" t="str">
        <f t="shared" si="2"/>
        <v>1.0118E+16</v>
      </c>
      <c r="C406" s="95" t="str">
        <f t="shared" si="3"/>
        <v>127092910352338000</v>
      </c>
      <c r="D406" t="str">
        <f t="shared" si="4"/>
        <v>0</v>
      </c>
      <c r="E406" s="94"/>
      <c r="F406" s="95" t="str">
        <f>GDSummary!D408</f>
        <v>3617394017782270000000000000000000000000000000000000000000000000000000000000</v>
      </c>
      <c r="G406" s="95" t="str">
        <f>GDSummary!H408</f>
        <v>3324027197100390000000000000000000000000000000000000000000000000000000000000</v>
      </c>
      <c r="H406" s="95" t="str">
        <f>GDSummary!L408</f>
        <v>3256400116769730000000000000000000000000000000000000000000000000000000000000</v>
      </c>
      <c r="I406" s="95" t="str">
        <f>GDSummary!P408</f>
        <v>3106262785297490000000000000000000000000000000000000000000000000000000000000</v>
      </c>
      <c r="J406" s="95" t="str">
        <f>GDSummary!T408</f>
        <v>2989180705941170000000000000000000000000000000000000000000000000000000000000</v>
      </c>
    </row>
    <row r="407">
      <c r="A407" t="str">
        <f t="shared" si="2"/>
        <v>1.01399E+16</v>
      </c>
      <c r="C407" s="95" t="str">
        <f t="shared" si="3"/>
        <v>137232775857738000</v>
      </c>
      <c r="D407" t="str">
        <f t="shared" si="4"/>
        <v>0</v>
      </c>
      <c r="E407" s="94"/>
      <c r="F407" s="95" t="str">
        <f>GDSummary!D409</f>
        <v>3633616098047890000000000000000000000000000000000000000000000000000000000000</v>
      </c>
      <c r="G407" s="95" t="str">
        <f>GDSummary!H409</f>
        <v>4277277754015580000000000000000000000000000000000000000000000000000000000000</v>
      </c>
      <c r="H407" s="95" t="str">
        <f>GDSummary!L409</f>
        <v>4467966187458800000000000000000000000000000000000000000000000000000000000000</v>
      </c>
      <c r="I407" s="95" t="str">
        <f>GDSummary!P409</f>
        <v>4501202987678520000000000000000000000000000000000000000000000000000000000000</v>
      </c>
      <c r="J407" s="95" t="str">
        <f>GDSummary!T409</f>
        <v>4571582618429000000000000000000000000000000000000000000000000000000000000000</v>
      </c>
    </row>
    <row r="408">
      <c r="A408" t="str">
        <f t="shared" si="2"/>
        <v>1.07982E+16</v>
      </c>
      <c r="C408" s="95" t="str">
        <f t="shared" si="3"/>
        <v>148030989747454000</v>
      </c>
      <c r="D408" t="str">
        <f t="shared" si="4"/>
        <v>0</v>
      </c>
      <c r="E408" s="94"/>
      <c r="F408" s="95" t="str">
        <f>GDSummary!D410</f>
        <v>5694373360008490000000000000000000000000000000000000000000000000000000000000</v>
      </c>
      <c r="G408" s="95" t="str">
        <f>GDSummary!H410</f>
        <v>6636645279333440000000000000000000000000000000000000000000000000000000000000</v>
      </c>
      <c r="H408" s="95" t="str">
        <f>GDSummary!L410</f>
        <v>10494292729769300000000000000000000000000000000000000000000000000000000000000</v>
      </c>
      <c r="I408" s="95" t="str">
        <f>GDSummary!P410</f>
        <v>9029649185156320000000000000000000000000000000000000000000000000000000000000</v>
      </c>
      <c r="J408" s="95" t="str">
        <f>GDSummary!T410</f>
        <v>6779661604415850000000000000000000000000000000000000000000000000000000000000</v>
      </c>
    </row>
    <row r="409">
      <c r="A409" t="str">
        <f t="shared" si="2"/>
        <v>1.20754E+16</v>
      </c>
      <c r="C409" s="95" t="str">
        <f t="shared" si="3"/>
        <v>160106354208376000</v>
      </c>
      <c r="D409" t="str">
        <f t="shared" si="4"/>
        <v>0</v>
      </c>
      <c r="E409" s="94"/>
      <c r="F409" s="95" t="str">
        <f>GDSummary!D411</f>
        <v>12474034964424300000000000000000000000000000000000000000000000000000000000000</v>
      </c>
      <c r="G409" s="95" t="str">
        <f>GDSummary!H411</f>
        <v>11135109705916800000000000000000000000000000000000000000000000000000000000000</v>
      </c>
      <c r="H409" s="95" t="str">
        <f>GDSummary!L411</f>
        <v>10522632958355600000000000000000000000000000000000000000000000000000000000000</v>
      </c>
      <c r="I409" s="95" t="str">
        <f>GDSummary!P411</f>
        <v>10966406125142800000000000000000000000000000000000000000000000000000000000000</v>
      </c>
      <c r="J409" s="95" t="str">
        <f>GDSummary!T411</f>
        <v>11856983092179100000000000000000000000000000000000000000000000000000000000000</v>
      </c>
    </row>
    <row r="410">
      <c r="A410" t="str">
        <f t="shared" si="2"/>
        <v>1.25805E+16</v>
      </c>
      <c r="C410" s="95" t="str">
        <f t="shared" si="3"/>
        <v>172686822301226000</v>
      </c>
      <c r="D410" t="str">
        <f t="shared" si="4"/>
        <v>0</v>
      </c>
      <c r="E410" s="94"/>
      <c r="F410" s="95" t="str">
        <f>GDSummary!D412</f>
        <v>13862661529564900000000000000000000000000000000000000000000000000000000000000</v>
      </c>
      <c r="G410" s="95" t="str">
        <f>GDSummary!H412</f>
        <v>17244069598571900000000000000000000000000000000000000000000000000000000000000</v>
      </c>
      <c r="H410" s="95" t="str">
        <f>GDSummary!L412</f>
        <v>25989291197126900000000000000000000000000000000000000000000000000000000000000</v>
      </c>
      <c r="I410" s="95" t="str">
        <f>GDSummary!P412</f>
        <v>26018889609419500000000000000000000000000000000000000000000000000000000000000</v>
      </c>
      <c r="J410" s="95" t="str">
        <f>GDSummary!T412</f>
        <v>16784712037901000000000000000000000000000000000000000000000000000000000000000</v>
      </c>
    </row>
    <row r="411">
      <c r="A411" t="str">
        <f t="shared" si="2"/>
        <v>1.29778E+16</v>
      </c>
      <c r="C411" s="95" t="str">
        <f t="shared" si="3"/>
        <v>185664633416167000</v>
      </c>
      <c r="D411" t="str">
        <f t="shared" si="4"/>
        <v>0</v>
      </c>
      <c r="E411" s="94"/>
      <c r="F411" s="95" t="str">
        <f>GDSummary!D413</f>
        <v>30885263363186100000000000000000000000000000000000000000000000000000000000000</v>
      </c>
      <c r="G411" s="95" t="str">
        <f>GDSummary!H413</f>
        <v>28380501240442400000000000000000000000000000000000000000000000000000000000000</v>
      </c>
      <c r="H411" s="95" t="str">
        <f>GDSummary!L413</f>
        <v>27803102102768100000000000000000000000000000000000000000000000000000000000000</v>
      </c>
      <c r="I411" s="95" t="str">
        <f>GDSummary!P413</f>
        <v>26521231507424600000000000000000000000000000000000000000000000000000000000000</v>
      </c>
      <c r="J411" s="95" t="str">
        <f>GDSummary!T413</f>
        <v>25521586227354700000000000000000000000000000000000000000000000000000000000000</v>
      </c>
    </row>
    <row r="412">
      <c r="A412" t="str">
        <f t="shared" si="2"/>
        <v>1.31676E+16</v>
      </c>
      <c r="C412" s="95" t="str">
        <f t="shared" si="3"/>
        <v>198832218242255000</v>
      </c>
      <c r="D412" t="str">
        <f t="shared" si="4"/>
        <v>0</v>
      </c>
      <c r="E412" s="94"/>
      <c r="F412" s="95" t="str">
        <f>GDSummary!D414</f>
        <v>31023767274797400000000000000000000000000000000000000000000000000000000000000</v>
      </c>
      <c r="G412" s="95" t="str">
        <f>GDSummary!H414</f>
        <v>36519342173086800000000000000000000000000000000000000000000000000000000000000</v>
      </c>
      <c r="H412" s="95" t="str">
        <f>GDSummary!L414</f>
        <v>38147437552870200000000000000000000000000000000000000000000000000000000000000</v>
      </c>
      <c r="I412" s="95" t="str">
        <f>GDSummary!P414</f>
        <v>38431212923506900000000000000000000000000000000000000000000000000000000000000</v>
      </c>
      <c r="J412" s="95" t="str">
        <f>GDSummary!T414</f>
        <v>39032113301084500000000000000000000000000000000000000000000000000000000000000</v>
      </c>
    </row>
    <row r="413">
      <c r="A413" t="str">
        <f t="shared" si="2"/>
        <v>1.36098E+16</v>
      </c>
      <c r="C413" s="95" t="str">
        <f t="shared" si="3"/>
        <v>212441969849080000</v>
      </c>
      <c r="D413" t="str">
        <f t="shared" si="4"/>
        <v>0</v>
      </c>
      <c r="E413" s="94"/>
      <c r="F413" s="95" t="str">
        <f>GDSummary!D415</f>
        <v>48618486138813000000000000000000000000000000000000000000000000000000000000000</v>
      </c>
      <c r="G413" s="95" t="str">
        <f>GDSummary!H415</f>
        <v>56663591605628500000000000000000000000000000000000000000000000000000000000000</v>
      </c>
      <c r="H413" s="95" t="str">
        <f>GDSummary!L415</f>
        <v>89600135671148400000000000000000000000000000000000000000000000000000000000000</v>
      </c>
      <c r="I413" s="95" t="str">
        <f>GDSummary!P415</f>
        <v>77095028020117800000000000000000000000000000000000000000000000000000000000000</v>
      </c>
      <c r="J413" s="95" t="str">
        <f>GDSummary!T415</f>
        <v>57884663140466000000000000000000000000000000000000000000000000000000000000000</v>
      </c>
    </row>
    <row r="414">
      <c r="A414" t="str">
        <f t="shared" si="2"/>
        <v>1.53729E+16</v>
      </c>
      <c r="C414" s="95" t="str">
        <f t="shared" si="3"/>
        <v>227814822839947000</v>
      </c>
      <c r="D414" t="str">
        <f t="shared" si="4"/>
        <v>0</v>
      </c>
      <c r="E414" s="94"/>
      <c r="F414" s="95" t="str">
        <f>GDSummary!D416</f>
        <v>106503149279279000000000000000000000000000000000000000000000000000000000000000</v>
      </c>
      <c r="G414" s="95" t="str">
        <f>GDSummary!H416</f>
        <v>95071422729905000000000000000000000000000000000000000000000000000000000000000</v>
      </c>
      <c r="H414" s="95" t="str">
        <f>GDSummary!L416</f>
        <v>89842104176474900000000000000000000000000000000000000000000000000000000000000</v>
      </c>
      <c r="I414" s="95" t="str">
        <f>GDSummary!P416</f>
        <v>93631033738022400000000000000000000000000000000000000000000000000000000000000</v>
      </c>
      <c r="J414" s="95" t="str">
        <f>GDSummary!T416</f>
        <v>101234768370438000000000000000000000000000000000000000000000000000000000000000</v>
      </c>
    </row>
    <row r="415">
      <c r="A415" t="str">
        <f t="shared" si="2"/>
        <v>1.78908E+16</v>
      </c>
      <c r="C415" s="95" t="str">
        <f t="shared" si="3"/>
        <v>245705618285401000</v>
      </c>
      <c r="D415" t="str">
        <f t="shared" si="4"/>
        <v>0</v>
      </c>
      <c r="E415" s="94"/>
      <c r="F415" s="95" t="str">
        <f>GDSummary!D417</f>
        <v>118359224942216000000000000000000000000000000000000000000000000000000000000000</v>
      </c>
      <c r="G415" s="95" t="str">
        <f>GDSummary!H417</f>
        <v>147229643325257000000000000000000000000000000000000000000000000000000000000000</v>
      </c>
      <c r="H415" s="95" t="str">
        <f>GDSummary!L417</f>
        <v>221896232287656000000000000000000000000000000000000000000000000000000000000000</v>
      </c>
      <c r="I415" s="95" t="str">
        <f>GDSummary!P417</f>
        <v>222148943149205000000000000000000000000000000000000000000000000000000000000000</v>
      </c>
      <c r="J415" s="95" t="str">
        <f>GDSummary!T417</f>
        <v>143307654410185000000000000000000000000000000000000000000000000000000000000000</v>
      </c>
    </row>
    <row r="416">
      <c r="A416" t="str">
        <f t="shared" si="2"/>
        <v>2.14053E+16</v>
      </c>
      <c r="C416" s="95" t="str">
        <f t="shared" si="3"/>
        <v>267110946648117000</v>
      </c>
      <c r="D416" t="str">
        <f t="shared" si="4"/>
        <v>0</v>
      </c>
      <c r="E416" s="94"/>
      <c r="F416" s="95" t="str">
        <f>GDSummary!D418</f>
        <v>263697979353151000000000000000000000000000000000000000000000000000000000000000</v>
      </c>
      <c r="G416" s="95" t="str">
        <f>GDSummary!H418</f>
        <v>242312352727247000000000000000000000000000000000000000000000000000000000000000</v>
      </c>
      <c r="H416" s="95" t="str">
        <f>GDSummary!L418</f>
        <v>237382526353597000000000000000000000000000000000000000000000000000000000000000</v>
      </c>
      <c r="I416" s="95" t="str">
        <f>GDSummary!P418</f>
        <v>226437931780795000000000000000000000000000000000000000000000000000000000000000</v>
      </c>
      <c r="J416" s="95" t="str">
        <f>GDSummary!T418</f>
        <v>217902973301581000000000000000000000000000000000000000000000000000000000000000</v>
      </c>
    </row>
    <row r="417">
      <c r="A417" t="str">
        <f t="shared" si="2"/>
        <v>2.1737E+16</v>
      </c>
      <c r="C417" s="95" t="str">
        <f t="shared" si="3"/>
        <v>288847900096386000</v>
      </c>
      <c r="D417" t="str">
        <f t="shared" si="4"/>
        <v>0</v>
      </c>
      <c r="E417" s="94"/>
      <c r="F417" s="95" t="str">
        <f>GDSummary!D419</f>
        <v>264880523960103000000000000000000000000000000000000000000000000000000000000000</v>
      </c>
      <c r="G417" s="95" t="str">
        <f>GDSummary!H419</f>
        <v>311801671402549000000000000000000000000000000000000000000000000000000000000000</v>
      </c>
      <c r="H417" s="95" t="str">
        <f>GDSummary!L419</f>
        <v>325702328709386000000000000000000000000000000000000000000000000000000000000000</v>
      </c>
      <c r="I417" s="95" t="str">
        <f>GDSummary!P419</f>
        <v>328125199155629000000000000000000000000000000000000000000000000000000000000000</v>
      </c>
      <c r="J417" s="95" t="str">
        <f>GDSummary!T419</f>
        <v>333255678811782000000000000000000000000000000000000000000000000000000000000000</v>
      </c>
    </row>
    <row r="418">
      <c r="A418" t="str">
        <f t="shared" si="2"/>
        <v>2.83697E+16</v>
      </c>
      <c r="C418" s="95" t="str">
        <f t="shared" si="3"/>
        <v>317217590017034000</v>
      </c>
      <c r="D418" t="str">
        <f t="shared" si="4"/>
        <v>0</v>
      </c>
      <c r="E418" s="94"/>
      <c r="F418" s="95" t="str">
        <f>GDSummary!D420</f>
        <v>415104006181012000000000000000000000000000000000000000000000000000000000000000</v>
      </c>
      <c r="G418" s="95" t="str">
        <f>GDSummary!H420</f>
        <v>483793012660748000000000000000000000000000000000000000000000000000000000000000</v>
      </c>
      <c r="H418" s="95" t="str">
        <f>GDSummary!L420</f>
        <v>765004800134322000000000000000000000000000000000000000000000000000000000000000</v>
      </c>
      <c r="I418" s="95" t="str">
        <f>GDSummary!P420</f>
        <v>658236352658463000000000000000000000000000000000000000000000000000000000000000</v>
      </c>
      <c r="J418" s="95" t="str">
        <f>GDSummary!T420</f>
        <v>494218505640876000000000000000000000000000000000000000000000000000000000000000</v>
      </c>
    </row>
    <row r="419">
      <c r="A419" t="str">
        <f t="shared" si="2"/>
        <v>3.21328E+16</v>
      </c>
      <c r="C419" s="95" t="str">
        <f t="shared" si="3"/>
        <v>349350393736530000</v>
      </c>
      <c r="D419" t="str">
        <f t="shared" si="4"/>
        <v>0</v>
      </c>
      <c r="E419" s="94"/>
      <c r="F419" s="95" t="str">
        <f>GDSummary!D421</f>
        <v>909322511821888000000000000000000000000000000000000000000000000000000000000000</v>
      </c>
      <c r="G419" s="95" t="str">
        <f>GDSummary!H421</f>
        <v>811718578316796000000000000000000000000000000000000000000000000000000000000000</v>
      </c>
      <c r="H419" s="95" t="str">
        <f>GDSummary!L421</f>
        <v>767070724104967000000000000000000000000000000000000000000000000000000000000000</v>
      </c>
      <c r="I419" s="95" t="str">
        <f>GDSummary!P421</f>
        <v>799420555723448000000000000000000000000000000000000000000000000000000000000000</v>
      </c>
      <c r="J419" s="95" t="str">
        <f>GDSummary!T421</f>
        <v>864341143724504000000000000000000000000000000000000000000000000000000000000000</v>
      </c>
    </row>
    <row r="420">
      <c r="A420" t="str">
        <f t="shared" si="2"/>
        <v>3.96277E+16</v>
      </c>
      <c r="C420" s="95" t="str">
        <f t="shared" si="3"/>
        <v>388978142630253000</v>
      </c>
      <c r="D420" t="str">
        <f t="shared" si="4"/>
        <v>0</v>
      </c>
      <c r="E420" s="94"/>
      <c r="F420" s="95" t="str">
        <f>GDSummary!D422</f>
        <v>1010549532573190000000000000000000000000000000000000000000000000000000000000000</v>
      </c>
      <c r="G420" s="95" t="str">
        <f>GDSummary!H422</f>
        <v>1257044791530980000000000000000000000000000000000000000000000000000000000000000</v>
      </c>
      <c r="H420" s="95" t="str">
        <f>GDSummary!L422</f>
        <v>1894547162906120000000000000000000000000000000000000000000000000000000000000000</v>
      </c>
      <c r="I420" s="95" t="str">
        <f>GDSummary!P422</f>
        <v>1896704804975320000000000000000000000000000000000000000000000000000000000000000</v>
      </c>
      <c r="J420" s="95" t="str">
        <f>GDSummary!T422</f>
        <v>1223558900872100000000000000000000000000000000000000000000000000000000000000000</v>
      </c>
    </row>
    <row r="421">
      <c r="A421" t="str">
        <f t="shared" si="2"/>
        <v>4.41826E+16</v>
      </c>
      <c r="C421" s="95" t="str">
        <f t="shared" si="3"/>
        <v>433160728316487000</v>
      </c>
      <c r="D421" t="str">
        <f t="shared" si="4"/>
        <v>0</v>
      </c>
      <c r="E421" s="94"/>
      <c r="F421" s="95" t="str">
        <f>GDSummary!D423</f>
        <v>2251449938996470000000000000000000000000000000000000000000000000000000000000000</v>
      </c>
      <c r="G421" s="95" t="str">
        <f>GDSummary!H423</f>
        <v>2068859735308130000000000000000000000000000000000000000000000000000000000000000</v>
      </c>
      <c r="H421" s="95" t="str">
        <f>GDSummary!L423</f>
        <v>2026768941455840000000000000000000000000000000000000000000000000000000000000000</v>
      </c>
      <c r="I421" s="95" t="str">
        <f>GDSummary!P423</f>
        <v>1933324134469760000000000000000000000000000000000000000000000000000000000000000</v>
      </c>
      <c r="J421" s="95" t="str">
        <f>GDSummary!T423</f>
        <v>1860452769302310000000000000000000000000000000000000000000000000000000000000000</v>
      </c>
    </row>
    <row r="422">
      <c r="A422" t="str">
        <f t="shared" si="2"/>
        <v>4.9775E+16</v>
      </c>
      <c r="C422" s="95" t="str">
        <f t="shared" si="3"/>
        <v>482935746599852000</v>
      </c>
      <c r="D422" t="str">
        <f t="shared" si="4"/>
        <v>0</v>
      </c>
      <c r="E422" s="94"/>
      <c r="F422" s="95" t="str">
        <f>GDSummary!D424</f>
        <v>2261546489564330000000000000000000000000000000000000000000000000000000000000000</v>
      </c>
      <c r="G422" s="95" t="str">
        <f>GDSummary!H424</f>
        <v>2662158639896580000000000000000000000000000000000000000000000000000000000000000</v>
      </c>
      <c r="H422" s="95" t="str">
        <f>GDSummary!L424</f>
        <v>2780842272294000000000000000000000000000000000000000000000000000000000000000000</v>
      </c>
      <c r="I422" s="95" t="str">
        <f>GDSummary!P424</f>
        <v>2801528708844520000000000000000000000000000000000000000000000000000000000000000</v>
      </c>
      <c r="J422" s="95" t="str">
        <f>GDSummary!T424</f>
        <v>2845332677829050000000000000000000000000000000000000000000000000000000000000000</v>
      </c>
    </row>
    <row r="423">
      <c r="A423" t="str">
        <f t="shared" si="2"/>
        <v>5.00236E+16</v>
      </c>
      <c r="C423" s="95" t="str">
        <f t="shared" si="3"/>
        <v>532959345764802000</v>
      </c>
      <c r="D423" t="str">
        <f t="shared" si="4"/>
        <v>0</v>
      </c>
      <c r="E423" s="94"/>
      <c r="F423" s="95" t="str">
        <f>GDSummary!D425</f>
        <v>3544152638886200000000000000000000000000000000000000000000000000000000000000000</v>
      </c>
      <c r="G423" s="95" t="str">
        <f>GDSummary!H425</f>
        <v>4130618488294220000000000000000000000000000000000000000000000000000000000000000</v>
      </c>
      <c r="H423" s="95" t="str">
        <f>GDSummary!L425</f>
        <v>6531601094628700000000000000000000000000000000000000000000000000000000000000000</v>
      </c>
      <c r="I423" s="95" t="str">
        <f>GDSummary!P425</f>
        <v>5620013470233820000000000000000000000000000000000000000000000000000000000000000</v>
      </c>
      <c r="J423" s="95" t="str">
        <f>GDSummary!T425</f>
        <v>4219631212592290000000000000000000000000000000000000000000000000000000000000000</v>
      </c>
    </row>
    <row r="424">
      <c r="A424" t="str">
        <f t="shared" si="2"/>
        <v>5.16748E+16</v>
      </c>
      <c r="C424" s="95" t="str">
        <f t="shared" si="3"/>
        <v>584634145193158000</v>
      </c>
      <c r="D424" t="str">
        <f t="shared" si="4"/>
        <v>0</v>
      </c>
      <c r="E424" s="94"/>
      <c r="F424" s="95" t="str">
        <f>GDSummary!D426</f>
        <v>7763783851478490000000000000000000000000000000000000000000000000000000000000000</v>
      </c>
      <c r="G424" s="95" t="str">
        <f>GDSummary!H426</f>
        <v>6930442728899900000000000000000000000000000000000000000000000000000000000000000</v>
      </c>
      <c r="H424" s="95" t="str">
        <f>GDSummary!L426</f>
        <v>6549239926784690000000000000000000000000000000000000000000000000000000000000000</v>
      </c>
      <c r="I424" s="95" t="str">
        <f>GDSummary!P426</f>
        <v>6825442370969630000000000000000000000000000000000000000000000000000000000000000</v>
      </c>
      <c r="J424" s="95" t="str">
        <f>GDSummary!T426</f>
        <v>7379733512119580000000000000000000000000000000000000000000000000000000000000000</v>
      </c>
    </row>
    <row r="425">
      <c r="A425" t="str">
        <f t="shared" si="2"/>
        <v>5.38698E+16</v>
      </c>
      <c r="C425" s="95" t="str">
        <f t="shared" si="3"/>
        <v>638503902360923000</v>
      </c>
      <c r="D425" t="str">
        <f t="shared" si="4"/>
        <v>0</v>
      </c>
      <c r="E425" s="94"/>
      <c r="F425" s="95" t="str">
        <f>GDSummary!D427</f>
        <v>8628058846130960000000000000000000000000000000000000000000000000000000000000000</v>
      </c>
      <c r="G425" s="95" t="str">
        <f>GDSummary!H427</f>
        <v>10732632180764600000000000000000000000000000000000000000000000000000000000000000</v>
      </c>
      <c r="H425" s="95" t="str">
        <f>GDSummary!L427</f>
        <v>16175619186821500000000000000000000000000000000000000000000000000000000000000000</v>
      </c>
      <c r="I425" s="95" t="str">
        <f>GDSummary!P427</f>
        <v>16194041106917400000000000000000000000000000000000000000000000000000000000000000</v>
      </c>
      <c r="J425" s="95" t="str">
        <f>GDSummary!T427</f>
        <v>10446730079178200000000000000000000000000000000000000000000000000000000000000000</v>
      </c>
    </row>
    <row r="426">
      <c r="A426" t="str">
        <f t="shared" si="2"/>
        <v>5.67973E+16</v>
      </c>
      <c r="C426" s="95" t="str">
        <f t="shared" si="3"/>
        <v>695301239308142000</v>
      </c>
      <c r="D426" t="str">
        <f t="shared" si="4"/>
        <v>0</v>
      </c>
      <c r="E426" s="94"/>
      <c r="F426" s="95" t="str">
        <f>GDSummary!D428</f>
        <v>19222850475538200000000000000000000000000000000000000000000000000000000000000000</v>
      </c>
      <c r="G426" s="95" t="str">
        <f>GDSummary!H428</f>
        <v>17663897676719400000000000000000000000000000000000000000000000000000000000000000</v>
      </c>
      <c r="H426" s="95" t="str">
        <f>GDSummary!L428</f>
        <v>17304527022899800000000000000000000000000000000000000000000000000000000000000000</v>
      </c>
      <c r="I426" s="95" t="str">
        <f>GDSummary!P428</f>
        <v>16506696468777200000000000000000000000000000000000000000000000000000000000000000</v>
      </c>
      <c r="J426" s="95" t="str">
        <f>GDSummary!T428</f>
        <v>15884521694957100000000000000000000000000000000000000000000000000000000000000000</v>
      </c>
    </row>
    <row r="427">
      <c r="A427" t="str">
        <f t="shared" si="2"/>
        <v>6.12789E+16</v>
      </c>
      <c r="C427" s="95" t="str">
        <f t="shared" si="3"/>
        <v>756580148285205000</v>
      </c>
      <c r="D427" t="str">
        <f t="shared" si="4"/>
        <v>0</v>
      </c>
      <c r="E427" s="94"/>
      <c r="F427" s="95" t="str">
        <f>GDSummary!D429</f>
        <v>19309054693772400000000000000000000000000000000000000000000000000000000000000000</v>
      </c>
      <c r="G427" s="95" t="str">
        <f>GDSummary!H429</f>
        <v>22729476054752500000000000000000000000000000000000000000000000000000000000000000</v>
      </c>
      <c r="H427" s="95" t="str">
        <f>GDSummary!L429</f>
        <v>23742795373984700000000000000000000000000000000000000000000000000000000000000000</v>
      </c>
      <c r="I427" s="95" t="str">
        <f>GDSummary!P429</f>
        <v>23919415901847600000000000000000000000000000000000000000000000000000000000000000</v>
      </c>
      <c r="J427" s="95" t="str">
        <f>GDSummary!T429</f>
        <v>24293413622800700000000000000000000000000000000000000000000000000000000000000000</v>
      </c>
    </row>
    <row r="428">
      <c r="A428" t="str">
        <f t="shared" si="2"/>
        <v>6.37452E+16</v>
      </c>
      <c r="C428" s="95" t="str">
        <f t="shared" si="3"/>
        <v>820325309386408000</v>
      </c>
      <c r="D428" t="str">
        <f t="shared" si="4"/>
        <v>0</v>
      </c>
      <c r="E428" s="94"/>
      <c r="F428" s="95" t="str">
        <f>GDSummary!D430</f>
        <v>30259929416934000000000000000000000000000000000000000000000000000000000000000000</v>
      </c>
      <c r="G428" s="95" t="str">
        <f>GDSummary!H430</f>
        <v>35267167258164900000000000000000000000000000000000000000000000000000000000000000</v>
      </c>
      <c r="H428" s="95" t="str">
        <f>GDSummary!L430</f>
        <v>55766725714484600000000000000000000000000000000000000000000000000000000000000000</v>
      </c>
      <c r="I428" s="95" t="str">
        <f>GDSummary!P430</f>
        <v>47983602361138200000000000000000000000000000000000000000000000000000000000000000</v>
      </c>
      <c r="J428" s="95" t="str">
        <f>GDSummary!T430</f>
        <v>36027156747589100000000000000000000000000000000000000000000000000000000000000000</v>
      </c>
    </row>
    <row r="429">
      <c r="A429" t="str">
        <f t="shared" si="2"/>
        <v>6.50687E+16</v>
      </c>
      <c r="C429" s="95" t="str">
        <f t="shared" si="3"/>
        <v>885394007962709000</v>
      </c>
      <c r="D429" t="str">
        <f t="shared" si="4"/>
        <v>0</v>
      </c>
      <c r="E429" s="94"/>
      <c r="F429" s="95" t="str">
        <f>GDSummary!D431</f>
        <v>66287086164523100000000000000000000000000000000000000000000000000000000000000000</v>
      </c>
      <c r="G429" s="95" t="str">
        <f>GDSummary!H431</f>
        <v>59172030432222200000000000000000000000000000000000000000000000000000000000000000</v>
      </c>
      <c r="H429" s="95" t="str">
        <f>GDSummary!L431</f>
        <v>55917325835422100000000000000000000000000000000000000000000000000000000000000000</v>
      </c>
      <c r="I429" s="95" t="str">
        <f>GDSummary!P431</f>
        <v>58275538733512200000000000000000000000000000000000000000000000000000000000000000</v>
      </c>
      <c r="J429" s="95" t="str">
        <f>GDSummary!T431</f>
        <v>63008069331545500000000000000000000000000000000000000000000000000000000000000000</v>
      </c>
    </row>
    <row r="430">
      <c r="A430" t="str">
        <f t="shared" si="2"/>
        <v>7.65837E+16</v>
      </c>
      <c r="C430" s="95" t="str">
        <f t="shared" si="3"/>
        <v>961977742653764000</v>
      </c>
      <c r="D430" t="str">
        <f t="shared" si="4"/>
        <v>0</v>
      </c>
      <c r="E430" s="94"/>
      <c r="F430" s="95" t="str">
        <f>GDSummary!D432</f>
        <v>73666254896720800000000000000000000000000000000000000000000000000000000000000000</v>
      </c>
      <c r="G430" s="95" t="str">
        <f>GDSummary!H432</f>
        <v>91635074822825800000000000000000000000000000000000000000000000000000000000000000</v>
      </c>
      <c r="H430" s="95" t="str">
        <f>GDSummary!L432</f>
        <v>138107227521173000000000000000000000000000000000000000000000000000000000000000000</v>
      </c>
      <c r="I430" s="95" t="str">
        <f>GDSummary!P432</f>
        <v>138264513636819000000000000000000000000000000000000000000000000000000000000000000</v>
      </c>
      <c r="J430" s="95" t="str">
        <f>GDSummary!T432</f>
        <v>89194046375225700000000000000000000000000000000000000000000000000000000000000000</v>
      </c>
    </row>
    <row r="431">
      <c r="A431" t="str">
        <f t="shared" si="2"/>
        <v>7.67496E+16</v>
      </c>
      <c r="C431" s="95" t="str">
        <f t="shared" si="3"/>
        <v>1038727302504550000</v>
      </c>
      <c r="D431" t="str">
        <f t="shared" si="4"/>
        <v>0</v>
      </c>
      <c r="E431" s="94"/>
      <c r="F431" s="95" t="str">
        <f>GDSummary!D433</f>
        <v>164124448873868000000000000000000000000000000000000000000000000000000000000000000</v>
      </c>
      <c r="G431" s="95" t="str">
        <f>GDSummary!H433</f>
        <v>150814130029527000000000000000000000000000000000000000000000000000000000000000000</v>
      </c>
      <c r="H431" s="95" t="str">
        <f>GDSummary!L433</f>
        <v>147745828032659000000000000000000000000000000000000000000000000000000000000000000</v>
      </c>
      <c r="I431" s="95" t="str">
        <f>GDSummary!P433</f>
        <v>140933961074804000000000000000000000000000000000000000000000000000000000000000000</v>
      </c>
      <c r="J431" s="95" t="str">
        <f>GDSummary!T433</f>
        <v>135621840898539000000000000000000000000000000000000000000000000000000000000000000</v>
      </c>
    </row>
    <row r="432">
      <c r="A432" t="str">
        <f t="shared" si="2"/>
        <v>8.17327E+16</v>
      </c>
      <c r="C432" s="95" t="str">
        <f t="shared" si="3"/>
        <v>1120459960868600000</v>
      </c>
      <c r="D432" t="str">
        <f t="shared" si="4"/>
        <v>0</v>
      </c>
      <c r="E432" s="94"/>
      <c r="F432" s="95" t="str">
        <f>GDSummary!D434</f>
        <v>164860459374824000000000000000000000000000000000000000000000000000000000000000000</v>
      </c>
      <c r="G432" s="95" t="str">
        <f>GDSummary!H434</f>
        <v>194063972740421000000000000000000000000000000000000000000000000000000000000000000</v>
      </c>
      <c r="H432" s="95" t="str">
        <f>GDSummary!L434</f>
        <v>202715679989243000000000000000000000000000000000000000000000000000000000000000000</v>
      </c>
      <c r="I432" s="95" t="str">
        <f>GDSummary!P434</f>
        <v>204223663773032000000000000000000000000000000000000000000000000000000000000000000</v>
      </c>
      <c r="J432" s="95" t="str">
        <f>GDSummary!T434</f>
        <v>207416851480007000000000000000000000000000000000000000000000000000000000000000000</v>
      </c>
    </row>
    <row r="433">
      <c r="A433" t="str">
        <f t="shared" si="2"/>
        <v>9.13995E+16</v>
      </c>
      <c r="C433" s="95" t="str">
        <f t="shared" si="3"/>
        <v>1211859487511240000</v>
      </c>
      <c r="D433" t="str">
        <f t="shared" si="4"/>
        <v>0</v>
      </c>
      <c r="E433" s="94"/>
      <c r="F433" s="95" t="str">
        <f>GDSummary!D435</f>
        <v>258358886203499000000000000000000000000000000000000000000000000000000000000000000</v>
      </c>
      <c r="G433" s="95" t="str">
        <f>GDSummary!H435</f>
        <v>301110618165321000000000000000000000000000000000000000000000000000000000000000000</v>
      </c>
      <c r="H433" s="95" t="str">
        <f>GDSummary!L435</f>
        <v>476135583275597000000000000000000000000000000000000000000000000000000000000000000</v>
      </c>
      <c r="I433" s="95" t="str">
        <f>GDSummary!P435</f>
        <v>409683376694120000000000000000000000000000000000000000000000000000000000000000000</v>
      </c>
      <c r="J433" s="95" t="str">
        <f>GDSummary!T435</f>
        <v>307599398601938000000000000000000000000000000000000000000000000000000000000000000</v>
      </c>
    </row>
    <row r="434">
      <c r="A434" t="str">
        <f t="shared" si="2"/>
        <v>9.52227E+16</v>
      </c>
      <c r="C434" s="95" t="str">
        <f t="shared" si="3"/>
        <v>1307082189264930000</v>
      </c>
      <c r="D434" t="str">
        <f t="shared" si="4"/>
        <v>0</v>
      </c>
      <c r="E434" s="94"/>
      <c r="F434" s="95" t="str">
        <f>GDSummary!D436</f>
        <v>565958284805437000000000000000000000000000000000000000000000000000000000000000000</v>
      </c>
      <c r="G434" s="95" t="str">
        <f>GDSummary!H436</f>
        <v>505210030936597000000000000000000000000000000000000000000000000000000000000000000</v>
      </c>
      <c r="H434" s="95" t="str">
        <f>GDSummary!L436</f>
        <v>477421405161412000000000000000000000000000000000000000000000000000000000000000000</v>
      </c>
      <c r="I434" s="95" t="str">
        <f>GDSummary!P436</f>
        <v>497555796401609000000000000000000000000000000000000000000000000000000000000000000</v>
      </c>
      <c r="J434" s="95" t="str">
        <f>GDSummary!T436</f>
        <v>537962081472044000000000000000000000000000000000000000000000000000000000000000000</v>
      </c>
    </row>
    <row r="435">
      <c r="A435" t="str">
        <f t="shared" si="2"/>
        <v>9.82302E+16</v>
      </c>
      <c r="C435" s="95" t="str">
        <f t="shared" si="3"/>
        <v>1405312416319510000</v>
      </c>
      <c r="D435" t="str">
        <f t="shared" si="4"/>
        <v>0</v>
      </c>
      <c r="E435" s="94"/>
      <c r="F435" s="95" t="str">
        <f>GDSummary!D437</f>
        <v>628961532053310000000000000000000000000000000000000000000000000000000000000000000</v>
      </c>
      <c r="G435" s="95" t="str">
        <f>GDSummary!H437</f>
        <v>782379084306481000000000000000000000000000000000000000000000000000000000000000000</v>
      </c>
      <c r="H435" s="95" t="str">
        <f>GDSummary!L437</f>
        <v>1179157723317610000000000000000000000000000000000000000000000000000000000000000000</v>
      </c>
      <c r="I435" s="95" t="str">
        <f>GDSummary!P437</f>
        <v>1180500630139820000000000000000000000000000000000000000000000000000000000000000000</v>
      </c>
      <c r="J435" s="95" t="str">
        <f>GDSummary!T437</f>
        <v>761537614975092000000000000000000000000000000000000000000000000000000000000000000</v>
      </c>
    </row>
    <row r="436">
      <c r="A436" t="str">
        <f t="shared" si="2"/>
        <v>9.96666E+16</v>
      </c>
      <c r="C436" s="95" t="str">
        <f t="shared" si="3"/>
        <v>1504979057771700000</v>
      </c>
      <c r="D436" t="str">
        <f t="shared" si="4"/>
        <v>0</v>
      </c>
      <c r="E436" s="94"/>
      <c r="F436" s="95" t="str">
        <f>GDSummary!D438</f>
        <v>1401292422912460000000000000000000000000000000000000000000000000000000000000000000</v>
      </c>
      <c r="G436" s="95" t="str">
        <f>GDSummary!H438</f>
        <v>1287649092676770000000000000000000000000000000000000000000000000000000000000000000</v>
      </c>
      <c r="H436" s="95" t="str">
        <f>GDSummary!L438</f>
        <v>1261451969890260000000000000000000000000000000000000000000000000000000000000000000</v>
      </c>
      <c r="I436" s="95" t="str">
        <f>GDSummary!P438</f>
        <v>1203292337858430000000000000000000000000000000000000000000000000000000000000000000</v>
      </c>
      <c r="J436" s="95" t="str">
        <f>GDSummary!T438</f>
        <v>1157937524461180000000000000000000000000000000000000000000000000000000000000000000</v>
      </c>
    </row>
    <row r="437">
      <c r="A437" t="str">
        <f t="shared" si="2"/>
        <v>1.03013E+17</v>
      </c>
      <c r="C437" s="95" t="str">
        <f t="shared" si="3"/>
        <v>1607992499611350000</v>
      </c>
      <c r="D437" t="str">
        <f t="shared" si="4"/>
        <v>0</v>
      </c>
      <c r="E437" s="94"/>
      <c r="F437" s="95" t="str">
        <f>GDSummary!D439</f>
        <v>1407576471055500000000000000000000000000000000000000000000000000000000000000000000</v>
      </c>
      <c r="G437" s="95" t="str">
        <f>GDSummary!H439</f>
        <v>1656915690668570000000000000000000000000000000000000000000000000000000000000000000</v>
      </c>
      <c r="H437" s="95" t="str">
        <f>GDSummary!L439</f>
        <v>1730783855321770000000000000000000000000000000000000000000000000000000000000000000</v>
      </c>
      <c r="I437" s="95" t="str">
        <f>GDSummary!P439</f>
        <v>1743659001374640000000000000000000000000000000000000000000000000000000000000000000</v>
      </c>
      <c r="J437" s="95" t="str">
        <f>GDSummary!T439</f>
        <v>1770922396739710000000000000000000000000000000000000000000000000000000000000000000</v>
      </c>
    </row>
    <row r="438">
      <c r="A438" t="str">
        <f t="shared" si="2"/>
        <v>1.16359E+17</v>
      </c>
      <c r="C438" s="95" t="str">
        <f t="shared" si="3"/>
        <v>1724351015419230000</v>
      </c>
      <c r="D438" t="str">
        <f t="shared" si="4"/>
        <v>0</v>
      </c>
      <c r="E438" s="94"/>
      <c r="F438" s="95" t="str">
        <f>GDSummary!D440</f>
        <v>2205864830701100000000000000000000000000000000000000000000000000000000000000000000</v>
      </c>
      <c r="G438" s="95" t="str">
        <f>GDSummary!H440</f>
        <v>2570878565556210000000000000000000000000000000000000000000000000000000000000000000</v>
      </c>
      <c r="H438" s="95" t="str">
        <f>GDSummary!L440</f>
        <v>4065239455188410000000000000000000000000000000000000000000000000000000000000000000</v>
      </c>
      <c r="I438" s="95" t="str">
        <f>GDSummary!P440</f>
        <v>3497871374397460000000000000000000000000000000000000000000000000000000000000000000</v>
      </c>
      <c r="J438" s="95" t="str">
        <f>GDSummary!T440</f>
        <v>2626279689046110000000000000000000000000000000000000000000000000000000000000000000</v>
      </c>
    </row>
    <row r="439">
      <c r="A439" t="str">
        <f t="shared" si="2"/>
        <v>1.35417E+17</v>
      </c>
      <c r="C439" s="95" t="str">
        <f t="shared" si="3"/>
        <v>1859768065585010000</v>
      </c>
      <c r="D439" t="str">
        <f t="shared" si="4"/>
        <v>0</v>
      </c>
      <c r="E439" s="94"/>
      <c r="F439" s="95" t="str">
        <f>GDSummary!D441</f>
        <v>4832144519747210000000000000000000000000000000000000000000000000000000000000000000</v>
      </c>
      <c r="G439" s="95" t="str">
        <f>GDSummary!H441</f>
        <v>4313476713484000000000000000000000000000000000000000000000000000000000000000000000</v>
      </c>
      <c r="H439" s="95" t="str">
        <f>GDSummary!L441</f>
        <v>4076217785828180000000000000000000000000000000000000000000000000000000000000000000</v>
      </c>
      <c r="I439" s="95" t="str">
        <f>GDSummary!P441</f>
        <v>4248124957967570000000000000000000000000000000000000000000000000000000000000000000</v>
      </c>
      <c r="J439" s="95" t="str">
        <f>GDSummary!T441</f>
        <v>4593113297582680000000000000000000000000000000000000000000000000000000000000000000</v>
      </c>
    </row>
    <row r="440">
      <c r="A440" t="str">
        <f t="shared" si="2"/>
        <v>1.62019E+17</v>
      </c>
      <c r="C440" s="95" t="str">
        <f t="shared" si="3"/>
        <v>2021786933530070000</v>
      </c>
      <c r="D440" t="str">
        <f t="shared" si="4"/>
        <v>0</v>
      </c>
      <c r="E440" s="94"/>
      <c r="F440" s="95" t="str">
        <f>GDSummary!D442</f>
        <v>5370065430331190000000000000000000000000000000000000000000000000000000000000000000</v>
      </c>
      <c r="G440" s="95" t="str">
        <f>GDSummary!H442</f>
        <v>6679942508300010000000000000000000000000000000000000000000000000000000000000000000</v>
      </c>
      <c r="H440" s="95" t="str">
        <f>GDSummary!L442</f>
        <v>10067633399174600000000000000000000000000000000000000000000000000000000000000000000</v>
      </c>
      <c r="I440" s="95" t="str">
        <f>GDSummary!P442</f>
        <v>10079099120263400000000000000000000000000000000000000000000000000000000000000000000</v>
      </c>
      <c r="J440" s="95" t="str">
        <f>GDSummary!T442</f>
        <v>6501998312558150000000000000000000000000000000000000000000000000000000000000000000</v>
      </c>
    </row>
    <row r="441">
      <c r="A441" t="str">
        <f t="shared" si="2"/>
        <v>1.64529E+17</v>
      </c>
      <c r="C441" s="95" t="str">
        <f t="shared" si="3"/>
        <v>2186315901765720000</v>
      </c>
      <c r="D441" t="str">
        <f t="shared" si="4"/>
        <v>0</v>
      </c>
      <c r="E441" s="94"/>
      <c r="F441" s="95" t="str">
        <f>GDSummary!D443</f>
        <v>11964216592867000000000000000000000000000000000000000000000000000000000000000000000</v>
      </c>
      <c r="G441" s="95" t="str">
        <f>GDSummary!H443</f>
        <v>10993931308337600000000000000000000000000000000000000000000000000000000000000000000</v>
      </c>
      <c r="H441" s="95" t="str">
        <f>GDSummary!L443</f>
        <v>10770260612626300000000000000000000000000000000000000000000000000000000000000000000</v>
      </c>
      <c r="I441" s="95" t="str">
        <f>GDSummary!P443</f>
        <v>10273694426145400000000000000000000000000000000000000000000000000000000000000000000</v>
      </c>
      <c r="J441" s="95" t="str">
        <f>GDSummary!T443</f>
        <v>9886455615643620000000000000000000000000000000000000000000000000000000000000000000</v>
      </c>
    </row>
    <row r="442">
      <c r="A442" t="str">
        <f t="shared" si="2"/>
        <v>2.14733E+17</v>
      </c>
      <c r="C442" s="95" t="str">
        <f t="shared" si="3"/>
        <v>2401048652742890000</v>
      </c>
      <c r="D442" t="str">
        <f t="shared" si="4"/>
        <v>0</v>
      </c>
      <c r="E442" s="94"/>
      <c r="F442" s="95" t="str">
        <f>GDSummary!D444</f>
        <v>12017869714680800000000000000000000000000000000000000000000000000000000000000000000</v>
      </c>
      <c r="G442" s="95" t="str">
        <f>GDSummary!H444</f>
        <v>14146724748626500000000000000000000000000000000000000000000000000000000000000000000</v>
      </c>
      <c r="H442" s="95" t="str">
        <f>GDSummary!L444</f>
        <v>14777410183570600000000000000000000000000000000000000000000000000000000000000000000</v>
      </c>
      <c r="I442" s="95" t="str">
        <f>GDSummary!P444</f>
        <v>14887338014138100000000000000000000000000000000000000000000000000000000000000000000</v>
      </c>
      <c r="J442" s="95" t="str">
        <f>GDSummary!T444</f>
        <v>15120112531341800000000000000000000000000000000000000000000000000000000000000000000</v>
      </c>
    </row>
    <row r="443">
      <c r="A443" t="str">
        <f t="shared" si="2"/>
        <v>2.43216E+17</v>
      </c>
      <c r="C443" s="95" t="str">
        <f t="shared" si="3"/>
        <v>2644264752693100000</v>
      </c>
      <c r="D443" t="str">
        <f t="shared" si="4"/>
        <v>0</v>
      </c>
      <c r="E443" s="94"/>
      <c r="F443" s="95" t="str">
        <f>GDSummary!D445</f>
        <v>18833645410173200000000000000000000000000000000000000000000000000000000000000000000</v>
      </c>
      <c r="G443" s="95" t="str">
        <f>GDSummary!H445</f>
        <v>21950127959976200000000000000000000000000000000000000000000000000000000000000000000</v>
      </c>
      <c r="H443" s="95" t="str">
        <f>GDSummary!L445</f>
        <v>34708961918636500000000000000000000000000000000000000000000000000000000000000000000</v>
      </c>
      <c r="I443" s="95" t="str">
        <f>GDSummary!P445</f>
        <v>29864780578989000000000000000000000000000000000000000000000000000000000000000000000</v>
      </c>
      <c r="J443" s="95" t="str">
        <f>GDSummary!T445</f>
        <v>22423142036184300000000000000000000000000000000000000000000000000000000000000000000</v>
      </c>
    </row>
    <row r="444">
      <c r="A444" t="str">
        <f t="shared" si="2"/>
        <v>2.99946E+17</v>
      </c>
      <c r="C444" s="95" t="str">
        <f t="shared" si="3"/>
        <v>2944210771094530000</v>
      </c>
      <c r="D444" t="str">
        <f t="shared" si="4"/>
        <v>0</v>
      </c>
      <c r="E444" s="94"/>
      <c r="F444" s="95" t="str">
        <f>GDSummary!D446</f>
        <v>41256787446357500000000000000000000000000000000000000000000000000000000000000000000</v>
      </c>
      <c r="G444" s="95" t="str">
        <f>GDSummary!H446</f>
        <v>36828408421098300000000000000000000000000000000000000000000000000000000000000000000</v>
      </c>
      <c r="H444" s="95" t="str">
        <f>GDSummary!L446</f>
        <v>34802694763726300000000000000000000000000000000000000000000000000000000000000000000</v>
      </c>
      <c r="I444" s="95" t="str">
        <f>GDSummary!P446</f>
        <v>36270435977275600000000000000000000000000000000000000000000000000000000000000000000</v>
      </c>
      <c r="J444" s="95" t="str">
        <f>GDSummary!T446</f>
        <v>39215941961380000000000000000000000000000000000000000000000000000000000000000000000</v>
      </c>
    </row>
    <row r="445">
      <c r="A445" t="str">
        <f t="shared" si="2"/>
        <v>3.34422E+17</v>
      </c>
      <c r="C445" s="95" t="str">
        <f t="shared" si="3"/>
        <v>3278632761473230000</v>
      </c>
      <c r="D445" t="str">
        <f t="shared" si="4"/>
        <v>0</v>
      </c>
      <c r="E445" s="94"/>
      <c r="F445" s="95" t="str">
        <f>GDSummary!D447</f>
        <v>45849549227430100000000000000000000000000000000000000000000000000000000000000000000</v>
      </c>
      <c r="G445" s="95" t="str">
        <f>GDSummary!H447</f>
        <v>57033262786858700000000000000000000000000000000000000000000000000000000000000000000</v>
      </c>
      <c r="H445" s="95" t="str">
        <f>GDSummary!L447</f>
        <v>85957323821789500000000000000000000000000000000000000000000000000000000000000000000</v>
      </c>
      <c r="I445" s="95" t="str">
        <f>GDSummary!P447</f>
        <v>86055218000232800000000000000000000000000000000000000000000000000000000000000000000</v>
      </c>
      <c r="J445" s="95" t="str">
        <f>GDSummary!T447</f>
        <v>55513977543829700000000000000000000000000000000000000000000000000000000000000000000</v>
      </c>
    </row>
    <row r="446">
      <c r="A446" t="str">
        <f t="shared" si="2"/>
        <v>3.76752E+17</v>
      </c>
      <c r="C446" s="95" t="str">
        <f t="shared" si="3"/>
        <v>3655384380395460000</v>
      </c>
      <c r="D446" t="str">
        <f t="shared" si="4"/>
        <v>0</v>
      </c>
      <c r="E446" s="94"/>
      <c r="F446" s="95" t="str">
        <f>GDSummary!D448</f>
        <v>102150326613145000000000000000000000000000000000000000000000000000000000000000000000</v>
      </c>
      <c r="G446" s="95" t="str">
        <f>GDSummary!H448</f>
        <v>93866043396332000000000000000000000000000000000000000000000000000000000000000000000</v>
      </c>
      <c r="H446" s="95" t="str">
        <f>GDSummary!L448</f>
        <v>91956345887652500000000000000000000000000000000000000000000000000000000000000000000</v>
      </c>
      <c r="I446" s="95" t="str">
        <f>GDSummary!P448</f>
        <v>87716670206395800000000000000000000000000000000000000000000000000000000000000000000</v>
      </c>
      <c r="J446" s="95" t="str">
        <f>GDSummary!T448</f>
        <v>84410430248016300000000000000000000000000000000000000000000000000000000000000000000</v>
      </c>
    </row>
    <row r="447">
      <c r="A447" t="str">
        <f t="shared" si="2"/>
        <v>3.78633E+17</v>
      </c>
      <c r="C447" s="95" t="str">
        <f t="shared" si="3"/>
        <v>4034017530511450000</v>
      </c>
      <c r="D447" t="str">
        <f t="shared" si="4"/>
        <v>0</v>
      </c>
      <c r="E447" s="94"/>
      <c r="F447" s="95" t="str">
        <f>GDSummary!D449</f>
        <v>102608416273639000000000000000000000000000000000000000000000000000000000000000000000</v>
      </c>
      <c r="G447" s="95" t="str">
        <f>GDSummary!H449</f>
        <v>120784553034590000000000000000000000000000000000000000000000000000000000000000000000</v>
      </c>
      <c r="H447" s="95" t="str">
        <f>GDSummary!L449</f>
        <v>126169337125518000000000000000000000000000000000000000000000000000000000000000000000</v>
      </c>
      <c r="I447" s="95" t="str">
        <f>GDSummary!P449</f>
        <v>127107899521909000000000000000000000000000000000000000000000000000000000000000000000</v>
      </c>
      <c r="J447" s="95" t="str">
        <f>GDSummary!T449</f>
        <v>129095325340809000000000000000000000000000000000000000000000000000000000000000000000</v>
      </c>
    </row>
    <row r="448">
      <c r="A448" t="str">
        <f t="shared" si="2"/>
        <v>3.91131E+17</v>
      </c>
      <c r="C448" s="95" t="str">
        <f t="shared" si="3"/>
        <v>4425148764884520000</v>
      </c>
      <c r="D448" t="str">
        <f t="shared" si="4"/>
        <v>0</v>
      </c>
      <c r="E448" s="94"/>
      <c r="F448" s="95" t="str">
        <f>GDSummary!D450</f>
        <v>160801421056884000000000000000000000000000000000000000000000000000000000000000000000</v>
      </c>
      <c r="G448" s="95" t="str">
        <f>GDSummary!H450</f>
        <v>187409908781549000000000000000000000000000000000000000000000000000000000000000000000</v>
      </c>
      <c r="H448" s="95" t="str">
        <f>GDSummary!L450</f>
        <v>296344668192130000000000000000000000000000000000000000000000000000000000000000000000</v>
      </c>
      <c r="I448" s="95" t="str">
        <f>GDSummary!P450</f>
        <v>254985110533058000000000000000000000000000000000000000000000000000000000000000000000</v>
      </c>
      <c r="J448" s="95" t="str">
        <f>GDSummary!T450</f>
        <v>191448496849745000000000000000000000000000000000000000000000000000000000000000000000</v>
      </c>
    </row>
    <row r="449">
      <c r="A449" t="str">
        <f t="shared" si="2"/>
        <v>4.07745E+17</v>
      </c>
      <c r="C449" s="95" t="str">
        <f t="shared" si="3"/>
        <v>4832893833070380000</v>
      </c>
      <c r="D449" t="str">
        <f t="shared" si="4"/>
        <v>0</v>
      </c>
      <c r="E449" s="94"/>
      <c r="F449" s="95" t="str">
        <f>GDSummary!D451</f>
        <v>352249917906629000000000000000000000000000000000000000000000000000000000000000000000</v>
      </c>
      <c r="G449" s="95" t="str">
        <f>GDSummary!H451</f>
        <v>314440475032891000000000000000000000000000000000000000000000000000000000000000000000</v>
      </c>
      <c r="H449" s="95" t="str">
        <f>GDSummary!L451</f>
        <v>297144958011859000000000000000000000000000000000000000000000000000000000000000000000</v>
      </c>
      <c r="I449" s="95" t="str">
        <f>GDSummary!P451</f>
        <v>309676513520225000000000000000000000000000000000000000000000000000000000000000000000</v>
      </c>
      <c r="J449" s="95" t="str">
        <f>GDSummary!T451</f>
        <v>334825205537102000000000000000000000000000000000000000000000000000000000000000000000</v>
      </c>
    </row>
    <row r="450">
      <c r="A450" t="str">
        <f t="shared" si="2"/>
        <v>4.29904E+17</v>
      </c>
      <c r="C450" s="95" t="str">
        <f t="shared" si="3"/>
        <v>5262798017605610000</v>
      </c>
      <c r="D450" t="str">
        <f t="shared" si="4"/>
        <v>0</v>
      </c>
      <c r="E450" s="94"/>
      <c r="F450" s="95" t="str">
        <f>GDSummary!D452</f>
        <v>391462858624589000000000000000000000000000000000000000000000000000000000000000000000</v>
      </c>
      <c r="G450" s="95" t="str">
        <f>GDSummary!H452</f>
        <v>486949260427495000000000000000000000000000000000000000000000000000000000000000000000</v>
      </c>
      <c r="H450" s="95" t="str">
        <f>GDSummary!L452</f>
        <v>733902519653700000000000000000000000000000000000000000000000000000000000000000000000</v>
      </c>
      <c r="I450" s="95" t="str">
        <f>GDSummary!P452</f>
        <v>734738338883808000000000000000000000000000000000000000000000000000000000000000000000</v>
      </c>
      <c r="J450" s="95" t="str">
        <f>GDSummary!T452</f>
        <v>473977622661721000000000000000000000000000000000000000000000000000000000000000000000</v>
      </c>
    </row>
    <row r="451">
      <c r="A451" t="str">
        <f t="shared" si="2"/>
        <v>4.63826E+17</v>
      </c>
      <c r="C451" s="95" t="str">
        <f t="shared" si="3"/>
        <v>5726623626497710000</v>
      </c>
      <c r="D451" t="str">
        <f t="shared" si="4"/>
        <v>0</v>
      </c>
      <c r="E451" s="94"/>
      <c r="F451" s="95" t="str">
        <f>GDSummary!D453</f>
        <v>872158168165674000000000000000000000000000000000000000000000000000000000000000000000</v>
      </c>
      <c r="G451" s="95" t="str">
        <f>GDSummary!H453</f>
        <v>801427065148215000000000000000000000000000000000000000000000000000000000000000000000</v>
      </c>
      <c r="H451" s="95" t="str">
        <f>GDSummary!L453</f>
        <v>785122092505024000000000000000000000000000000000000000000000000000000000000000000000</v>
      </c>
      <c r="I451" s="95" t="str">
        <f>GDSummary!P453</f>
        <v>748923796343084000000000000000000000000000000000000000000000000000000000000000000000</v>
      </c>
      <c r="J451" s="95" t="str">
        <f>GDSummary!T453</f>
        <v>720695162316912000000000000000000000000000000000000000000000000000000000000000000000</v>
      </c>
    </row>
    <row r="452">
      <c r="A452" t="str">
        <f t="shared" si="2"/>
        <v>4.82493E+17</v>
      </c>
      <c r="C452" s="95" t="str">
        <f t="shared" si="3"/>
        <v>6209116520957630000</v>
      </c>
      <c r="D452" t="str">
        <f t="shared" si="4"/>
        <v>0</v>
      </c>
      <c r="E452" s="94"/>
      <c r="F452" s="95" t="str">
        <f>GDSummary!D454</f>
        <v>876069331765422000000000000000000000000000000000000000000000000000000000000000000000</v>
      </c>
      <c r="G452" s="95" t="str">
        <f>GDSummary!H454</f>
        <v>1031256952474610000000000000000000000000000000000000000000000000000000000000000000000</v>
      </c>
      <c r="H452" s="95" t="str">
        <f>GDSummary!L454</f>
        <v>1077232169435950000000000000000000000000000000000000000000000000000000000000000000000</v>
      </c>
      <c r="I452" s="95" t="str">
        <f>GDSummary!P454</f>
        <v>1085245603043910000000000000000000000000000000000000000000000000000000000000000000000</v>
      </c>
      <c r="J452" s="95" t="str">
        <f>GDSummary!T454</f>
        <v>1102214218995000000000000000000000000000000000000000000000000000000000000000000000000</v>
      </c>
    </row>
    <row r="453">
      <c r="A453" t="str">
        <f t="shared" si="2"/>
        <v>4.92511E+17</v>
      </c>
      <c r="C453" s="95" t="str">
        <f t="shared" si="3"/>
        <v>6701627390370550000</v>
      </c>
      <c r="D453" t="str">
        <f t="shared" si="4"/>
        <v>0</v>
      </c>
      <c r="E453" s="94"/>
      <c r="F453" s="95" t="str">
        <f>GDSummary!D455</f>
        <v>1372920454366530000000000000000000000000000000000000000000000000000000000000000000000</v>
      </c>
      <c r="G453" s="95" t="str">
        <f>GDSummary!H455</f>
        <v>1600103378602210000000000000000000000000000000000000000000000000000000000000000000000</v>
      </c>
      <c r="H453" s="95" t="str">
        <f>GDSummary!L455</f>
        <v>2530186946292670000000000000000000000000000000000000000000000000000000000000000000000</v>
      </c>
      <c r="I453" s="95" t="str">
        <f>GDSummary!P455</f>
        <v>2177059577638360000000000000000000000000000000000000000000000000000000000000000000000</v>
      </c>
      <c r="J453" s="95" t="str">
        <f>GDSummary!T455</f>
        <v>1634584791323210000000000000000000000000000000000000000000000000000000000000000000000</v>
      </c>
    </row>
    <row r="454">
      <c r="A454" t="str">
        <f t="shared" si="2"/>
        <v>5.79669E+17</v>
      </c>
      <c r="C454" s="95" t="str">
        <f t="shared" si="3"/>
        <v>7281296610454170000</v>
      </c>
      <c r="D454" t="str">
        <f t="shared" si="4"/>
        <v>0</v>
      </c>
      <c r="E454" s="94"/>
      <c r="F454" s="95" t="str">
        <f>GDSummary!D456</f>
        <v>3007505245689740000000000000000000000000000000000000000000000000000000000000000000000</v>
      </c>
      <c r="G454" s="95" t="str">
        <f>GDSummary!H456</f>
        <v>2684688711181670000000000000000000000000000000000000000000000000000000000000000000000</v>
      </c>
      <c r="H454" s="95" t="str">
        <f>GDSummary!L456</f>
        <v>2537019810428480000000000000000000000000000000000000000000000000000000000000000000000</v>
      </c>
      <c r="I454" s="95" t="str">
        <f>GDSummary!P456</f>
        <v>2644014069368400000000000000000000000000000000000000000000000000000000000000000000000</v>
      </c>
      <c r="J454" s="95" t="str">
        <f>GDSummary!T456</f>
        <v>2858733276721180000000000000000000000000000000000000000000000000000000000000000000000</v>
      </c>
    </row>
    <row r="455">
      <c r="A455" t="str">
        <f t="shared" si="2"/>
        <v>5.80924E+17</v>
      </c>
      <c r="C455" s="95" t="str">
        <f t="shared" si="3"/>
        <v>7862220976181930000</v>
      </c>
      <c r="D455" t="str">
        <f t="shared" si="4"/>
        <v>0</v>
      </c>
      <c r="E455" s="94"/>
      <c r="F455" s="95" t="str">
        <f>GDSummary!D457</f>
        <v>3342304826649320000000000000000000000000000000000000000000000000000000000000000000000</v>
      </c>
      <c r="G455" s="95" t="str">
        <f>GDSummary!H457</f>
        <v>4157566490927140000000000000000000000000000000000000000000000000000000000000000000000</v>
      </c>
      <c r="H455" s="95" t="str">
        <f>GDSummary!L457</f>
        <v>6266050225932180000000000000000000000000000000000000000000000000000000000000000000000</v>
      </c>
      <c r="I455" s="95" t="str">
        <f>GDSummary!P457</f>
        <v>6273186439714540000000000000000000000000000000000000000000000000000000000000000000000</v>
      </c>
      <c r="J455" s="95" t="str">
        <f>GDSummary!T457</f>
        <v>4046814815362250000000000000000000000000000000000000000000000000000000000000000000000</v>
      </c>
    </row>
    <row r="456">
      <c r="A456" t="str">
        <f t="shared" si="2"/>
        <v>6.18642E+17</v>
      </c>
      <c r="C456" s="95" t="str">
        <f t="shared" si="3"/>
        <v>8480862865616790000</v>
      </c>
      <c r="D456" t="str">
        <f t="shared" si="4"/>
        <v>0</v>
      </c>
      <c r="E456" s="94"/>
      <c r="F456" s="95" t="str">
        <f>GDSummary!D458</f>
        <v>7446475165750660000000000000000000000000000000000000000000000000000000000000000000000</v>
      </c>
      <c r="G456" s="95" t="str">
        <f>GDSummary!H458</f>
        <v>6842573922500940000000000000000000000000000000000000000000000000000000000000000000000</v>
      </c>
      <c r="H456" s="95" t="str">
        <f>GDSummary!L458</f>
        <v>6703362276841380000000000000000000000000000000000000000000000000000000000000000000000</v>
      </c>
      <c r="I456" s="95" t="str">
        <f>GDSummary!P458</f>
        <v>6394301692131970000000000000000000000000000000000000000000000000000000000000000000000</v>
      </c>
      <c r="J456" s="95" t="str">
        <f>GDSummary!T458</f>
        <v>6153285979717040000000000000000000000000000000000000000000000000000000000000000000000</v>
      </c>
    </row>
    <row r="457">
      <c r="A457" t="str">
        <f t="shared" si="2"/>
        <v>6.91811E+17</v>
      </c>
      <c r="C457" s="95" t="str">
        <f t="shared" si="3"/>
        <v>9172674156077900000</v>
      </c>
      <c r="D457" t="str">
        <f t="shared" si="4"/>
        <v>0</v>
      </c>
      <c r="E457" s="94"/>
      <c r="F457" s="95" t="str">
        <f>GDSummary!D459</f>
        <v>7479868630007240000000000000000000000000000000000000000000000000000000000000000000000</v>
      </c>
      <c r="G457" s="95" t="str">
        <f>GDSummary!H459</f>
        <v>8804858529572510000000000000000000000000000000000000000000000000000000000000000000000</v>
      </c>
      <c r="H457" s="95" t="str">
        <f>GDSummary!L459</f>
        <v>9197394337684830000000000000000000000000000000000000000000000000000000000000000000000</v>
      </c>
      <c r="I457" s="95" t="str">
        <f>GDSummary!P459</f>
        <v>9265812930243040000000000000000000000000000000000000000000000000000000000000000000000</v>
      </c>
      <c r="J457" s="95" t="str">
        <f>GDSummary!T459</f>
        <v>9410690753886760000000000000000000000000000000000000000000000000000000000000000000000</v>
      </c>
    </row>
    <row r="458">
      <c r="A458" t="str">
        <f t="shared" si="2"/>
        <v>7.20749E+17</v>
      </c>
      <c r="C458" s="95" t="str">
        <f t="shared" si="3"/>
        <v>9893423405020690000</v>
      </c>
      <c r="D458" t="str">
        <f t="shared" si="4"/>
        <v>0</v>
      </c>
      <c r="E458" s="94"/>
      <c r="F458" s="95" t="str">
        <f>GDSummary!D460</f>
        <v>11721977092175200000000000000000000000000000000000000000000000000000000000000000000000</v>
      </c>
      <c r="G458" s="95" t="str">
        <f>GDSummary!H460</f>
        <v>13661661962594500000000000000000000000000000000000000000000000000000000000000000000000</v>
      </c>
      <c r="H458" s="95" t="str">
        <f>GDSummary!L460</f>
        <v>21602703440708800000000000000000000000000000000000000000000000000000000000000000000000</v>
      </c>
      <c r="I458" s="95" t="str">
        <f>GDSummary!P460</f>
        <v>18587706531877800000000000000000000000000000000000000000000000000000000000000000000000</v>
      </c>
      <c r="J458" s="95" t="str">
        <f>GDSummary!T460</f>
        <v>13956063818678700000000000000000000000000000000000000000000000000000000000000000000000</v>
      </c>
    </row>
    <row r="459">
      <c r="A459" t="str">
        <f t="shared" si="2"/>
        <v>7.43513E+17</v>
      </c>
      <c r="C459" s="95" t="str">
        <f t="shared" si="3"/>
        <v>10636936885201200000</v>
      </c>
      <c r="D459" t="str">
        <f t="shared" si="4"/>
        <v>0</v>
      </c>
      <c r="E459" s="94"/>
      <c r="F459" s="95" t="str">
        <f>GDSummary!D461</f>
        <v>25678040910853900000000000000000000000000000000000000000000000000000000000000000000000</v>
      </c>
      <c r="G459" s="95" t="str">
        <f>GDSummary!H461</f>
        <v>22921837512147200000000000000000000000000000000000000000000000000000000000000000000000</v>
      </c>
      <c r="H459" s="95" t="str">
        <f>GDSummary!L461</f>
        <v>21661042346374600000000000000000000000000000000000000000000000000000000000000000000000</v>
      </c>
      <c r="I459" s="95" t="str">
        <f>GDSummary!P461</f>
        <v>22574557946130600000000000000000000000000000000000000000000000000000000000000000000000</v>
      </c>
      <c r="J459" s="95" t="str">
        <f>GDSummary!T461</f>
        <v>24407827762917400000000000000000000000000000000000000000000000000000000000000000000000</v>
      </c>
    </row>
    <row r="460">
      <c r="A460" t="str">
        <f t="shared" si="2"/>
        <v>7.54386E+17</v>
      </c>
      <c r="C460" s="95" t="str">
        <f t="shared" si="3"/>
        <v>11391322715978600000</v>
      </c>
      <c r="D460" t="str">
        <f t="shared" si="4"/>
        <v>0</v>
      </c>
      <c r="E460" s="94"/>
      <c r="F460" s="95" t="str">
        <f>GDSummary!D462</f>
        <v>28536555405263500000000000000000000000000000000000000000000000000000000000000000000000</v>
      </c>
      <c r="G460" s="95" t="str">
        <f>GDSummary!H462</f>
        <v>35497248956298500000000000000000000000000000000000000000000000000000000000000000000000</v>
      </c>
      <c r="H460" s="95" t="str">
        <f>GDSummary!L462</f>
        <v>53499455830226200000000000000000000000000000000000000000000000000000000000000000000000</v>
      </c>
      <c r="I460" s="95" t="str">
        <f>GDSummary!P462</f>
        <v>53560384731252800000000000000000000000000000000000000000000000000000000000000000000000</v>
      </c>
      <c r="J460" s="95" t="str">
        <f>GDSummary!T462</f>
        <v>34551652581969000000000000000000000000000000000000000000000000000000000000000000000000</v>
      </c>
    </row>
    <row r="461">
      <c r="A461" t="str">
        <f t="shared" si="2"/>
        <v>7.79718E+17</v>
      </c>
      <c r="C461" s="95" t="str">
        <f t="shared" si="3"/>
        <v>12171040781834300000</v>
      </c>
      <c r="D461" t="str">
        <f t="shared" si="4"/>
        <v>0</v>
      </c>
      <c r="E461" s="94"/>
      <c r="F461" s="95" t="str">
        <f>GDSummary!D463</f>
        <v>63577908707504500000000000000000000000000000000000000000000000000000000000000000000000</v>
      </c>
      <c r="G461" s="95" t="str">
        <f>GDSummary!H463</f>
        <v>58421807699033700000000000000000000000000000000000000000000000000000000000000000000000</v>
      </c>
      <c r="H461" s="95" t="str">
        <f>GDSummary!L463</f>
        <v>57233220467926900000000000000000000000000000000000000000000000000000000000000000000000</v>
      </c>
      <c r="I461" s="95" t="str">
        <f>GDSummary!P463</f>
        <v>54594465190783300000000000000000000000000000000000000000000000000000000000000000000000</v>
      </c>
      <c r="J461" s="95" t="str">
        <f>GDSummary!T463</f>
        <v>52536676153700600000000000000000000000000000000000000000000000000000000000000000000000</v>
      </c>
    </row>
    <row r="462">
      <c r="A462" t="str">
        <f t="shared" si="2"/>
        <v>8.80728E+17</v>
      </c>
      <c r="C462" s="95" t="str">
        <f t="shared" si="3"/>
        <v>13051768920525100000</v>
      </c>
      <c r="D462" t="str">
        <f t="shared" si="4"/>
        <v>0</v>
      </c>
      <c r="E462" s="94"/>
      <c r="F462" s="95" t="str">
        <f>GDSummary!D464</f>
        <v>63863021673662800000000000000000000000000000000000000000000000000000000000000000000000</v>
      </c>
      <c r="G462" s="95" t="str">
        <f>GDSummary!H464</f>
        <v>75175768308524400000000000000000000000000000000000000000000000000000000000000000000000</v>
      </c>
      <c r="H462" s="95" t="str">
        <f>GDSummary!L464</f>
        <v>78527233964030400000000000000000000000000000000000000000000000000000000000000000000000</v>
      </c>
      <c r="I462" s="95" t="str">
        <f>GDSummary!P464</f>
        <v>79111391022871900000000000000000000000000000000000000000000000000000000000000000000000</v>
      </c>
      <c r="J462" s="95" t="str">
        <f>GDSummary!T464</f>
        <v>80348356008362900000000000000000000000000000000000000000000000000000000000000000000000</v>
      </c>
    </row>
    <row r="463">
      <c r="A463" t="str">
        <f t="shared" si="2"/>
        <v>1.02498E+18</v>
      </c>
      <c r="C463" s="95" t="str">
        <f t="shared" si="3"/>
        <v>14076752830911300000</v>
      </c>
      <c r="D463" t="str">
        <f t="shared" si="4"/>
        <v>0</v>
      </c>
      <c r="E463" s="94"/>
      <c r="F463" s="95" t="str">
        <f>GDSummary!D465</f>
        <v>100082088887574000000000000000000000000000000000000000000000000000000000000000000000000</v>
      </c>
      <c r="G463" s="95" t="str">
        <f>GDSummary!H465</f>
        <v>116643093237665000000000000000000000000000000000000000000000000000000000000000000000000</v>
      </c>
      <c r="H463" s="95" t="str">
        <f>GDSummary!L465</f>
        <v>184443602727066000000000000000000000000000000000000000000000000000000000000000000000000</v>
      </c>
      <c r="I463" s="95" t="str">
        <f>GDSummary!P465</f>
        <v>158701598093154000000000000000000000000000000000000000000000000000000000000000000000000</v>
      </c>
      <c r="J463" s="95" t="str">
        <f>GDSummary!T465</f>
        <v>119156692479295000000000000000000000000000000000000000000000000000000000000000000000000</v>
      </c>
    </row>
    <row r="464">
      <c r="A464" t="str">
        <f t="shared" si="2"/>
        <v>1.22634E+18</v>
      </c>
      <c r="C464" s="95" t="str">
        <f t="shared" si="3"/>
        <v>15303088308012500000</v>
      </c>
      <c r="D464" t="str">
        <f t="shared" si="4"/>
        <v>0</v>
      </c>
      <c r="E464" s="94"/>
      <c r="F464" s="95" t="str">
        <f>GDSummary!D466</f>
        <v>219238781366869000000000000000000000000000000000000000000000000000000000000000000000000</v>
      </c>
      <c r="G464" s="95" t="str">
        <f>GDSummary!H466</f>
        <v>195706352377075000000000000000000000000000000000000000000000000000000000000000000000000</v>
      </c>
      <c r="H464" s="95" t="str">
        <f>GDSummary!L466</f>
        <v>184941699549516000000000000000000000000000000000000000000000000000000000000000000000000</v>
      </c>
      <c r="I464" s="95" t="str">
        <f>GDSummary!P466</f>
        <v>192741283931573000000000000000000000000000000000000000000000000000000000000000000000000</v>
      </c>
      <c r="J464" s="95" t="str">
        <f>GDSummary!T466</f>
        <v>208393717929337000000000000000000000000000000000000000000000000000000000000000000000000</v>
      </c>
    </row>
    <row r="465">
      <c r="A465" t="str">
        <f t="shared" si="2"/>
        <v>1.24533E+18</v>
      </c>
      <c r="C465" s="95" t="str">
        <f t="shared" si="3"/>
        <v>16548422961422300000</v>
      </c>
      <c r="D465" t="str">
        <f t="shared" si="4"/>
        <v>0</v>
      </c>
      <c r="E465" s="94"/>
      <c r="F465" s="95" t="str">
        <f>GDSummary!D467</f>
        <v>243644741169238000000000000000000000000000000000000000000000000000000000000000000000000</v>
      </c>
      <c r="G465" s="95" t="str">
        <f>GDSummary!H467</f>
        <v>303075052729809000000000000000000000000000000000000000000000000000000000000000000000000</v>
      </c>
      <c r="H465" s="95" t="str">
        <f>GDSummary!L467</f>
        <v>456777662311909000000000000000000000000000000000000000000000000000000000000000000000000</v>
      </c>
      <c r="I465" s="95" t="str">
        <f>GDSummary!P467</f>
        <v>457297872481271000000000000000000000000000000000000000000000000000000000000000000000000</v>
      </c>
      <c r="J465" s="95" t="str">
        <f>GDSummary!T467</f>
        <v>295001563109140000000000000000000000000000000000000000000000000000000000000000000000000</v>
      </c>
    </row>
    <row r="466">
      <c r="A466" t="str">
        <f t="shared" si="2"/>
        <v>1.62533E+18</v>
      </c>
      <c r="C466" s="95" t="str">
        <f t="shared" si="3"/>
        <v>18173754590749200000</v>
      </c>
      <c r="D466" t="str">
        <f t="shared" si="4"/>
        <v>0</v>
      </c>
      <c r="E466" s="94"/>
      <c r="F466" s="95" t="str">
        <f>GDSummary!D468</f>
        <v>542827362697889000000000000000000000000000000000000000000000000000000000000000000000000</v>
      </c>
      <c r="G466" s="95" t="str">
        <f>GDSummary!H468</f>
        <v>498804638938469000000000000000000000000000000000000000000000000000000000000000000000000</v>
      </c>
      <c r="H466" s="95" t="str">
        <f>GDSummary!L468</f>
        <v>488656496523682000000000000000000000000000000000000000000000000000000000000000000000000</v>
      </c>
      <c r="I466" s="95" t="str">
        <f>GDSummary!P468</f>
        <v>466126838077589000000000000000000000000000000000000000000000000000000000000000000000000</v>
      </c>
      <c r="J466" s="95" t="str">
        <f>GDSummary!T468</f>
        <v>448557461879212000000000000000000000000000000000000000000000000000000000000000000000000</v>
      </c>
    </row>
    <row r="467">
      <c r="A467" t="str">
        <f t="shared" si="2"/>
        <v>1.84092E+18</v>
      </c>
      <c r="C467" s="95" t="str">
        <f t="shared" si="3"/>
        <v>20014679266708900000</v>
      </c>
      <c r="D467" t="str">
        <f t="shared" si="4"/>
        <v>0</v>
      </c>
      <c r="E467" s="94"/>
      <c r="F467" s="95" t="str">
        <f>GDSummary!D469</f>
        <v>545261653517406000000000000000000000000000000000000000000000000000000000000000000000000</v>
      </c>
      <c r="G467" s="95" t="str">
        <f>GDSummary!H469</f>
        <v>641849738050398000000000000000000000000000000000000000000000000000000000000000000000000</v>
      </c>
      <c r="H467" s="95" t="str">
        <f>GDSummary!L469</f>
        <v>670464508494021000000000000000000000000000000000000000000000000000000000000000000000000</v>
      </c>
      <c r="I467" s="95" t="str">
        <f>GDSummary!P469</f>
        <v>675452033911241000000000000000000000000000000000000000000000000000000000000000000000000</v>
      </c>
      <c r="J467" s="95" t="str">
        <f>GDSummary!T469</f>
        <v>686013224967601000000000000000000000000000000000000000000000000000000000000000000000000</v>
      </c>
    </row>
    <row r="468">
      <c r="A468" t="str">
        <f t="shared" si="2"/>
        <v>1.86284E+18</v>
      </c>
      <c r="C468" s="95" t="str">
        <f t="shared" si="3"/>
        <v>21877519847833800000</v>
      </c>
      <c r="D468" t="str">
        <f t="shared" si="4"/>
        <v>0</v>
      </c>
      <c r="E468" s="94"/>
      <c r="F468" s="95" t="str">
        <f>GDSummary!D470</f>
        <v>854499581200053000000000000000000000000000000000000000000000000000000000000000000000000</v>
      </c>
      <c r="G468" s="95" t="str">
        <f>GDSummary!H470</f>
        <v>995897222263499000000000000000000000000000000000000000000000000000000000000000000000000</v>
      </c>
      <c r="H468" s="95" t="str">
        <f>GDSummary!L470</f>
        <v>1574777095853300000000000000000000000000000000000000000000000000000000000000000000000000</v>
      </c>
      <c r="I468" s="95" t="str">
        <f>GDSummary!P470</f>
        <v>1354992193045800000000000000000000000000000000000000000000000000000000000000000000000000</v>
      </c>
      <c r="J468" s="95" t="str">
        <f>GDSummary!T470</f>
        <v>1017358300096220000000000000000000000000000000000000000000000000000000000000000000000000</v>
      </c>
    </row>
    <row r="469">
      <c r="A469" t="str">
        <f t="shared" si="2"/>
        <v>1.99372E+18</v>
      </c>
      <c r="C469" s="95" t="str">
        <f t="shared" si="3"/>
        <v>23871238947323300000</v>
      </c>
      <c r="D469" t="str">
        <f t="shared" si="4"/>
        <v>0</v>
      </c>
      <c r="E469" s="94"/>
      <c r="F469" s="95" t="str">
        <f>GDSummary!D471</f>
        <v>1871857881296270000000000000000000000000000000000000000000000000000000000000000000000000</v>
      </c>
      <c r="G469" s="95" t="str">
        <f>GDSummary!H471</f>
        <v>1670938306775920000000000000000000000000000000000000000000000000000000000000000000000000</v>
      </c>
      <c r="H469" s="95" t="str">
        <f>GDSummary!L471</f>
        <v>1579029840084680000000000000000000000000000000000000000000000000000000000000000000000000</v>
      </c>
      <c r="I469" s="95" t="str">
        <f>GDSummary!P471</f>
        <v>1645622590716510000000000000000000000000000000000000000000000000000000000000000000000000</v>
      </c>
      <c r="J469" s="95" t="str">
        <f>GDSummary!T471</f>
        <v>1779262869856520000000000000000000000000000000000000000000000000000000000000000000000000</v>
      </c>
    </row>
    <row r="470">
      <c r="A470" t="str">
        <f t="shared" si="2"/>
        <v>1.99617E+18</v>
      </c>
      <c r="C470" s="95" t="str">
        <f t="shared" si="3"/>
        <v>25867405921822900000</v>
      </c>
      <c r="D470" t="str">
        <f t="shared" si="4"/>
        <v>0</v>
      </c>
      <c r="E470" s="94"/>
      <c r="F470" s="95" t="str">
        <f>GDSummary!D472</f>
        <v>2080235650602590000000000000000000000000000000000000000000000000000000000000000000000000</v>
      </c>
      <c r="G470" s="95" t="str">
        <f>GDSummary!H472</f>
        <v>2587650882474330000000000000000000000000000000000000000000000000000000000000000000000000</v>
      </c>
      <c r="H470" s="95" t="str">
        <f>GDSummary!L472</f>
        <v>3899961776232720000000000000000000000000000000000000000000000000000000000000000000000000</v>
      </c>
      <c r="I470" s="95" t="str">
        <f>GDSummary!P472</f>
        <v>3904403323934190000000000000000000000000000000000000000000000000000000000000000000000000</v>
      </c>
      <c r="J470" s="95" t="str">
        <f>GDSummary!T472</f>
        <v>2518719532455900000000000000000000000000000000000000000000000000000000000000000000000000</v>
      </c>
    </row>
    <row r="471">
      <c r="A471" t="str">
        <f t="shared" si="2"/>
        <v>2.153E+18</v>
      </c>
      <c r="C471" s="95" t="str">
        <f t="shared" si="3"/>
        <v>28020405633875400000</v>
      </c>
      <c r="D471" t="str">
        <f t="shared" si="4"/>
        <v>0</v>
      </c>
      <c r="E471" s="94"/>
      <c r="F471" s="95" t="str">
        <f>GDSummary!D473</f>
        <v>4634653005797370000000000000000000000000000000000000000000000000000000000000000000000000</v>
      </c>
      <c r="G471" s="95" t="str">
        <f>GDSummary!H473</f>
        <v>4258787559403990000000000000000000000000000000000000000000000000000000000000000000000000</v>
      </c>
      <c r="H471" s="95" t="str">
        <f>GDSummary!L473</f>
        <v>4172142850647600000000000000000000000000000000000000000000000000000000000000000000000000</v>
      </c>
      <c r="I471" s="95" t="str">
        <f>GDSummary!P473</f>
        <v>3979784918066960000000000000000000000000000000000000000000000000000000000000000000000000</v>
      </c>
      <c r="J471" s="95" t="str">
        <f>GDSummary!T473</f>
        <v>3829777811197670000000000000000000000000000000000000000000000000000000000000000000000000</v>
      </c>
    </row>
    <row r="472">
      <c r="A472" t="str">
        <f t="shared" si="2"/>
        <v>2.27032E+18</v>
      </c>
      <c r="C472" s="95" t="str">
        <f t="shared" si="3"/>
        <v>30290724197671600000</v>
      </c>
      <c r="D472" t="str">
        <f t="shared" si="4"/>
        <v>0</v>
      </c>
      <c r="E472" s="94"/>
      <c r="F472" s="95" t="str">
        <f>GDSummary!D474</f>
        <v>4655436949347270000000000000000000000000000000000000000000000000000000000000000000000000</v>
      </c>
      <c r="G472" s="95" t="str">
        <f>GDSummary!H474</f>
        <v>5480104766533530000000000000000000000000000000000000000000000000000000000000000000000000</v>
      </c>
      <c r="H472" s="95" t="str">
        <f>GDSummary!L474</f>
        <v>5724417306689230000000000000000000000000000000000000000000000000000000000000000000000000</v>
      </c>
      <c r="I472" s="95" t="str">
        <f>GDSummary!P474</f>
        <v>5767000734229660000000000000000000000000000000000000000000000000000000000000000000000000</v>
      </c>
      <c r="J472" s="95" t="str">
        <f>GDSummary!T474</f>
        <v>5857172046948470000000000000000000000000000000000000000000000000000000000000000000000000</v>
      </c>
    </row>
    <row r="473">
      <c r="A473" t="str">
        <f t="shared" si="2"/>
        <v>2.53127E+18</v>
      </c>
      <c r="C473" s="95" t="str">
        <f t="shared" si="3"/>
        <v>32821994514059900000</v>
      </c>
      <c r="D473" t="str">
        <f t="shared" si="4"/>
        <v>0</v>
      </c>
      <c r="E473" s="94"/>
      <c r="F473" s="95" t="str">
        <f>GDSummary!D475</f>
        <v>7295706378503850000000000000000000000000000000000000000000000000000000000000000000000000</v>
      </c>
      <c r="G473" s="95" t="str">
        <f>GDSummary!H475</f>
        <v>8502957610111500000000000000000000000000000000000000000000000000000000000000000000000000</v>
      </c>
      <c r="H473" s="95" t="str">
        <f>GDSummary!L475</f>
        <v>13445426487867300000000000000000000000000000000000000000000000000000000000000000000000000</v>
      </c>
      <c r="I473" s="95" t="str">
        <f>GDSummary!P475</f>
        <v>11568905828770400000000000000000000000000000000000000000000000000000000000000000000000000</v>
      </c>
      <c r="J473" s="95" t="str">
        <f>GDSummary!T475</f>
        <v>8686192015228280000000000000000000000000000000000000000000000000000000000000000000000000</v>
      </c>
    </row>
    <row r="474">
      <c r="A474" t="str">
        <f t="shared" si="2"/>
        <v>3.01188E+18</v>
      </c>
      <c r="C474" s="95" t="str">
        <f t="shared" si="3"/>
        <v>35833874733943000000</v>
      </c>
      <c r="D474" t="str">
        <f t="shared" si="4"/>
        <v>0</v>
      </c>
      <c r="E474" s="94"/>
      <c r="F474" s="95" t="str">
        <f>GDSummary!D476</f>
        <v>15981898393732100000000000000000000000000000000000000000000000000000000000000000000000000</v>
      </c>
      <c r="G474" s="95" t="str">
        <f>GDSummary!H476</f>
        <v>14266449663686200000000000000000000000000000000000000000000000000000000000000000000000000</v>
      </c>
      <c r="H474" s="95" t="str">
        <f>GDSummary!L476</f>
        <v>13481736363141200000000000000000000000000000000000000000000000000000000000000000000000000</v>
      </c>
      <c r="I474" s="95" t="str">
        <f>GDSummary!P476</f>
        <v>14050304407217300000000000000000000000000000000000000000000000000000000000000000000000000</v>
      </c>
      <c r="J474" s="95" t="str">
        <f>GDSummary!T476</f>
        <v>15191323382999000000000000000000000000000000000000000000000000000000000000000000000000000</v>
      </c>
    </row>
    <row r="475">
      <c r="A475" t="str">
        <f t="shared" si="2"/>
        <v>3.11004E+18</v>
      </c>
      <c r="C475" s="95" t="str">
        <f t="shared" si="3"/>
        <v>38943913842599500000</v>
      </c>
      <c r="D475" t="str">
        <f t="shared" si="4"/>
        <v>0</v>
      </c>
      <c r="E475" s="94"/>
      <c r="F475" s="95" t="str">
        <f>GDSummary!D477</f>
        <v>17761025094451500000000000000000000000000000000000000000000000000000000000000000000000000</v>
      </c>
      <c r="G475" s="95" t="str">
        <f>GDSummary!H477</f>
        <v>22093329785013900000000000000000000000000000000000000000000000000000000000000000000000000</v>
      </c>
      <c r="H475" s="95" t="str">
        <f>GDSummary!L477</f>
        <v>33297823232192900000000000000000000000000000000000000000000000000000000000000000000000000</v>
      </c>
      <c r="I475" s="95" t="str">
        <f>GDSummary!P477</f>
        <v>33335745109053800000000000000000000000000000000000000000000000000000000000000000000000000</v>
      </c>
      <c r="J475" s="95" t="str">
        <f>GDSummary!T477</f>
        <v>21504794809605200000000000000000000000000000000000000000000000000000000000000000000000000</v>
      </c>
    </row>
    <row r="476">
      <c r="A476" t="str">
        <f t="shared" si="2"/>
        <v>4.59144E+18</v>
      </c>
      <c r="C476" s="95" t="str">
        <f t="shared" si="3"/>
        <v>43535353339004200000</v>
      </c>
      <c r="D476" t="str">
        <f t="shared" si="4"/>
        <v>0</v>
      </c>
      <c r="E476" s="94"/>
      <c r="F476" s="95" t="str">
        <f>GDSummary!D478</f>
        <v>39570607453149400000000000000000000000000000000000000000000000000000000000000000000000000</v>
      </c>
      <c r="G476" s="95" t="str">
        <f>GDSummary!H478</f>
        <v>36361473130508400000000000000000000000000000000000000000000000000000000000000000000000000</v>
      </c>
      <c r="H476" s="95" t="str">
        <f>GDSummary!L478</f>
        <v>35621701727168800000000000000000000000000000000000000000000000000000000000000000000000000</v>
      </c>
      <c r="I476" s="95" t="str">
        <f>GDSummary!P478</f>
        <v>33979352185331000000000000000000000000000000000000000000000000000000000000000000000000000</v>
      </c>
      <c r="J476" s="95" t="str">
        <f>GDSummary!T478</f>
        <v>32698593445964300000000000000000000000000000000000000000000000000000000000000000000000000</v>
      </c>
    </row>
    <row r="477">
      <c r="A477" t="str">
        <f t="shared" si="2"/>
        <v>4.62787E+18</v>
      </c>
      <c r="C477" s="95" t="str">
        <f t="shared" si="3"/>
        <v>48163224955741600000</v>
      </c>
      <c r="D477" t="str">
        <f t="shared" si="4"/>
        <v>0</v>
      </c>
      <c r="E477" s="94"/>
      <c r="F477" s="95" t="str">
        <f>GDSummary!D479</f>
        <v>39748060494512500000000000000000000000000000000000000000000000000000000000000000000000000</v>
      </c>
      <c r="G477" s="95" t="str">
        <f>GDSummary!H479</f>
        <v>46789063657490200000000000000000000000000000000000000000000000000000000000000000000000000</v>
      </c>
      <c r="H477" s="95" t="str">
        <f>GDSummary!L479</f>
        <v>48875000967206800000000000000000000000000000000000000000000000000000000000000000000000000</v>
      </c>
      <c r="I477" s="95" t="str">
        <f>GDSummary!P479</f>
        <v>49238577721087600000000000000000000000000000000000000000000000000000000000000000000000000</v>
      </c>
      <c r="J477" s="95" t="str">
        <f>GDSummary!T479</f>
        <v>50008459223471500000000000000000000000000000000000000000000000000000000000000000000000000</v>
      </c>
    </row>
    <row r="478">
      <c r="A478" t="str">
        <f t="shared" si="2"/>
        <v>4.7358E+18</v>
      </c>
      <c r="C478" s="95" t="str">
        <f t="shared" si="3"/>
        <v>52899023903249800000</v>
      </c>
      <c r="D478" t="str">
        <f t="shared" si="4"/>
        <v>0</v>
      </c>
      <c r="E478" s="94"/>
      <c r="F478" s="95" t="str">
        <f>GDSummary!D480</f>
        <v>62290646750920100000000000000000000000000000000000000000000000000000000000000000000000000</v>
      </c>
      <c r="G478" s="95" t="str">
        <f>GDSummary!H480</f>
        <v>72598142160721300000000000000000000000000000000000000000000000000000000000000000000000000</v>
      </c>
      <c r="H478" s="95" t="str">
        <f>GDSummary!L480</f>
        <v>114796877549636000000000000000000000000000000000000000000000000000000000000000000000000000</v>
      </c>
      <c r="I478" s="95" t="str">
        <f>GDSummary!P480</f>
        <v>98775168419316100000000000000000000000000000000000000000000000000000000000000000000000000</v>
      </c>
      <c r="J478" s="95" t="str">
        <f>GDSummary!T480</f>
        <v>74162595143008700000000000000000000000000000000000000000000000000000000000000000000000000</v>
      </c>
    </row>
    <row r="479">
      <c r="A479" t="str">
        <f t="shared" si="2"/>
        <v>4.8326E+18</v>
      </c>
      <c r="C479" s="95" t="str">
        <f t="shared" si="3"/>
        <v>57731624963741100000</v>
      </c>
      <c r="D479" t="str">
        <f t="shared" si="4"/>
        <v>0</v>
      </c>
      <c r="E479" s="94"/>
      <c r="F479" s="95" t="str">
        <f>GDSummary!D481</f>
        <v>136453241893929000000000000000000000000000000000000000000000000000000000000000000000000000</v>
      </c>
      <c r="G479" s="95" t="str">
        <f>GDSummary!H481</f>
        <v>121806762811732000000000000000000000000000000000000000000000000000000000000000000000000000</v>
      </c>
      <c r="H479" s="95" t="str">
        <f>GDSummary!L481</f>
        <v>115106890795361000000000000000000000000000000000000000000000000000000000000000000000000000</v>
      </c>
      <c r="I479" s="95" t="str">
        <f>GDSummary!P481</f>
        <v>119961317406026000000000000000000000000000000000000000000000000000000000000000000000000000</v>
      </c>
      <c r="J479" s="95" t="str">
        <f>GDSummary!T481</f>
        <v>129703322671744000000000000000000000000000000000000000000000000000000000000000000000000000</v>
      </c>
    </row>
    <row r="480">
      <c r="A480" t="str">
        <f t="shared" si="2"/>
        <v>4.96584E+18</v>
      </c>
      <c r="C480" s="95" t="str">
        <f t="shared" si="3"/>
        <v>62697463657544300000</v>
      </c>
      <c r="D480" t="str">
        <f t="shared" si="4"/>
        <v>0</v>
      </c>
      <c r="E480" s="94"/>
      <c r="F480" s="95" t="str">
        <f>GDSummary!D482</f>
        <v>151643402666595000000000000000000000000000000000000000000000000000000000000000000000000000</v>
      </c>
      <c r="G480" s="95" t="str">
        <f>GDSummary!H482</f>
        <v>188632564112607000000000000000000000000000000000000000000000000000000000000000000000000000</v>
      </c>
      <c r="H480" s="95" t="str">
        <f>GDSummary!L482</f>
        <v>284296384328512000000000000000000000000000000000000000000000000000000000000000000000000000</v>
      </c>
      <c r="I480" s="95" t="str">
        <f>GDSummary!P482</f>
        <v>284620160822950000000000000000000000000000000000000000000000000000000000000000000000000000</v>
      </c>
      <c r="J480" s="95" t="str">
        <f>GDSummary!T482</f>
        <v>183607660100329000000000000000000000000000000000000000000000000000000000000000000000000000</v>
      </c>
    </row>
    <row r="481">
      <c r="A481" t="str">
        <f t="shared" si="2"/>
        <v>5.14687E+18</v>
      </c>
      <c r="C481" s="95" t="str">
        <f t="shared" si="3"/>
        <v>67844333422388400000</v>
      </c>
      <c r="D481" t="str">
        <f t="shared" si="4"/>
        <v>0</v>
      </c>
      <c r="E481" s="94"/>
      <c r="F481" s="95" t="str">
        <f>GDSummary!D483</f>
        <v>337853334921208000000000000000000000000000000000000000000000000000000000000000000000000000</v>
      </c>
      <c r="G481" s="95" t="str">
        <f>GDSummary!H483</f>
        <v>310453787557725000000000000000000000000000000000000000000000000000000000000000000000000000</v>
      </c>
      <c r="H481" s="95" t="str">
        <f>GDSummary!L483</f>
        <v>304137628878747000000000000000000000000000000000000000000000000000000000000000000000000000</v>
      </c>
      <c r="I481" s="95" t="str">
        <f>GDSummary!P483</f>
        <v>290115269720548000000000000000000000000000000000000000000000000000000000000000000000000000</v>
      </c>
      <c r="J481" s="95" t="str">
        <f>GDSummary!T483</f>
        <v>279180168159702000000000000000000000000000000000000000000000000000000000000000000000000000</v>
      </c>
    </row>
    <row r="482">
      <c r="A482" t="str">
        <f t="shared" si="2"/>
        <v>5.54833E+18</v>
      </c>
      <c r="C482" s="95" t="str">
        <f t="shared" si="3"/>
        <v>73392668420560900000</v>
      </c>
      <c r="D482" t="str">
        <f t="shared" si="4"/>
        <v>0</v>
      </c>
      <c r="E482" s="94"/>
      <c r="F482" s="95" t="str">
        <f>GDSummary!D484</f>
        <v>339368426694501000000000000000000000000000000000000000000000000000000000000000000000000000</v>
      </c>
      <c r="G482" s="95" t="str">
        <f>GDSummary!H484</f>
        <v>399484420683707000000000000000000000000000000000000000000000000000000000000000000000000000</v>
      </c>
      <c r="H482" s="95" t="str">
        <f>GDSummary!L484</f>
        <v>417294126469971000000000000000000000000000000000000000000000000000000000000000000000000000</v>
      </c>
      <c r="I482" s="95" t="str">
        <f>GDSummary!P484</f>
        <v>420398340094791000000000000000000000000000000000000000000000000000000000000000000000000000</v>
      </c>
      <c r="J482" s="95" t="str">
        <f>GDSummary!T484</f>
        <v>426971578410187000000000000000000000000000000000000000000000000000000000000000000000000000</v>
      </c>
    </row>
    <row r="483">
      <c r="A483" t="str">
        <f t="shared" si="2"/>
        <v>5.57688E+18</v>
      </c>
      <c r="C483" s="95" t="str">
        <f t="shared" si="3"/>
        <v>78969544392578300000</v>
      </c>
      <c r="D483" t="str">
        <f t="shared" si="4"/>
        <v>0</v>
      </c>
      <c r="E483" s="94"/>
      <c r="F483" s="95" t="str">
        <f>GDSummary!D485</f>
        <v>531836736752504000000000000000000000000000000000000000000000000000000000000000000000000000</v>
      </c>
      <c r="G483" s="95" t="str">
        <f>GDSummary!H485</f>
        <v>619841999320421000000000000000000000000000000000000000000000000000000000000000000000000000</v>
      </c>
      <c r="H483" s="95" t="str">
        <f>GDSummary!L485</f>
        <v>980134256584414000000000000000000000000000000000000000000000000000000000000000000000000000</v>
      </c>
      <c r="I483" s="95" t="str">
        <f>GDSummary!P485</f>
        <v>843341111136114000000000000000000000000000000000000000000000000000000000000000000000000000</v>
      </c>
      <c r="J483" s="95" t="str">
        <f>GDSummary!T485</f>
        <v>633199278660119000000000000000000000000000000000000000000000000000000000000000000000000000</v>
      </c>
    </row>
    <row r="484">
      <c r="A484" t="str">
        <f t="shared" si="2"/>
        <v>6.57326E+18</v>
      </c>
      <c r="C484" s="95" t="str">
        <f t="shared" si="3"/>
        <v>85542804890699100000</v>
      </c>
      <c r="D484" t="str">
        <f t="shared" si="4"/>
        <v>0</v>
      </c>
      <c r="E484" s="94"/>
      <c r="F484" s="95" t="str">
        <f>GDSummary!D486</f>
        <v>1165036015412620000000000000000000000000000000000000000000000000000000000000000000000000000</v>
      </c>
      <c r="G484" s="95" t="str">
        <f>GDSummary!H486</f>
        <v>1039984566338140000000000000000000000000000000000000000000000000000000000000000000000000000</v>
      </c>
      <c r="H484" s="95" t="str">
        <f>GDSummary!L486</f>
        <v>982781145668997000000000000000000000000000000000000000000000000000000000000000000000000000</v>
      </c>
      <c r="I484" s="95" t="str">
        <f>GDSummary!P486</f>
        <v>1024228177319570000000000000000000000000000000000000000000000000000000000000000000000000000</v>
      </c>
      <c r="J484" s="95" t="str">
        <f>GDSummary!T486</f>
        <v>1107405292347170000000000000000000000000000000000000000000000000000000000000000000000000000</v>
      </c>
    </row>
    <row r="485">
      <c r="A485" t="str">
        <f t="shared" si="2"/>
        <v>6.83421E+18</v>
      </c>
      <c r="C485" s="95" t="str">
        <f t="shared" si="3"/>
        <v>92377017790483300000</v>
      </c>
      <c r="D485" t="str">
        <f t="shared" si="4"/>
        <v>0</v>
      </c>
      <c r="E485" s="94"/>
      <c r="F485" s="95" t="str">
        <f>GDSummary!D487</f>
        <v>1294729411732370000000000000000000000000000000000000000000000000000000000000000000000000000</v>
      </c>
      <c r="G485" s="95" t="str">
        <f>GDSummary!H487</f>
        <v>1610542394013980000000000000000000000000000000000000000000000000000000000000000000000000000</v>
      </c>
      <c r="H485" s="95" t="str">
        <f>GDSummary!L487</f>
        <v>2427318854408560000000000000000000000000000000000000000000000000000000000000000000000000000</v>
      </c>
      <c r="I485" s="95" t="str">
        <f>GDSummary!P487</f>
        <v>2430083253932730000000000000000000000000000000000000000000000000000000000000000000000000000</v>
      </c>
      <c r="J485" s="95" t="str">
        <f>GDSummary!T487</f>
        <v>1567639828512130000000000000000000000000000000000000000000000000000000000000000000000000000</v>
      </c>
    </row>
    <row r="486">
      <c r="A486" t="str">
        <f t="shared" si="2"/>
        <v>6.98563E+18</v>
      </c>
      <c r="C486" s="95" t="str">
        <f t="shared" si="3"/>
        <v>99362647368218000000</v>
      </c>
      <c r="D486" t="str">
        <f t="shared" si="4"/>
        <v>0</v>
      </c>
      <c r="E486" s="94"/>
      <c r="F486" s="95" t="str">
        <f>GDSummary!D488</f>
        <v>2884587406259220000000000000000000000000000000000000000000000000000000000000000000000000000</v>
      </c>
      <c r="G486" s="95" t="str">
        <f>GDSummary!H488</f>
        <v>2650650425053040000000000000000000000000000000000000000000000000000000000000000000000000000</v>
      </c>
      <c r="H486" s="95" t="str">
        <f>GDSummary!L488</f>
        <v>2596723143898450000000000000000000000000000000000000000000000000000000000000000000000000000</v>
      </c>
      <c r="I486" s="95" t="str">
        <f>GDSummary!P488</f>
        <v>2477000422667290000000000000000000000000000000000000000000000000000000000000000000000000000</v>
      </c>
      <c r="J486" s="95" t="str">
        <f>GDSummary!T488</f>
        <v>2383636666894580000000000000000000000000000000000000000000000000000000000000000000000000000</v>
      </c>
    </row>
    <row r="487">
      <c r="A487" t="str">
        <f t="shared" si="2"/>
        <v>7.06803E+18</v>
      </c>
      <c r="C487" s="95" t="str">
        <f t="shared" si="3"/>
        <v>106430677785890000000</v>
      </c>
      <c r="D487" t="str">
        <f t="shared" si="4"/>
        <v>0</v>
      </c>
      <c r="E487" s="94"/>
      <c r="F487" s="95" t="str">
        <f>GDSummary!D489</f>
        <v>2897523240234590000000000000000000000000000000000000000000000000000000000000000000000000000</v>
      </c>
      <c r="G487" s="95" t="str">
        <f>GDSummary!H489</f>
        <v>3410792819818470000000000000000000000000000000000000000000000000000000000000000000000000000</v>
      </c>
      <c r="H487" s="95" t="str">
        <f>GDSummary!L489</f>
        <v>3562851857602490000000000000000000000000000000000000000000000000000000000000000000000000000</v>
      </c>
      <c r="I487" s="95" t="str">
        <f>GDSummary!P489</f>
        <v>3589355593404230000000000000000000000000000000000000000000000000000000000000000000000000000</v>
      </c>
      <c r="J487" s="95" t="str">
        <f>GDSummary!T489</f>
        <v>3645477817171400000000000000000000000000000000000000000000000000000000000000000000000000000</v>
      </c>
    </row>
    <row r="488">
      <c r="A488" t="str">
        <f t="shared" si="2"/>
        <v>8.79375E+18</v>
      </c>
      <c r="C488" s="95" t="str">
        <f t="shared" si="3"/>
        <v>115224431670716000000</v>
      </c>
      <c r="D488" t="str">
        <f t="shared" si="4"/>
        <v>0</v>
      </c>
      <c r="E488" s="94"/>
      <c r="F488" s="95" t="str">
        <f>GDSummary!D490</f>
        <v>4540815183547170000000000000000000000000000000000000000000000000000000000000000000000000000</v>
      </c>
      <c r="G488" s="95" t="str">
        <f>GDSummary!H490</f>
        <v>5292202977742400000000000000000000000000000000000000000000000000000000000000000000000000000</v>
      </c>
      <c r="H488" s="95" t="str">
        <f>GDSummary!L490</f>
        <v>8368373612905150000000000000000000000000000000000000000000000000000000000000000000000000000</v>
      </c>
      <c r="I488" s="95" t="str">
        <f>GDSummary!P490</f>
        <v>7200435505339090000000000000000000000000000000000000000000000000000000000000000000000000000</v>
      </c>
      <c r="J488" s="95" t="str">
        <f>GDSummary!T490</f>
        <v>5406247256080420000000000000000000000000000000000000000000000000000000000000000000000000000</v>
      </c>
    </row>
    <row r="489">
      <c r="A489" t="str">
        <f t="shared" si="2"/>
        <v>1.0231E+19</v>
      </c>
      <c r="C489" s="95" t="str">
        <f t="shared" si="3"/>
        <v>125455399857561000000</v>
      </c>
      <c r="D489" t="str">
        <f t="shared" si="4"/>
        <v>0</v>
      </c>
      <c r="E489" s="94"/>
      <c r="F489" s="95" t="str">
        <f>GDSummary!D491</f>
        <v>9947062439627590000000000000000000000000000000000000000000000000000000000000000000000000000</v>
      </c>
      <c r="G489" s="95" t="str">
        <f>GDSummary!H491</f>
        <v>8879374783920910000000000000000000000000000000000000000000000000000000000000000000000000000</v>
      </c>
      <c r="H489" s="95" t="str">
        <f>GDSummary!L491</f>
        <v>8390972717694010000000000000000000000000000000000000000000000000000000000000000000000000000</v>
      </c>
      <c r="I489" s="95" t="str">
        <f>GDSummary!P491</f>
        <v>8744846938157040000000000000000000000000000000000000000000000000000000000000000000000000000</v>
      </c>
      <c r="J489" s="95" t="str">
        <f>GDSummary!T491</f>
        <v>9455012071064630000000000000000000000000000000000000000000000000000000000000000000000000000</v>
      </c>
    </row>
    <row r="490">
      <c r="A490" t="str">
        <f t="shared" si="2"/>
        <v>1.04267E+19</v>
      </c>
      <c r="C490" s="95" t="str">
        <f t="shared" si="3"/>
        <v>135882082345653000000</v>
      </c>
      <c r="D490" t="str">
        <f t="shared" si="4"/>
        <v>0</v>
      </c>
      <c r="E490" s="94"/>
      <c r="F490" s="95" t="str">
        <f>GDSummary!D492</f>
        <v>11054382980909800000000000000000000000000000000000000000000000000000000000000000000000000000</v>
      </c>
      <c r="G490" s="95" t="str">
        <f>GDSummary!H492</f>
        <v>13750790141239200000000000000000000000000000000000000000000000000000000000000000000000000000</v>
      </c>
      <c r="H490" s="95" t="str">
        <f>GDSummary!L492</f>
        <v>20724417001937900000000000000000000000000000000000000000000000000000000000000000000000000000</v>
      </c>
      <c r="I490" s="95" t="str">
        <f>GDSummary!P492</f>
        <v>20748019409340900000000000000000000000000000000000000000000000000000000000000000000000000000</v>
      </c>
      <c r="J490" s="95" t="str">
        <f>GDSummary!T492</f>
        <v>13384488591569000000000000000000000000000000000000000000000000000000000000000000000000000000</v>
      </c>
    </row>
    <row r="491">
      <c r="A491" t="str">
        <f t="shared" si="2"/>
        <v>1.39444E+19</v>
      </c>
      <c r="C491" s="95" t="str">
        <f t="shared" si="3"/>
        <v>149826463505878000000</v>
      </c>
      <c r="D491" t="str">
        <f t="shared" si="4"/>
        <v>0</v>
      </c>
      <c r="E491" s="94"/>
      <c r="F491" s="95" t="str">
        <f>GDSummary!D493</f>
        <v>24628569986707000000000000000000000000000000000000000000000000000000000000000000000000000000</v>
      </c>
      <c r="G491" s="95" t="str">
        <f>GDSummary!H493</f>
        <v>22631219065180500000000000000000000000000000000000000000000000000000000000000000000000000000</v>
      </c>
      <c r="H491" s="95" t="str">
        <f>GDSummary!L493</f>
        <v>22170788635779500000000000000000000000000000000000000000000000000000000000000000000000000000</v>
      </c>
      <c r="I491" s="95" t="str">
        <f>GDSummary!P493</f>
        <v>21148597589516700000000000000000000000000000000000000000000000000000000000000000000000000000</v>
      </c>
      <c r="J491" s="95" t="str">
        <f>GDSummary!T493</f>
        <v>20351459049606100000000000000000000000000000000000000000000000000000000000000000000000000000</v>
      </c>
    </row>
    <row r="492">
      <c r="A492" t="str">
        <f t="shared" si="2"/>
        <v>1.6089E+19</v>
      </c>
      <c r="C492" s="95" t="str">
        <f t="shared" si="3"/>
        <v>165915431583364000000</v>
      </c>
      <c r="D492" t="str">
        <f t="shared" si="4"/>
        <v>0</v>
      </c>
      <c r="E492" s="94"/>
      <c r="F492" s="95" t="str">
        <f>GDSummary!D494</f>
        <v>24739015969972200000000000000000000000000000000000000000000000000000000000000000000000000000</v>
      </c>
      <c r="G492" s="95" t="str">
        <f>GDSummary!H494</f>
        <v>29121305005624000000000000000000000000000000000000000000000000000000000000000000000000000000</v>
      </c>
      <c r="H492" s="95" t="str">
        <f>GDSummary!L494</f>
        <v>30419583104616200000000000000000000000000000000000000000000000000000000000000000000000000000</v>
      </c>
      <c r="I492" s="95" t="str">
        <f>GDSummary!P494</f>
        <v>30645871658288000000000000000000000000000000000000000000000000000000000000000000000000000000</v>
      </c>
      <c r="J492" s="95" t="str">
        <f>GDSummary!T494</f>
        <v>31125042479342100000000000000000000000000000000000000000000000000000000000000000000000000000</v>
      </c>
    </row>
    <row r="493">
      <c r="A493" t="str">
        <f t="shared" si="2"/>
        <v>1.61738E+19</v>
      </c>
      <c r="C493" s="95" t="str">
        <f t="shared" si="3"/>
        <v>182089200858867000000</v>
      </c>
      <c r="D493" t="str">
        <f t="shared" si="4"/>
        <v>0</v>
      </c>
      <c r="E493" s="94"/>
      <c r="F493" s="95" t="str">
        <f>GDSummary!D495</f>
        <v>38769421339782100000000000000000000000000000000000000000000000000000000000000000000000000000</v>
      </c>
      <c r="G493" s="95" t="str">
        <f>GDSummary!H495</f>
        <v>45184760613724600000000000000000000000000000000000000000000000000000000000000000000000000000</v>
      </c>
      <c r="H493" s="95" t="str">
        <f>GDSummary!L495</f>
        <v>71449065732288300000000000000000000000000000000000000000000000000000000000000000000000000000</v>
      </c>
      <c r="I493" s="95" t="str">
        <f>GDSummary!P495</f>
        <v>61477225267368800000000000000000000000000000000000000000000000000000000000000000000000000000</v>
      </c>
      <c r="J493" s="95" t="str">
        <f>GDSummary!T495</f>
        <v>46158469187968700000000000000000000000000000000000000000000000000000000000000000000000000000</v>
      </c>
    </row>
    <row r="494">
      <c r="A494" t="str">
        <f t="shared" si="2"/>
        <v>1.69227E+19</v>
      </c>
      <c r="C494" s="95" t="str">
        <f t="shared" si="3"/>
        <v>199011945401816000000</v>
      </c>
      <c r="D494" t="str">
        <f t="shared" si="4"/>
        <v>0</v>
      </c>
      <c r="E494" s="94"/>
      <c r="F494" s="95" t="str">
        <f>GDSummary!D496</f>
        <v>84927890527750800000000000000000000000000000000000000000000000000000000000000000000000000000</v>
      </c>
      <c r="G494" s="95" t="str">
        <f>GDSummary!H496</f>
        <v>75811987124908400000000000000000000000000000000000000000000000000000000000000000000000000000</v>
      </c>
      <c r="H494" s="95" t="str">
        <f>GDSummary!L496</f>
        <v>71642016596845800000000000000000000000000000000000000000000000000000000000000000000000000000</v>
      </c>
      <c r="I494" s="95" t="str">
        <f>GDSummary!P496</f>
        <v>74663390116765400000000000000000000000000000000000000000000000000000000000000000000000000000</v>
      </c>
      <c r="J494" s="95" t="str">
        <f>GDSummary!T496</f>
        <v>80726770841503100000000000000000000000000000000000000000000000000000000000000000000000000000</v>
      </c>
    </row>
    <row r="495">
      <c r="A495" t="str">
        <f t="shared" si="2"/>
        <v>1.7108E+19</v>
      </c>
      <c r="C495" s="95" t="str">
        <f t="shared" si="3"/>
        <v>216119903973631000000</v>
      </c>
      <c r="D495" t="str">
        <f t="shared" si="4"/>
        <v>0</v>
      </c>
      <c r="E495" s="94"/>
      <c r="F495" s="95" t="str">
        <f>GDSummary!D497</f>
        <v>94382178995318000000000000000000000000000000000000000000000000000000000000000000000000000000</v>
      </c>
      <c r="G495" s="95" t="str">
        <f>GDSummary!H497</f>
        <v>117404068474809000000000000000000000000000000000000000000000000000000000000000000000000000000</v>
      </c>
      <c r="H495" s="95" t="str">
        <f>GDSummary!L497</f>
        <v>176944804466105000000000000000000000000000000000000000000000000000000000000000000000000000000</v>
      </c>
      <c r="I495" s="95" t="str">
        <f>GDSummary!P497</f>
        <v>177146321515413000000000000000000000000000000000000000000000000000000000000000000000000000000</v>
      </c>
      <c r="J495" s="95" t="str">
        <f>GDSummary!T497</f>
        <v>114276590578762000000000000000000000000000000000000000000000000000000000000000000000000000000</v>
      </c>
    </row>
    <row r="496">
      <c r="A496" t="str">
        <f t="shared" si="2"/>
        <v>1.82783E+19</v>
      </c>
      <c r="C496" s="95" t="str">
        <f t="shared" si="3"/>
        <v>234398201709868000000</v>
      </c>
      <c r="D496" t="str">
        <f t="shared" si="4"/>
        <v>0</v>
      </c>
      <c r="E496" s="94"/>
      <c r="F496" s="95" t="str">
        <f>GDSummary!D498</f>
        <v>210278412182603000000000000000000000000000000000000000000000000000000000000000000000000000000</v>
      </c>
      <c r="G496" s="95" t="str">
        <f>GDSummary!H498</f>
        <v>193225055833586000000000000000000000000000000000000000000000000000000000000000000000000000000</v>
      </c>
      <c r="H496" s="95" t="str">
        <f>GDSummary!L498</f>
        <v>189293906779164000000000000000000000000000000000000000000000000000000000000000000000000000000</v>
      </c>
      <c r="I496" s="95" t="str">
        <f>GDSummary!P498</f>
        <v>180566452839636000000000000000000000000000000000000000000000000000000000000000000000000000000</v>
      </c>
      <c r="J496" s="95" t="str">
        <f>GDSummary!T498</f>
        <v>173760494290178000000000000000000000000000000000000000000000000000000000000000000000000000000</v>
      </c>
    </row>
    <row r="497">
      <c r="A497" t="str">
        <f t="shared" si="2"/>
        <v>1.92204E+19</v>
      </c>
      <c r="C497" s="95" t="str">
        <f t="shared" si="3"/>
        <v>253618638082787000000</v>
      </c>
      <c r="D497" t="str">
        <f t="shared" si="4"/>
        <v>0</v>
      </c>
      <c r="E497" s="94"/>
      <c r="F497" s="95" t="str">
        <f>GDSummary!D499</f>
        <v>211221398560030000000000000000000000000000000000000000000000000000000000000000000000000000000</v>
      </c>
      <c r="G497" s="95" t="str">
        <f>GDSummary!H499</f>
        <v>248637325698288000000000000000000000000000000000000000000000000000000000000000000000000000000</v>
      </c>
      <c r="H497" s="95" t="str">
        <f>GDSummary!L499</f>
        <v>259722007325149000000000000000000000000000000000000000000000000000000000000000000000000000000</v>
      </c>
      <c r="I497" s="95" t="str">
        <f>GDSummary!P499</f>
        <v>261654056071255000000000000000000000000000000000000000000000000000000000000000000000000000000</v>
      </c>
      <c r="J497" s="95" t="str">
        <f>GDSummary!T499</f>
        <v>265745210347361000000000000000000000000000000000000000000000000000000000000000000000000000000</v>
      </c>
    </row>
    <row r="498">
      <c r="A498" t="str">
        <f t="shared" si="2"/>
        <v>2.13459E+19</v>
      </c>
      <c r="C498" s="95" t="str">
        <f t="shared" si="3"/>
        <v>274964563662715000000</v>
      </c>
      <c r="D498" t="str">
        <f t="shared" si="4"/>
        <v>0</v>
      </c>
      <c r="E498" s="94"/>
      <c r="F498" s="95" t="str">
        <f>GDSummary!D500</f>
        <v>331012818241900000000000000000000000000000000000000000000000000000000000000000000000000000000</v>
      </c>
      <c r="G498" s="95" t="str">
        <f>GDSummary!H500</f>
        <v>385786902034237000000000000000000000000000000000000000000000000000000000000000000000000000000</v>
      </c>
      <c r="H498" s="95" t="str">
        <f>GDSummary!L500</f>
        <v>610031199628124000000000000000000000000000000000000000000000000000000000000000000000000000000</v>
      </c>
      <c r="I498" s="95" t="str">
        <f>GDSummary!P500</f>
        <v>524891754640726000000000000000000000000000000000000000000000000000000000000000000000000000000</v>
      </c>
      <c r="J498" s="95" t="str">
        <f>GDSummary!T500</f>
        <v>394100413254383000000000000000000000000000000000000000000000000000000000000000000000000000000</v>
      </c>
    </row>
    <row r="499">
      <c r="A499" t="str">
        <f t="shared" si="2"/>
        <v>2.58391E+19</v>
      </c>
      <c r="C499" s="95" t="str">
        <f t="shared" si="3"/>
        <v>300803613921520000000</v>
      </c>
      <c r="D499" t="str">
        <f t="shared" si="4"/>
        <v>0</v>
      </c>
      <c r="E499" s="94"/>
      <c r="F499" s="95" t="str">
        <f>GDSummary!D501</f>
        <v>725113231496283000000000000000000000000000000000000000000000000000000000000000000000000000000</v>
      </c>
      <c r="G499" s="95" t="str">
        <f>GDSummary!H501</f>
        <v>647281766080535000000000000000000000000000000000000000000000000000000000000000000000000000000</v>
      </c>
      <c r="H499" s="95" t="str">
        <f>GDSummary!L501</f>
        <v>611678611615516000000000000000000000000000000000000000000000000000000000000000000000000000000</v>
      </c>
      <c r="I499" s="95" t="str">
        <f>GDSummary!P501</f>
        <v>637475059672474000000000000000000000000000000000000000000000000000000000000000000000000000000</v>
      </c>
      <c r="J499" s="95" t="str">
        <f>GDSummary!T501</f>
        <v>689244125921332000000000000000000000000000000000000000000000000000000000000000000000000000000</v>
      </c>
    </row>
    <row r="500">
      <c r="A500" t="str">
        <f t="shared" si="2"/>
        <v>2.65397E+19</v>
      </c>
      <c r="C500" s="95" t="str">
        <f t="shared" si="3"/>
        <v>327343306152560000000</v>
      </c>
      <c r="D500" t="str">
        <f t="shared" si="4"/>
        <v>0</v>
      </c>
      <c r="E500" s="94"/>
      <c r="F500" s="95" t="str">
        <f>GDSummary!D502</f>
        <v>805833824220480000000000000000000000000000000000000000000000000000000000000000000000000000000</v>
      </c>
      <c r="G500" s="95" t="str">
        <f>GDSummary!H502</f>
        <v>1002394419001400000000000000000000000000000000000000000000000000000000000000000000000000000000</v>
      </c>
      <c r="H500" s="95" t="str">
        <f>GDSummary!L502</f>
        <v>1510752453235260000000000000000000000000000000000000000000000000000000000000000000000000000000</v>
      </c>
      <c r="I500" s="95" t="str">
        <f>GDSummary!P502</f>
        <v>1512473003197320000000000000000000000000000000000000000000000000000000000000000000000000000000</v>
      </c>
      <c r="J500" s="95" t="str">
        <f>GDSummary!T502</f>
        <v>975692053152636000000000000000000000000000000000000000000000000000000000000000000000000000000</v>
      </c>
    </row>
    <row r="501">
      <c r="A501" t="str">
        <f t="shared" si="2"/>
        <v>3.92841E+19</v>
      </c>
      <c r="C501" s="95" t="str">
        <f t="shared" si="3"/>
        <v>366627363019944000000</v>
      </c>
      <c r="D501" t="str">
        <f t="shared" si="4"/>
        <v>0</v>
      </c>
      <c r="E501" s="94"/>
      <c r="F501" s="95" t="str">
        <f>GDSummary!D503</f>
        <v>1795354365028200000000000000000000000000000000000000000000000000000000000000000000000000000000</v>
      </c>
      <c r="G501" s="95" t="str">
        <f>GDSummary!H503</f>
        <v>1649753028962360000000000000000000000000000000000000000000000000000000000000000000000000000000</v>
      </c>
      <c r="H501" s="95" t="str">
        <f>GDSummary!L503</f>
        <v>1616188929152130000000000000000000000000000000000000000000000000000000000000000000000000000000</v>
      </c>
      <c r="I501" s="95" t="str">
        <f>GDSummary!P503</f>
        <v>1541674040232840000000000000000000000000000000000000000000000000000000000000000000000000000000</v>
      </c>
      <c r="J501" s="95" t="str">
        <f>GDSummary!T503</f>
        <v>1483564854115530000000000000000000000000000000000000000000000000000000000000000000000000000000</v>
      </c>
    </row>
    <row r="502">
      <c r="A502" t="str">
        <f t="shared" si="2"/>
        <v>3.99381E+19</v>
      </c>
      <c r="C502" s="95" t="str">
        <f t="shared" si="3"/>
        <v>406565436436725000000</v>
      </c>
      <c r="D502" t="str">
        <f t="shared" si="4"/>
        <v>0</v>
      </c>
      <c r="E502" s="94"/>
      <c r="F502" s="95" t="str">
        <f>GDSummary!D504</f>
        <v>1803405570529050000000000000000000000000000000000000000000000000000000000000000000000000000000</v>
      </c>
      <c r="G502" s="95" t="str">
        <f>GDSummary!H504</f>
        <v>2122862272774420000000000000000000000000000000000000000000000000000000000000000000000000000000</v>
      </c>
      <c r="H502" s="95" t="str">
        <f>GDSummary!L504</f>
        <v>2217503141217210000000000000000000000000000000000000000000000000000000000000000000000000000000</v>
      </c>
      <c r="I502" s="95" t="str">
        <f>GDSummary!P504</f>
        <v>2233998948436640000000000000000000000000000000000000000000000000000000000000000000000000000000</v>
      </c>
      <c r="J502" s="95" t="str">
        <f>GDSummary!T504</f>
        <v>2268929170761280000000000000000000000000000000000000000000000000000000000000000000000000000000</v>
      </c>
    </row>
    <row r="503">
      <c r="A503" t="str">
        <f t="shared" si="2"/>
        <v>4.01189E+19</v>
      </c>
      <c r="C503" s="95" t="str">
        <f t="shared" si="3"/>
        <v>446684367253338000000</v>
      </c>
      <c r="D503" t="str">
        <f t="shared" si="4"/>
        <v>0</v>
      </c>
      <c r="E503" s="94"/>
      <c r="F503" s="95" t="str">
        <f>GDSummary!D505</f>
        <v>2826183163275980000000000000000000000000000000000000000000000000000000000000000000000000000000</v>
      </c>
      <c r="G503" s="95" t="str">
        <f>GDSummary!H505</f>
        <v>3293843582651780000000000000000000000000000000000000000000000000000000000000000000000000000000</v>
      </c>
      <c r="H503" s="95" t="str">
        <f>GDSummary!L505</f>
        <v>5208438496789960000000000000000000000000000000000000000000000000000000000000000000000000000000</v>
      </c>
      <c r="I503" s="95" t="str">
        <f>GDSummary!P505</f>
        <v>4481519016051920000000000000000000000000000000000000000000000000000000000000000000000000000000</v>
      </c>
      <c r="J503" s="95" t="str">
        <f>GDSummary!T505</f>
        <v>3364824233983870000000000000000000000000000000000000000000000000000000000000000000000000000000</v>
      </c>
    </row>
    <row r="504">
      <c r="A504" t="str">
        <f t="shared" si="2"/>
        <v>4.08741E+19</v>
      </c>
      <c r="C504" s="95" t="str">
        <f t="shared" si="3"/>
        <v>487558496757037000000</v>
      </c>
      <c r="D504" t="str">
        <f t="shared" si="4"/>
        <v>0</v>
      </c>
      <c r="E504" s="94"/>
      <c r="F504" s="95" t="str">
        <f>GDSummary!D506</f>
        <v>6191007397259850000000000000000000000000000000000000000000000000000000000000000000000000000000</v>
      </c>
      <c r="G504" s="95" t="str">
        <f>GDSummary!H506</f>
        <v>5526483351637130000000000000000000000000000000000000000000000000000000000000000000000000000000</v>
      </c>
      <c r="H504" s="95" t="str">
        <f>GDSummary!L506</f>
        <v>5222504079042860000000000000000000000000000000000000000000000000000000000000000000000000000000</v>
      </c>
      <c r="I504" s="95" t="str">
        <f>GDSummary!P506</f>
        <v>5442753819092590000000000000000000000000000000000000000000000000000000000000000000000000000000</v>
      </c>
      <c r="J504" s="95" t="str">
        <f>GDSummary!T506</f>
        <v>5884757437526840000000000000000000000000000000000000000000000000000000000000000000000000000000</v>
      </c>
    </row>
    <row r="505">
      <c r="A505" t="str">
        <f t="shared" si="2"/>
        <v>4.27551E+19</v>
      </c>
      <c r="C505" s="95" t="str">
        <f t="shared" si="3"/>
        <v>530313627146169000000</v>
      </c>
      <c r="D505" t="str">
        <f t="shared" si="4"/>
        <v>0</v>
      </c>
      <c r="E505" s="94"/>
      <c r="F505" s="95" t="str">
        <f>GDSummary!D507</f>
        <v>6880198774495480000000000000000000000000000000000000000000000000000000000000000000000000000000</v>
      </c>
      <c r="G505" s="95" t="str">
        <f>GDSummary!H507</f>
        <v>8558430591872980000000000000000000000000000000000000000000000000000000000000000000000000000000</v>
      </c>
      <c r="H505" s="95" t="str">
        <f>GDSummary!L507</f>
        <v>12898784916816000000000000000000000000000000000000000000000000000000000000000000000000000000000</v>
      </c>
      <c r="I505" s="95" t="str">
        <f>GDSummary!P507</f>
        <v>12913474950151200000000000000000000000000000000000000000000000000000000000000000000000000000000</v>
      </c>
      <c r="J505" s="95" t="str">
        <f>GDSummary!T507</f>
        <v>8330446137427280000000000000000000000000000000000000000000000000000000000000000000000000000000</v>
      </c>
    </row>
    <row r="506">
      <c r="A506" t="str">
        <f t="shared" si="2"/>
        <v>4.37281E+19</v>
      </c>
      <c r="C506" s="95" t="str">
        <f t="shared" si="3"/>
        <v>574041683865429000000</v>
      </c>
      <c r="D506" t="str">
        <f t="shared" si="4"/>
        <v>0</v>
      </c>
      <c r="E506" s="94"/>
      <c r="F506" s="95" t="str">
        <f>GDSummary!D508</f>
        <v>15328712360766400000000000000000000000000000000000000000000000000000000000000000000000000000000</v>
      </c>
      <c r="G506" s="95" t="str">
        <f>GDSummary!H508</f>
        <v>14085570035567900000000000000000000000000000000000000000000000000000000000000000000000000000000</v>
      </c>
      <c r="H506" s="95" t="str">
        <f>GDSummary!L508</f>
        <v>13799000185258100000000000000000000000000000000000000000000000000000000000000000000000000000000</v>
      </c>
      <c r="I506" s="95" t="str">
        <f>GDSummary!P508</f>
        <v>13162793026890000000000000000000000000000000000000000000000000000000000000000000000000000000000</v>
      </c>
      <c r="J506" s="95" t="str">
        <f>GDSummary!T508</f>
        <v>12666657546975200000000000000000000000000000000000000000000000000000000000000000000000000000000</v>
      </c>
    </row>
    <row r="507">
      <c r="A507" t="str">
        <f t="shared" si="2"/>
        <v>4.74951E+19</v>
      </c>
      <c r="C507" s="95" t="str">
        <f t="shared" si="3"/>
        <v>621536783087879000000</v>
      </c>
      <c r="D507" t="str">
        <f t="shared" si="4"/>
        <v>0</v>
      </c>
      <c r="E507" s="94"/>
      <c r="F507" s="95" t="str">
        <f>GDSummary!D509</f>
        <v>15397453449257900000000000000000000000000000000000000000000000000000000000000000000000000000000</v>
      </c>
      <c r="G507" s="95" t="str">
        <f>GDSummary!H509</f>
        <v>18124970643536900000000000000000000000000000000000000000000000000000000000000000000000000000000</v>
      </c>
      <c r="H507" s="95" t="str">
        <f>GDSummary!L509</f>
        <v>18933013154915900000000000000000000000000000000000000000000000000000000000000000000000000000000</v>
      </c>
      <c r="I507" s="95" t="str">
        <f>GDSummary!P509</f>
        <v>19073854143720500000000000000000000000000000000000000000000000000000000000000000000000000000000</v>
      </c>
      <c r="J507" s="95" t="str">
        <f>GDSummary!T509</f>
        <v>19372087930398900000000000000000000000000000000000000000000000000000000000000000000000000000000</v>
      </c>
    </row>
    <row r="508">
      <c r="A508" t="str">
        <f t="shared" si="2"/>
        <v>4.77285E+19</v>
      </c>
      <c r="C508" s="95" t="str">
        <f t="shared" si="3"/>
        <v>669265318937287000000</v>
      </c>
      <c r="D508" t="str">
        <f t="shared" si="4"/>
        <v>0</v>
      </c>
      <c r="E508" s="94"/>
      <c r="F508" s="95" t="str">
        <f>GDSummary!D510</f>
        <v>24129915315084900000000000000000000000000000000000000000000000000000000000000000000000000000000</v>
      </c>
      <c r="G508" s="95" t="str">
        <f>GDSummary!H510</f>
        <v>28122793930451900000000000000000000000000000000000000000000000000000000000000000000000000000000</v>
      </c>
      <c r="H508" s="95" t="str">
        <f>GDSummary!L510</f>
        <v>44469580558143400000000000000000000000000000000000000000000000000000000000000000000000000000000</v>
      </c>
      <c r="I508" s="95" t="str">
        <f>GDSummary!P510</f>
        <v>38263151428206000000000000000000000000000000000000000000000000000000000000000000000000000000000</v>
      </c>
      <c r="J508" s="95" t="str">
        <f>GDSummary!T510</f>
        <v>28728825813986100000000000000000000000000000000000000000000000000000000000000000000000000000000</v>
      </c>
    </row>
    <row r="509">
      <c r="A509" t="str">
        <f t="shared" si="2"/>
        <v>5.62141E+19</v>
      </c>
      <c r="C509" s="95" t="str">
        <f t="shared" si="3"/>
        <v>725479390557741000000</v>
      </c>
      <c r="D509" t="str">
        <f t="shared" si="4"/>
        <v>0</v>
      </c>
      <c r="E509" s="94"/>
      <c r="F509" s="95" t="str">
        <f>GDSummary!D511</f>
        <v>52858741129071000000000000000000000000000000000000000000000000000000000000000000000000000000000</v>
      </c>
      <c r="G509" s="95" t="str">
        <f>GDSummary!H511</f>
        <v>47185043417587000000000000000000000000000000000000000000000000000000000000000000000000000000000</v>
      </c>
      <c r="H509" s="95" t="str">
        <f>GDSummary!L511</f>
        <v>44589672317598400000000000000000000000000000000000000000000000000000000000000000000000000000000</v>
      </c>
      <c r="I509" s="95" t="str">
        <f>GDSummary!P511</f>
        <v>46470161751060500000000000000000000000000000000000000000000000000000000000000000000000000000000</v>
      </c>
      <c r="J509" s="95" t="str">
        <f>GDSummary!T511</f>
        <v>50243982931644100000000000000000000000000000000000000000000000000000000000000000000000000000000</v>
      </c>
    </row>
    <row r="510">
      <c r="A510" t="str">
        <f t="shared" si="2"/>
        <v>5.86626E+19</v>
      </c>
      <c r="C510" s="95" t="str">
        <f t="shared" si="3"/>
        <v>784142039805269000000</v>
      </c>
      <c r="D510" t="str">
        <f t="shared" si="4"/>
        <v>0</v>
      </c>
      <c r="E510" s="94"/>
      <c r="F510" s="95" t="str">
        <f>GDSummary!D512</f>
        <v>58743048199001100000000000000000000000000000000000000000000000000000000000000000000000000000000</v>
      </c>
      <c r="G510" s="95" t="str">
        <f>GDSummary!H512</f>
        <v>73071769761923300000000000000000000000000000000000000000000000000000000000000000000000000000000</v>
      </c>
      <c r="H510" s="95" t="str">
        <f>GDSummary!L512</f>
        <v>110129658882223000000000000000000000000000000000000000000000000000000000000000000000000000000000</v>
      </c>
      <c r="I510" s="95" t="str">
        <f>GDSummary!P512</f>
        <v>110255082196946000000000000000000000000000000000000000000000000000000000000000000000000000000000</v>
      </c>
      <c r="J510" s="95" t="str">
        <f>GDSummary!T512</f>
        <v>71125241436931900000000000000000000000000000000000000000000000000000000000000000000000000000000</v>
      </c>
    </row>
    <row r="511">
      <c r="A511" t="str">
        <f t="shared" si="2"/>
        <v>5.92215E+19</v>
      </c>
      <c r="C511" s="95" t="str">
        <f t="shared" si="3"/>
        <v>843363570161341000000</v>
      </c>
      <c r="D511" t="str">
        <f t="shared" si="4"/>
        <v>0</v>
      </c>
      <c r="E511" s="94"/>
      <c r="F511" s="95" t="str">
        <f>GDSummary!D513</f>
        <v>130876347987949000000000000000000000000000000000000000000000000000000000000000000000000000000000</v>
      </c>
      <c r="G511" s="95" t="str">
        <f>GDSummary!H513</f>
        <v>120262414885018000000000000000000000000000000000000000000000000000000000000000000000000000000000</v>
      </c>
      <c r="H511" s="95" t="str">
        <f>GDSummary!L513</f>
        <v>117815685207451000000000000000000000000000000000000000000000000000000000000000000000000000000000</v>
      </c>
      <c r="I511" s="95" t="str">
        <f>GDSummary!P513</f>
        <v>112383756713305000000000000000000000000000000000000000000000000000000000000000000000000000000000</v>
      </c>
      <c r="J511" s="95" t="str">
        <f>GDSummary!T513</f>
        <v>108147758399141000000000000000000000000000000000000000000000000000000000000000000000000000000000</v>
      </c>
    </row>
    <row r="512">
      <c r="A512" t="str">
        <f t="shared" si="2"/>
        <v>6.01186E+19</v>
      </c>
      <c r="C512" s="95" t="str">
        <f t="shared" si="3"/>
        <v>903482209939653000000</v>
      </c>
      <c r="D512" t="str">
        <f t="shared" si="4"/>
        <v>0</v>
      </c>
      <c r="E512" s="94"/>
      <c r="F512" s="95" t="str">
        <f>GDSummary!D514</f>
        <v>131463258512900000000000000000000000000000000000000000000000000000000000000000000000000000000000</v>
      </c>
      <c r="G512" s="95" t="str">
        <f>GDSummary!H514</f>
        <v>154750765060105000000000000000000000000000000000000000000000000000000000000000000000000000000000</v>
      </c>
      <c r="H512" s="95" t="str">
        <f>GDSummary!L514</f>
        <v>161649821577010000000000000000000000000000000000000000000000000000000000000000000000000000000000</v>
      </c>
      <c r="I512" s="95" t="str">
        <f>GDSummary!P514</f>
        <v>162852320118826000000000000000000000000000000000000000000000000000000000000000000000000000000000</v>
      </c>
      <c r="J512" s="95" t="str">
        <f>GDSummary!T514</f>
        <v>165398636334335000000000000000000000000000000000000000000000000000000000000000000000000000000000</v>
      </c>
    </row>
    <row r="513">
      <c r="A513" t="str">
        <f t="shared" si="2"/>
        <v>7.4865E+19</v>
      </c>
      <c r="C513" s="95" t="str">
        <f t="shared" si="3"/>
        <v>978347256283489000000</v>
      </c>
      <c r="D513" t="str">
        <f t="shared" si="4"/>
        <v>0</v>
      </c>
      <c r="E513" s="94"/>
      <c r="F513" s="95" t="str">
        <f>GDSummary!D515</f>
        <v>206020905042208000000000000000000000000000000000000000000000000000000000000000000000000000000000</v>
      </c>
      <c r="G513" s="95" t="str">
        <f>GDSummary!H515</f>
        <v>240112051045830000000000000000000000000000000000000000000000000000000000000000000000000000000000</v>
      </c>
      <c r="H513" s="95" t="str">
        <f>GDSummary!L515</f>
        <v>379680703964538000000000000000000000000000000000000000000000000000000000000000000000000000000000</v>
      </c>
      <c r="I513" s="95" t="str">
        <f>GDSummary!P515</f>
        <v>326690292281216000000000000000000000000000000000000000000000000000000000000000000000000000000000</v>
      </c>
      <c r="J513" s="95" t="str">
        <f>GDSummary!T515</f>
        <v>245286343433509000000000000000000000000000000000000000000000000000000000000000000000000000000000</v>
      </c>
    </row>
    <row r="514">
      <c r="A514" t="str">
        <f t="shared" si="2"/>
        <v>8.72495E+19</v>
      </c>
      <c r="C514" s="95" t="str">
        <f t="shared" si="3"/>
        <v>1065596789832560000000</v>
      </c>
      <c r="D514" t="str">
        <f t="shared" si="4"/>
        <v>0</v>
      </c>
      <c r="E514" s="94"/>
      <c r="F514" s="95" t="str">
        <f>GDSummary!D516</f>
        <v>451307248475717000000000000000000000000000000000000000000000000000000000000000000000000000000000</v>
      </c>
      <c r="G514" s="95" t="str">
        <f>GDSummary!H516</f>
        <v>402865290756739000000000000000000000000000000000000000000000000000000000000000000000000000000000</v>
      </c>
      <c r="H514" s="95" t="str">
        <f>GDSummary!L516</f>
        <v>380706045854385000000000000000000000000000000000000000000000000000000000000000000000000000000000</v>
      </c>
      <c r="I514" s="95" t="str">
        <f>GDSummary!P516</f>
        <v>396761640328932000000000000000000000000000000000000000000000000000000000000000000000000000000000</v>
      </c>
      <c r="J514" s="95" t="str">
        <f>GDSummary!T516</f>
        <v>428982476786044000000000000000000000000000000000000000000000000000000000000000000000000000000000</v>
      </c>
    </row>
    <row r="515">
      <c r="A515" t="str">
        <f t="shared" si="2"/>
        <v>8.9086E+19</v>
      </c>
      <c r="C515" s="95" t="str">
        <f t="shared" si="3"/>
        <v>1154682756601940000000</v>
      </c>
      <c r="D515" t="str">
        <f t="shared" si="4"/>
        <v>0</v>
      </c>
      <c r="E515" s="94"/>
      <c r="F515" s="95" t="str">
        <f>GDSummary!D517</f>
        <v>501547386174643000000000000000000000000000000000000000000000000000000000000000000000000000000000</v>
      </c>
      <c r="G515" s="95" t="str">
        <f>GDSummary!H517</f>
        <v>623885825657087000000000000000000000000000000000000000000000000000000000000000000000000000000000</v>
      </c>
      <c r="H515" s="95" t="str">
        <f>GDSummary!L517</f>
        <v>940285603933349000000000000000000000000000000000000000000000000000000000000000000000000000000000</v>
      </c>
      <c r="I515" s="95" t="str">
        <f>GDSummary!P517</f>
        <v>941356466573160000000000000000000000000000000000000000000000000000000000000000000000000000000000</v>
      </c>
      <c r="J515" s="95" t="str">
        <f>GDSummary!T517</f>
        <v>607266391980322000000000000000000000000000000000000000000000000000000000000000000000000000000000</v>
      </c>
    </row>
    <row r="516">
      <c r="A516" t="str">
        <f t="shared" si="2"/>
        <v>1.18715E+20</v>
      </c>
      <c r="C516" s="95" t="str">
        <f t="shared" si="3"/>
        <v>1273397330090030000000</v>
      </c>
      <c r="D516" t="str">
        <f t="shared" si="4"/>
        <v>0</v>
      </c>
      <c r="E516" s="94"/>
      <c r="F516" s="95" t="str">
        <f>GDSummary!D518</f>
        <v>1117420567333690000000000000000000000000000000000000000000000000000000000000000000000000000000000</v>
      </c>
      <c r="G516" s="95" t="str">
        <f>GDSummary!H518</f>
        <v>1026798943703040000000000000000000000000000000000000000000000000000000000000000000000000000000000</v>
      </c>
      <c r="H516" s="95" t="str">
        <f>GDSummary!L518</f>
        <v>1005908797343890000000000000000000000000000000000000000000000000000000000000000000000000000000000</v>
      </c>
      <c r="I516" s="95" t="str">
        <f>GDSummary!P518</f>
        <v>959531062077289000000000000000000000000000000000000000000000000000000000000000000000000000000000</v>
      </c>
      <c r="J516" s="95" t="str">
        <f>GDSummary!T518</f>
        <v>923364163228057000000000000000000000000000000000000000000000000000000000000000000000000000000000</v>
      </c>
    </row>
    <row r="517">
      <c r="A517" t="str">
        <f t="shared" si="2"/>
        <v>1.37852E+20</v>
      </c>
      <c r="C517" s="95" t="str">
        <f t="shared" si="3"/>
        <v>1411249395131610000000</v>
      </c>
      <c r="D517" t="str">
        <f t="shared" si="4"/>
        <v>0</v>
      </c>
      <c r="E517" s="94"/>
      <c r="F517" s="95" t="str">
        <f>GDSummary!D519</f>
        <v>1122431601808960000000000000000000000000000000000000000000000000000000000000000000000000000000000</v>
      </c>
      <c r="G517" s="95" t="str">
        <f>GDSummary!H519</f>
        <v>1321260031680500000000000000000000000000000000000000000000000000000000000000000000000000000000000</v>
      </c>
      <c r="H517" s="95" t="str">
        <f>GDSummary!L519</f>
        <v>1380164087040430000000000000000000000000000000000000000000000000000000000000000000000000000000000</v>
      </c>
      <c r="I517" s="95" t="str">
        <f>GDSummary!P519</f>
        <v>1390431004046230000000000000000000000000000000000000000000000000000000000000000000000000000000000</v>
      </c>
      <c r="J517" s="95" t="str">
        <f>GDSummary!T519</f>
        <v>1412171418979010000000000000000000000000000000000000000000000000000000000000000000000000000000000</v>
      </c>
    </row>
    <row r="518">
      <c r="A518" t="str">
        <f t="shared" si="2"/>
        <v>1.38266E+20</v>
      </c>
      <c r="C518" s="95" t="str">
        <f t="shared" si="3"/>
        <v>1549515517532130000000</v>
      </c>
      <c r="D518" t="str">
        <f t="shared" si="4"/>
        <v>0</v>
      </c>
      <c r="E518" s="94"/>
      <c r="F518" s="95" t="str">
        <f>GDSummary!D520</f>
        <v>1759003824098630000000000000000000000000000000000000000000000000000000000000000000000000000000000</v>
      </c>
      <c r="G518" s="95" t="str">
        <f>GDSummary!H520</f>
        <v>2050073587994630000000000000000000000000000000000000000000000000000000000000000000000000000000000</v>
      </c>
      <c r="H518" s="95" t="str">
        <f>GDSummary!L520</f>
        <v>3241708942465120000000000000000000000000000000000000000000000000000000000000000000000000000000000</v>
      </c>
      <c r="I518" s="95" t="str">
        <f>GDSummary!P520</f>
        <v>2789277492499260000000000000000000000000000000000000000000000000000000000000000000000000000000000</v>
      </c>
      <c r="J518" s="95" t="str">
        <f>GDSummary!T520</f>
        <v>2094251629514580000000000000000000000000000000000000000000000000000000000000000000000000000000000</v>
      </c>
    </row>
    <row r="519">
      <c r="A519" t="str">
        <f t="shared" si="2"/>
        <v>1.44175E+20</v>
      </c>
      <c r="C519" s="95" t="str">
        <f t="shared" si="3"/>
        <v>1693690392458140000000</v>
      </c>
      <c r="D519" t="str">
        <f t="shared" si="4"/>
        <v>0</v>
      </c>
      <c r="E519" s="94"/>
      <c r="F519" s="95" t="str">
        <f>GDSummary!D521</f>
        <v>3853255453613210000000000000000000000000000000000000000000000000000000000000000000000000000000000</v>
      </c>
      <c r="G519" s="95" t="str">
        <f>GDSummary!H521</f>
        <v>3439658644798840000000000000000000000000000000000000000000000000000000000000000000000000000000000</v>
      </c>
      <c r="H519" s="95" t="str">
        <f>GDSummary!L521</f>
        <v>3250463298266440000000000000000000000000000000000000000000000000000000000000000000000000000000000</v>
      </c>
      <c r="I519" s="95" t="str">
        <f>GDSummary!P521</f>
        <v>3387545756345720000000000000000000000000000000000000000000000000000000000000000000000000000000000</v>
      </c>
      <c r="J519" s="95" t="str">
        <f>GDSummary!T521</f>
        <v>3662646841510380000000000000000000000000000000000000000000000000000000000000000000000000000000000</v>
      </c>
    </row>
    <row r="520">
      <c r="A520" t="str">
        <f t="shared" si="2"/>
        <v>1.46316E+20</v>
      </c>
      <c r="C520" s="95" t="str">
        <f t="shared" si="3"/>
        <v>1840006431542060000000</v>
      </c>
      <c r="D520" t="str">
        <f t="shared" si="4"/>
        <v>0</v>
      </c>
      <c r="E520" s="94"/>
      <c r="F520" s="95" t="str">
        <f>GDSummary!D522</f>
        <v>4282205099852010000000000000000000000000000000000000000000000000000000000000000000000000000000000</v>
      </c>
      <c r="G520" s="95" t="str">
        <f>GDSummary!H522</f>
        <v>5326729114731920000000000000000000000000000000000000000000000000000000000000000000000000000000000</v>
      </c>
      <c r="H520" s="95" t="str">
        <f>GDSummary!L522</f>
        <v>8028146331678340000000000000000000000000000000000000000000000000000000000000000000000000000000000</v>
      </c>
      <c r="I520" s="95" t="str">
        <f>GDSummary!P522</f>
        <v>8037289343054410000000000000000000000000000000000000000000000000000000000000000000000000000000000</v>
      </c>
      <c r="J520" s="95" t="str">
        <f>GDSummary!T522</f>
        <v>5184832604832610000000000000000000000000000000000000000000000000000000000000000000000000000000000</v>
      </c>
    </row>
    <row r="521">
      <c r="A521" t="str">
        <f t="shared" si="2"/>
        <v>1.5585E+20</v>
      </c>
      <c r="C521" s="95" t="str">
        <f t="shared" si="3"/>
        <v>1995856836735160000000</v>
      </c>
      <c r="D521" t="str">
        <f t="shared" si="4"/>
        <v>0</v>
      </c>
      <c r="E521" s="94"/>
      <c r="F521" s="95" t="str">
        <f>GDSummary!D523</f>
        <v>9540522359436020000000000000000000000000000000000000000000000000000000000000000000000000000000000</v>
      </c>
      <c r="G521" s="95" t="str">
        <f>GDSummary!H523</f>
        <v>8766796108307830000000000000000000000000000000000000000000000000000000000000000000000000000000000</v>
      </c>
      <c r="H521" s="95" t="str">
        <f>GDSummary!L523</f>
        <v>8588436308732120000000000000000000000000000000000000000000000000000000000000000000000000000000000</v>
      </c>
      <c r="I521" s="95" t="str">
        <f>GDSummary!P523</f>
        <v>8192463804532770000000000000000000000000000000000000000000000000000000000000000000000000000000000</v>
      </c>
      <c r="J521" s="95" t="str">
        <f>GDSummary!T523</f>
        <v>7883671289673400000000000000000000000000000000000000000000000000000000000000000000000000000000000</v>
      </c>
    </row>
    <row r="522">
      <c r="A522" t="str">
        <f t="shared" si="2"/>
        <v>1.63951E+20</v>
      </c>
      <c r="C522" s="95" t="str">
        <f t="shared" si="3"/>
        <v>2159807849848380000000</v>
      </c>
      <c r="D522" t="str">
        <f t="shared" si="4"/>
        <v>0</v>
      </c>
      <c r="E522" s="94"/>
      <c r="F522" s="95" t="str">
        <f>GDSummary!D524</f>
        <v>9583306507010180000000000000000000000000000000000000000000000000000000000000000000000000000000000</v>
      </c>
      <c r="G522" s="95" t="str">
        <f>GDSummary!H524</f>
        <v>11280901071076000000000000000000000000000000000000000000000000000000000000000000000000000000000000</v>
      </c>
      <c r="H522" s="95" t="str">
        <f>GDSummary!L524</f>
        <v>11783823134309300000000000000000000000000000000000000000000000000000000000000000000000000000000000</v>
      </c>
      <c r="I522" s="95" t="str">
        <f>GDSummary!P524</f>
        <v>11871481938988400000000000000000000000000000000000000000000000000000000000000000000000000000000000</v>
      </c>
      <c r="J522" s="95" t="str">
        <f>GDSummary!T524</f>
        <v>12057101320654600000000000000000000000000000000000000000000000000000000000000000000000000000000000</v>
      </c>
    </row>
    <row r="523">
      <c r="A523" t="str">
        <f t="shared" si="2"/>
        <v>1.82187E+20</v>
      </c>
      <c r="C523" s="95" t="str">
        <f t="shared" si="3"/>
        <v>2341994475363840000000</v>
      </c>
      <c r="D523" t="str">
        <f t="shared" si="4"/>
        <v>0</v>
      </c>
      <c r="E523" s="94"/>
      <c r="F523" s="95" t="str">
        <f>GDSummary!D525</f>
        <v>15018351912199000000000000000000000000000000000000000000000000000000000000000000000000000000000000</v>
      </c>
      <c r="G523" s="95" t="str">
        <f>GDSummary!H525</f>
        <v>17503501793798000000000000000000000000000000000000000000000000000000000000000000000000000000000000</v>
      </c>
      <c r="H523" s="95" t="str">
        <f>GDSummary!L525</f>
        <v>27677669046462400000000000000000000000000000000000000000000000000000000000000000000000000000000000</v>
      </c>
      <c r="I523" s="95" t="str">
        <f>GDSummary!P525</f>
        <v>23814815175058400000000000000000000000000000000000000000000000000000000000000000000000000000000000</v>
      </c>
      <c r="J523" s="95" t="str">
        <f>GDSummary!T525</f>
        <v>17880693341222900000000000000000000000000000000000000000000000000000000000000000000000000000000000</v>
      </c>
    </row>
    <row r="524">
      <c r="A524" t="str">
        <f t="shared" si="2"/>
        <v>2.20587E+20</v>
      </c>
      <c r="C524" s="95" t="str">
        <f t="shared" si="3"/>
        <v>2562581871059060000000</v>
      </c>
      <c r="D524" t="str">
        <f t="shared" si="4"/>
        <v>0</v>
      </c>
      <c r="E524" s="94"/>
      <c r="F524" s="95" t="str">
        <f>GDSummary!D526</f>
        <v>32899045253421900000000000000000000000000000000000000000000000000000000000000000000000000000000000</v>
      </c>
      <c r="G524" s="95" t="str">
        <f>GDSummary!H526</f>
        <v>29367761046169300000000000000000000000000000000000000000000000000000000000000000000000000000000000</v>
      </c>
      <c r="H524" s="95" t="str">
        <f>GDSummary!L526</f>
        <v>27752413623129900000000000000000000000000000000000000000000000000000000000000000000000000000000000</v>
      </c>
      <c r="I524" s="95" t="str">
        <f>GDSummary!P526</f>
        <v>28922821878199500000000000000000000000000000000000000000000000000000000000000000000000000000000000</v>
      </c>
      <c r="J524" s="95" t="str">
        <f>GDSummary!T526</f>
        <v>31271631387211000000000000000000000000000000000000000000000000000000000000000000000000000000000000</v>
      </c>
    </row>
    <row r="525">
      <c r="A525" t="str">
        <f t="shared" si="2"/>
        <v>2.26625E+20</v>
      </c>
      <c r="C525" s="95" t="str">
        <f t="shared" si="3"/>
        <v>2789206704266820000000</v>
      </c>
      <c r="D525" t="str">
        <f t="shared" si="4"/>
        <v>0</v>
      </c>
      <c r="E525" s="94"/>
      <c r="F525" s="95" t="str">
        <f>GDSummary!D527</f>
        <v>36561411788144300000000000000000000000000000000000000000000000000000000000000000000000000000000000</v>
      </c>
      <c r="G525" s="95" t="str">
        <f>GDSummary!H527</f>
        <v>45479544325035200000000000000000000000000000000000000000000000000000000000000000000000000000000000</v>
      </c>
      <c r="H525" s="95" t="str">
        <f>GDSummary!L527</f>
        <v>68544209603159000000000000000000000000000000000000000000000000000000000000000000000000000000000000</v>
      </c>
      <c r="I525" s="95" t="str">
        <f>GDSummary!P527</f>
        <v>68622272516099800000000000000000000000000000000000000000000000000000000000000000000000000000000000</v>
      </c>
      <c r="J525" s="95" t="str">
        <f>GDSummary!T527</f>
        <v>44268033757755700000000000000000000000000000000000000000000000000000000000000000000000000000000000</v>
      </c>
    </row>
    <row r="526">
      <c r="A526" t="str">
        <f t="shared" si="2"/>
        <v>3.35409E+20</v>
      </c>
      <c r="C526" s="95" t="str">
        <f t="shared" si="3"/>
        <v>3124615875944060000000</v>
      </c>
      <c r="D526" t="str">
        <f t="shared" si="4"/>
        <v>0</v>
      </c>
      <c r="E526" s="94"/>
      <c r="F526" s="95" t="str">
        <f>GDSummary!D528</f>
        <v>81456856578260100000000000000000000000000000000000000000000000000000000000000000000000000000000000</v>
      </c>
      <c r="G526" s="95" t="str">
        <f>GDSummary!H528</f>
        <v>74850791847784600000000000000000000000000000000000000000000000000000000000000000000000000000000000</v>
      </c>
      <c r="H526" s="95" t="str">
        <f>GDSummary!L528</f>
        <v>73327958184594600000000000000000000000000000000000000000000000000000000000000000000000000000000000</v>
      </c>
      <c r="I526" s="95" t="str">
        <f>GDSummary!P528</f>
        <v>69947150062322300000000000000000000000000000000000000000000000000000000000000000000000000000000000</v>
      </c>
      <c r="J526" s="95" t="str">
        <f>GDSummary!T528</f>
        <v>67310683562093200000000000000000000000000000000000000000000000000000000000000000000000000000000000</v>
      </c>
    </row>
    <row r="527">
      <c r="A527" t="str">
        <f t="shared" si="2"/>
        <v>3.41499E+20</v>
      </c>
      <c r="C527" s="95" t="str">
        <f t="shared" si="3"/>
        <v>3466114469725390000000</v>
      </c>
      <c r="D527" t="str">
        <f t="shared" si="4"/>
        <v>0</v>
      </c>
      <c r="E527" s="94"/>
      <c r="F527" s="95" t="str">
        <f>GDSummary!D529</f>
        <v>81822147077194300000000000000000000000000000000000000000000000000000000000000000000000000000000000</v>
      </c>
      <c r="G527" s="95" t="str">
        <f>GDSummary!H529</f>
        <v>96316187521046500000000000000000000000000000000000000000000000000000000000000000000000000000000000</v>
      </c>
      <c r="H527" s="95" t="str">
        <f>GDSummary!L529</f>
        <v>100610129595856000000000000000000000000000000000000000000000000000000000000000000000000000000000000</v>
      </c>
      <c r="I527" s="95" t="str">
        <f>GDSummary!P529</f>
        <v>101358559337075000000000000000000000000000000000000000000000000000000000000000000000000000000000000</v>
      </c>
      <c r="J527" s="95" t="str">
        <f>GDSummary!T529</f>
        <v>102943375218312000000000000000000000000000000000000000000000000000000000000000000000000000000000000</v>
      </c>
    </row>
    <row r="528">
      <c r="A528" t="str">
        <f t="shared" si="2"/>
        <v>3.4202E+20</v>
      </c>
      <c r="C528" s="95" t="str">
        <f t="shared" si="3"/>
        <v>3808134205448930000000</v>
      </c>
      <c r="D528" t="str">
        <f t="shared" si="4"/>
        <v>0</v>
      </c>
      <c r="E528" s="94"/>
      <c r="F528" s="95" t="str">
        <f>GDSummary!D530</f>
        <v>128226494489989000000000000000000000000000000000000000000000000000000000000000000000000000000000000</v>
      </c>
      <c r="G528" s="95" t="str">
        <f>GDSummary!H530</f>
        <v>149444672054519000000000000000000000000000000000000000000000000000000000000000000000000000000000000</v>
      </c>
      <c r="H528" s="95" t="str">
        <f>GDSummary!L530</f>
        <v>236311580540283000000000000000000000000000000000000000000000000000000000000000000000000000000000000</v>
      </c>
      <c r="I528" s="95" t="str">
        <f>GDSummary!P530</f>
        <v>203330584119839000000000000000000000000000000000000000000000000000000000000000000000000000000000000</v>
      </c>
      <c r="J528" s="95" t="str">
        <f>GDSummary!T530</f>
        <v>152665128610626000000000000000000000000000000000000000000000000000000000000000000000000000000000000</v>
      </c>
    </row>
    <row r="529">
      <c r="A529" t="str">
        <f t="shared" si="2"/>
        <v>3.48597E+20</v>
      </c>
      <c r="C529" s="95" t="str">
        <f t="shared" si="3"/>
        <v>4156731435672870000000</v>
      </c>
      <c r="D529" t="str">
        <f t="shared" si="4"/>
        <v>0</v>
      </c>
      <c r="E529" s="94"/>
      <c r="F529" s="95" t="str">
        <f>GDSummary!D531</f>
        <v>280891623100615000000000000000000000000000000000000000000000000000000000000000000000000000000000000</v>
      </c>
      <c r="G529" s="95" t="str">
        <f>GDSummary!H531</f>
        <v>250741564186621000000000000000000000000000000000000000000000000000000000000000000000000000000000000</v>
      </c>
      <c r="H529" s="95" t="str">
        <f>GDSummary!L531</f>
        <v>236949748769677000000000000000000000000000000000000000000000000000000000000000000000000000000000000</v>
      </c>
      <c r="I529" s="95" t="str">
        <f>GDSummary!P531</f>
        <v>246942679322051000000000000000000000000000000000000000000000000000000000000000000000000000000000000</v>
      </c>
      <c r="J529" s="95" t="str">
        <f>GDSummary!T531</f>
        <v>266996784547849000000000000000000000000000000000000000000000000000000000000000000000000000000000000</v>
      </c>
    </row>
    <row r="530">
      <c r="A530" t="str">
        <f t="shared" si="2"/>
        <v>3.65356E+20</v>
      </c>
      <c r="C530" s="95" t="str">
        <f t="shared" si="3"/>
        <v>4522087328832630000000</v>
      </c>
      <c r="D530" t="str">
        <f t="shared" si="4"/>
        <v>0</v>
      </c>
      <c r="E530" s="94"/>
      <c r="F530" s="95" t="str">
        <f>GDSummary!D532</f>
        <v>312160861232094000000000000000000000000000000000000000000000000000000000000000000000000000000000000</v>
      </c>
      <c r="G530" s="95" t="str">
        <f>GDSummary!H532</f>
        <v>388303761550853000000000000000000000000000000000000000000000000000000000000000000000000000000000000</v>
      </c>
      <c r="H530" s="95" t="str">
        <f>GDSummary!L532</f>
        <v>585229575547558000000000000000000000000000000000000000000000000000000000000000000000000000000000000</v>
      </c>
      <c r="I530" s="95" t="str">
        <f>GDSummary!P532</f>
        <v>585896075689159000000000000000000000000000000000000000000000000000000000000000000000000000000000000</v>
      </c>
      <c r="J530" s="95" t="str">
        <f>GDSummary!T532</f>
        <v>377959899988144000000000000000000000000000000000000000000000000000000000000000000000000000000000000</v>
      </c>
    </row>
    <row r="531">
      <c r="A531" t="str">
        <f t="shared" si="2"/>
        <v>3.73031E+20</v>
      </c>
      <c r="C531" s="95" t="str">
        <f t="shared" si="3"/>
        <v>4895118166051570000000</v>
      </c>
      <c r="D531" t="str">
        <f t="shared" si="4"/>
        <v>0</v>
      </c>
      <c r="E531" s="94"/>
      <c r="F531" s="95" t="str">
        <f>GDSummary!D533</f>
        <v>695477588504230000000000000000000000000000000000000000000000000000000000000000000000000000000000000</v>
      </c>
      <c r="G531" s="95" t="str">
        <f>GDSummary!H533</f>
        <v>639075093229448000000000000000000000000000000000000000000000000000000000000000000000000000000000000</v>
      </c>
      <c r="H531" s="95" t="str">
        <f>GDSummary!L533</f>
        <v>626073159098206000000000000000000000000000000000000000000000000000000000000000000000000000000000000</v>
      </c>
      <c r="I531" s="95" t="str">
        <f>GDSummary!P533</f>
        <v>597207863052633000000000000000000000000000000000000000000000000000000000000000000000000000000000000</v>
      </c>
      <c r="J531" s="95" t="str">
        <f>GDSummary!T533</f>
        <v>574697746154248000000000000000000000000000000000000000000000000000000000000000000000000000000000000</v>
      </c>
    </row>
    <row r="532">
      <c r="A532" t="str">
        <f t="shared" si="2"/>
        <v>4.05856E+20</v>
      </c>
      <c r="C532" s="95" t="str">
        <f t="shared" si="3"/>
        <v>5300974211006590000000</v>
      </c>
      <c r="D532" t="str">
        <f t="shared" si="4"/>
        <v>0</v>
      </c>
      <c r="E532" s="94"/>
      <c r="F532" s="95" t="str">
        <f>GDSummary!D534</f>
        <v>698596434062163000000000000000000000000000000000000000000000000000000000000000000000000000000000000</v>
      </c>
      <c r="G532" s="95" t="str">
        <f>GDSummary!H534</f>
        <v>822346364012975000000000000000000000000000000000000000000000000000000000000000000000000000000000000</v>
      </c>
      <c r="H532" s="95" t="str">
        <f>GDSummary!L534</f>
        <v>859007985941583000000000000000000000000000000000000000000000000000000000000000000000000000000000000</v>
      </c>
      <c r="I532" s="95" t="str">
        <f>GDSummary!P534</f>
        <v>865398069397457000000000000000000000000000000000000000000000000000000000000000000000000000000000000</v>
      </c>
      <c r="J532" s="95" t="str">
        <f>GDSummary!T534</f>
        <v>878929206905161000000000000000000000000000000000000000000000000000000000000000000000000000000000000</v>
      </c>
    </row>
    <row r="533">
      <c r="A533" t="str">
        <f t="shared" si="2"/>
        <v>4.07696E+20</v>
      </c>
      <c r="C533" s="95" t="str">
        <f t="shared" si="3"/>
        <v>5708670080154330000000</v>
      </c>
      <c r="D533" t="str">
        <f t="shared" si="4"/>
        <v>0</v>
      </c>
      <c r="E533" s="94"/>
      <c r="F533" s="95" t="str">
        <f>GDSummary!D535</f>
        <v>1094796152421730000000000000000000000000000000000000000000000000000000000000000000000000000000000000</v>
      </c>
      <c r="G533" s="95" t="str">
        <f>GDSummary!H535</f>
        <v>1275956678188600000000000000000000000000000000000000000000000000000000000000000000000000000000000000</v>
      </c>
      <c r="H533" s="95" t="str">
        <f>GDSummary!L535</f>
        <v>2017625219945470000000000000000000000000000000000000000000000000000000000000000000000000000000000000</v>
      </c>
      <c r="I533" s="95" t="str">
        <f>GDSummary!P535</f>
        <v>1736033898840180000000000000000000000000000000000000000000000000000000000000000000000000000000000000</v>
      </c>
      <c r="J533" s="95" t="str">
        <f>GDSummary!T535</f>
        <v>1303452894635060000000000000000000000000000000000000000000000000000000000000000000000000000000000000</v>
      </c>
    </row>
    <row r="534">
      <c r="A534" t="str">
        <f t="shared" si="2"/>
        <v>4.79951E+20</v>
      </c>
      <c r="C534" s="95" t="str">
        <f t="shared" si="3"/>
        <v>6188621454900480000000</v>
      </c>
      <c r="D534" t="str">
        <f t="shared" si="4"/>
        <v>0</v>
      </c>
      <c r="E534" s="94"/>
      <c r="F534" s="95" t="str">
        <f>GDSummary!D536</f>
        <v>2398249047056790000000000000000000000000000000000000000000000000000000000000000000000000000000000000</v>
      </c>
      <c r="G534" s="95" t="str">
        <f>GDSummary!H536</f>
        <v>2140828233787150000000000000000000000000000000000000000000000000000000000000000000000000000000000000</v>
      </c>
      <c r="H534" s="95" t="str">
        <f>GDSummary!L536</f>
        <v>2023073892038680000000000000000000000000000000000000000000000000000000000000000000000000000000000000</v>
      </c>
      <c r="I534" s="95" t="str">
        <f>GDSummary!P536</f>
        <v>2108393403920150000000000000000000000000000000000000000000000000000000000000000000000000000000000000</v>
      </c>
      <c r="J534" s="95" t="str">
        <f>GDSummary!T536</f>
        <v>2279615095106430000000000000000000000000000000000000000000000000000000000000000000000000000000000000</v>
      </c>
    </row>
    <row r="535">
      <c r="A535" t="str">
        <f t="shared" si="2"/>
        <v>5.01288E+20</v>
      </c>
      <c r="C535" s="95" t="str">
        <f t="shared" si="3"/>
        <v>6689909214675090000000</v>
      </c>
      <c r="D535" t="str">
        <f t="shared" si="4"/>
        <v>0</v>
      </c>
      <c r="E535" s="94"/>
      <c r="F535" s="95" t="str">
        <f>GDSummary!D537</f>
        <v>2665225398018130000000000000000000000000000000000000000000000000000000000000000000000000000000000000</v>
      </c>
      <c r="G535" s="95" t="str">
        <f>GDSummary!H537</f>
        <v>3315332496670190000000000000000000000000000000000000000000000000000000000000000000000000000000000000</v>
      </c>
      <c r="H535" s="95" t="str">
        <f>GDSummary!L537</f>
        <v>4996682550991000000000000000000000000000000000000000000000000000000000000000000000000000000000000000</v>
      </c>
      <c r="I535" s="95" t="str">
        <f>GDSummary!P537</f>
        <v>5002373120584400000000000000000000000000000000000000000000000000000000000000000000000000000000000000</v>
      </c>
      <c r="J535" s="95" t="str">
        <f>GDSummary!T537</f>
        <v>3227016740358830000000000000000000000000000000000000000000000000000000000000000000000000000000000000</v>
      </c>
    </row>
    <row r="536">
      <c r="A536" t="str">
        <f t="shared" si="2"/>
        <v>5.0514E+20</v>
      </c>
      <c r="C536" s="95" t="str">
        <f t="shared" si="3"/>
        <v>7195048861885100000000</v>
      </c>
      <c r="D536" t="str">
        <f t="shared" si="4"/>
        <v>0</v>
      </c>
      <c r="E536" s="94"/>
      <c r="F536" s="95" t="str">
        <f>GDSummary!D538</f>
        <v>5937978660482080000000000000000000000000000000000000000000000000000000000000000000000000000000000000</v>
      </c>
      <c r="G536" s="95" t="str">
        <f>GDSummary!H538</f>
        <v>5456414884919010000000000000000000000000000000000000000000000000000000000000000000000000000000000000</v>
      </c>
      <c r="H536" s="95" t="str">
        <f>GDSummary!L538</f>
        <v>5345404539377390000000000000000000000000000000000000000000000000000000000000000000000000000000000000</v>
      </c>
      <c r="I536" s="95" t="str">
        <f>GDSummary!P538</f>
        <v>5098953014870680000000000000000000000000000000000000000000000000000000000000000000000000000000000000</v>
      </c>
      <c r="J536" s="95" t="str">
        <f>GDSummary!T538</f>
        <v>4906761927771770000000000000000000000000000000000000000000000000000000000000000000000000000000000000</v>
      </c>
    </row>
    <row r="537">
      <c r="A537" t="str">
        <f t="shared" si="2"/>
        <v>5.13005E+20</v>
      </c>
      <c r="C537" s="95" t="str">
        <f t="shared" si="3"/>
        <v>7708053663310990000000</v>
      </c>
      <c r="D537" t="str">
        <f t="shared" si="4"/>
        <v>0</v>
      </c>
      <c r="E537" s="94"/>
      <c r="F537" s="95" t="str">
        <f>GDSummary!D539</f>
        <v>5964607323539620000000000000000000000000000000000000000000000000000000000000000000000000000000000000</v>
      </c>
      <c r="G537" s="95" t="str">
        <f>GDSummary!H539</f>
        <v>7021182625792660000000000000000000000000000000000000000000000000000000000000000000000000000000000000</v>
      </c>
      <c r="H537" s="95" t="str">
        <f>GDSummary!L539</f>
        <v>7334199079908660000000000000000000000000000000000000000000000000000000000000000000000000000000000000</v>
      </c>
      <c r="I537" s="95" t="str">
        <f>GDSummary!P539</f>
        <v>7388757529852780000000000000000000000000000000000000000000000000000000000000000000000000000000000000</v>
      </c>
      <c r="J537" s="95" t="str">
        <f>GDSummary!T539</f>
        <v>7504286206981840000000000000000000000000000000000000000000000000000000000000000000000000000000000000</v>
      </c>
    </row>
    <row r="538">
      <c r="A538" t="str">
        <f t="shared" si="2"/>
        <v>6.38985E+20</v>
      </c>
      <c r="C538" s="95" t="str">
        <f t="shared" si="3"/>
        <v>8347038524761420000000</v>
      </c>
      <c r="D538" t="str">
        <f t="shared" si="4"/>
        <v>0</v>
      </c>
      <c r="E538" s="94"/>
      <c r="F538" s="95" t="str">
        <f>GDSummary!D540</f>
        <v>9347355397374680000000000000000000000000000000000000000000000000000000000000000000000000000000000000</v>
      </c>
      <c r="G538" s="95" t="str">
        <f>GDSummary!H540</f>
        <v>10894101624580900000000000000000000000000000000000000000000000000000000000000000000000000000000000000</v>
      </c>
      <c r="H538" s="95" t="str">
        <f>GDSummary!L540</f>
        <v>17226458046841600000000000000000000000000000000000000000000000000000000000000000000000000000000000000</v>
      </c>
      <c r="I538" s="95" t="str">
        <f>GDSummary!P540</f>
        <v>14822234987265600000000000000000000000000000000000000000000000000000000000000000000000000000000000000</v>
      </c>
      <c r="J538" s="95" t="str">
        <f>GDSummary!T540</f>
        <v>11128863965167900000000000000000000000000000000000000000000000000000000000000000000000000000000000000</v>
      </c>
    </row>
    <row r="539">
      <c r="A539" t="str">
        <f t="shared" si="2"/>
        <v>7.44717E+20</v>
      </c>
      <c r="C539" s="95" t="str">
        <f t="shared" si="3"/>
        <v>9091755656890440000000</v>
      </c>
      <c r="D539" t="str">
        <f t="shared" si="4"/>
        <v>0</v>
      </c>
      <c r="E539" s="94"/>
      <c r="F539" s="95" t="str">
        <f>GDSummary!D541</f>
        <v>20476219362542600000000000000000000000000000000000000000000000000000000000000000000000000000000000000</v>
      </c>
      <c r="G539" s="95" t="str">
        <f>GDSummary!H541</f>
        <v>18278363786424600000000000000000000000000000000000000000000000000000000000000000000000000000000000000</v>
      </c>
      <c r="H539" s="95" t="str">
        <f>GDSummary!L541</f>
        <v>17272978738740600000000000000000000000000000000000000000000000000000000000000000000000000000000000000</v>
      </c>
      <c r="I539" s="95" t="str">
        <f>GDSummary!P541</f>
        <v>18001435628292600000000000000000000000000000000000000000000000000000000000000000000000000000000000000</v>
      </c>
      <c r="J539" s="95" t="str">
        <f>GDSummary!T541</f>
        <v>19463324214325100000000000000000000000000000000000000000000000000000000000000000000000000000000000000</v>
      </c>
    </row>
    <row r="540">
      <c r="A540" t="str">
        <f t="shared" si="2"/>
        <v>7.60719E+20</v>
      </c>
      <c r="C540" s="95" t="str">
        <f t="shared" si="3"/>
        <v>9852475077790810000000</v>
      </c>
      <c r="D540" t="str">
        <f t="shared" si="4"/>
        <v>0</v>
      </c>
      <c r="E540" s="94"/>
      <c r="F540" s="95" t="str">
        <f>GDSummary!D542</f>
        <v>22755659995951600000000000000000000000000000000000000000000000000000000000000000000000000000000000000</v>
      </c>
      <c r="G540" s="95" t="str">
        <f>GDSummary!H542</f>
        <v>28306266000562300000000000000000000000000000000000000000000000000000000000000000000000000000000000000</v>
      </c>
      <c r="H540" s="95" t="str">
        <f>GDSummary!L542</f>
        <v>42661611030198200000000000000000000000000000000000000000000000000000000000000000000000000000000000000</v>
      </c>
      <c r="I540" s="95" t="str">
        <f>GDSummary!P542</f>
        <v>42710197039827100000000000000000000000000000000000000000000000000000000000000000000000000000000000000</v>
      </c>
      <c r="J540" s="95" t="str">
        <f>GDSummary!T542</f>
        <v>27552227214799300000000000000000000000000000000000000000000000000000000000000000000000000000000000000</v>
      </c>
    </row>
    <row r="541">
      <c r="A541" t="str">
        <f t="shared" si="2"/>
        <v>1.01325E+21</v>
      </c>
      <c r="C541" s="95" t="str">
        <f t="shared" si="3"/>
        <v>10865722500947900000000</v>
      </c>
      <c r="D541" t="str">
        <f t="shared" si="4"/>
        <v>0</v>
      </c>
      <c r="E541" s="94"/>
      <c r="F541" s="95" t="str">
        <f>GDSummary!D543</f>
        <v>50698385045266100000000000000000000000000000000000000000000000000000000000000000000000000000000000000</v>
      </c>
      <c r="G541" s="95" t="str">
        <f>GDSummary!H543</f>
        <v>46586799754495500000000000000000000000000000000000000000000000000000000000000000000000000000000000000</v>
      </c>
      <c r="H541" s="95" t="str">
        <f>GDSummary!L543</f>
        <v>45638994859248400000000000000000000000000000000000000000000000000000000000000000000000000000000000000</v>
      </c>
      <c r="I541" s="95" t="str">
        <f>GDSummary!P543</f>
        <v>43534794928792800000000000000000000000000000000000000000000000000000000000000000000000000000000000000</v>
      </c>
      <c r="J541" s="95" t="str">
        <f>GDSummary!T543</f>
        <v>41893869911521200000000000000000000000000000000000000000000000000000000000000000000000000000000000000</v>
      </c>
    </row>
    <row r="542">
      <c r="A542" t="str">
        <f t="shared" si="2"/>
        <v>1.17749E+21</v>
      </c>
      <c r="C542" s="95" t="str">
        <f t="shared" si="3"/>
        <v>12043209462372800000000</v>
      </c>
      <c r="D542" t="str">
        <f t="shared" si="4"/>
        <v>0</v>
      </c>
      <c r="E542" s="94"/>
      <c r="F542" s="95" t="str">
        <f>GDSummary!D544</f>
        <v>50925740226233000000000000000000000000000000000000000000000000000000000000000000000000000000000000000</v>
      </c>
      <c r="G542" s="95" t="str">
        <f>GDSummary!H544</f>
        <v>59946766498933500000000000000000000000000000000000000000000000000000000000000000000000000000000000000</v>
      </c>
      <c r="H542" s="95" t="str">
        <f>GDSummary!L544</f>
        <v>62619296937934400000000000000000000000000000000000000000000000000000000000000000000000000000000000000</v>
      </c>
      <c r="I542" s="95" t="str">
        <f>GDSummary!P544</f>
        <v>63085116278301800000000000000000000000000000000000000000000000000000000000000000000000000000000000000</v>
      </c>
      <c r="J542" s="95" t="str">
        <f>GDSummary!T544</f>
        <v>64071498630235500000000000000000000000000000000000000000000000000000000000000000000000000000000000000</v>
      </c>
    </row>
    <row r="543">
      <c r="A543" t="str">
        <f t="shared" si="2"/>
        <v>1.18071E+21</v>
      </c>
      <c r="C543" s="95" t="str">
        <f t="shared" si="3"/>
        <v>13223916147241800000000</v>
      </c>
      <c r="D543" t="str">
        <f t="shared" si="4"/>
        <v>0</v>
      </c>
      <c r="E543" s="94"/>
      <c r="F543" s="95" t="str">
        <f>GDSummary!D545</f>
        <v>79807599553174400000000000000000000000000000000000000000000000000000000000000000000000000000000000000</v>
      </c>
      <c r="G543" s="95" t="str">
        <f>GDSummary!H545</f>
        <v>93013698846876800000000000000000000000000000000000000000000000000000000000000000000000000000000000000</v>
      </c>
      <c r="H543" s="95" t="str">
        <f>GDSummary!L545</f>
        <v>147079276124241000000000000000000000000000000000000000000000000000000000000000000000000000000000000000</v>
      </c>
      <c r="I543" s="95" t="str">
        <f>GDSummary!P545</f>
        <v>126552050720034000000000000000000000000000000000000000000000000000000000000000000000000000000000000000</v>
      </c>
      <c r="J543" s="95" t="str">
        <f>GDSummary!T545</f>
        <v>95018096676127400000000000000000000000000000000000000000000000000000000000000000000000000000000000000</v>
      </c>
    </row>
    <row r="544">
      <c r="A544" t="str">
        <f t="shared" si="2"/>
        <v>1.23058E+21</v>
      </c>
      <c r="C544" s="95" t="str">
        <f t="shared" si="3"/>
        <v>14454491335942100000000</v>
      </c>
      <c r="D544" t="str">
        <f t="shared" si="4"/>
        <v>0</v>
      </c>
      <c r="E544" s="94"/>
      <c r="F544" s="95" t="str">
        <f>GDSummary!D546</f>
        <v>174825696229302000000000000000000000000000000000000000000000000000000000000000000000000000000000000000</v>
      </c>
      <c r="G544" s="95" t="str">
        <f>GDSummary!H546</f>
        <v>156060433731227000000000000000000000000000000000000000000000000000000000000000000000000000000000000000</v>
      </c>
      <c r="H544" s="95" t="str">
        <f>GDSummary!L546</f>
        <v>147476469190320000000000000000000000000000000000000000000000000000000000000000000000000000000000000000</v>
      </c>
      <c r="I544" s="95" t="str">
        <f>GDSummary!P546</f>
        <v>153696024696838000000000000000000000000000000000000000000000000000000000000000000000000000000000000000</v>
      </c>
      <c r="J544" s="95" t="str">
        <f>GDSummary!T546</f>
        <v>166177610547121000000000000000000000000000000000000000000000000000000000000000000000000000000000000000</v>
      </c>
    </row>
    <row r="545">
      <c r="A545" t="str">
        <f t="shared" si="2"/>
        <v>1.24943E+21</v>
      </c>
      <c r="C545" s="95" t="str">
        <f t="shared" si="3"/>
        <v>15703923996752100000000</v>
      </c>
      <c r="D545" t="str">
        <f t="shared" si="4"/>
        <v>0</v>
      </c>
      <c r="E545" s="94"/>
      <c r="F545" s="95" t="str">
        <f>GDSummary!D547</f>
        <v>194287530891909000000000000000000000000000000000000000000000000000000000000000000000000000000000000000</v>
      </c>
      <c r="G545" s="95" t="str">
        <f>GDSummary!H547</f>
        <v>241678533208761000000000000000000000000000000000000000000000000000000000000000000000000000000000000000</v>
      </c>
      <c r="H545" s="95" t="str">
        <f>GDSummary!L547</f>
        <v>364244283505856000000000000000000000000000000000000000000000000000000000000000000000000000000000000000</v>
      </c>
      <c r="I545" s="95" t="str">
        <f>GDSummary!P547</f>
        <v>364659110228016000000000000000000000000000000000000000000000000000000000000000000000000000000000000000</v>
      </c>
      <c r="J545" s="95" t="str">
        <f>GDSummary!T547</f>
        <v>235240559803081000000000000000000000000000000000000000000000000000000000000000000000000000000000000000</v>
      </c>
    </row>
    <row r="546">
      <c r="A546" t="str">
        <f t="shared" si="2"/>
        <v>1.33048E+21</v>
      </c>
      <c r="C546" s="95" t="str">
        <f t="shared" si="3"/>
        <v>17034399129795300000000</v>
      </c>
      <c r="D546" t="str">
        <f t="shared" si="4"/>
        <v>0</v>
      </c>
      <c r="E546" s="94"/>
      <c r="F546" s="95" t="str">
        <f>GDSummary!D548</f>
        <v>432862156158268000000000000000000000000000000000000000000000000000000000000000000000000000000000000000</v>
      </c>
      <c r="G546" s="95" t="str">
        <f>GDSummary!H548</f>
        <v>397757494094526000000000000000000000000000000000000000000000000000000000000000000000000000000000000000</v>
      </c>
      <c r="H546" s="95" t="str">
        <f>GDSummary!L548</f>
        <v>389665148150809000000000000000000000000000000000000000000000000000000000000000000000000000000000000000</v>
      </c>
      <c r="I546" s="95" t="str">
        <f>GDSummary!P548</f>
        <v>371699516344750000000000000000000000000000000000000000000000000000000000000000000000000000000000000000</v>
      </c>
      <c r="J546" s="95" t="str">
        <f>GDSummary!T548</f>
        <v>357689319758882000000000000000000000000000000000000000000000000000000000000000000000000000000000000000</v>
      </c>
    </row>
    <row r="547">
      <c r="A547" t="str">
        <f t="shared" si="2"/>
        <v>1.3997E+21</v>
      </c>
      <c r="C547" s="95" t="str">
        <f t="shared" si="3"/>
        <v>18434103412146100000000</v>
      </c>
      <c r="D547" t="str">
        <f t="shared" si="4"/>
        <v>0</v>
      </c>
      <c r="E547" s="94"/>
      <c r="F547" s="95" t="str">
        <f>GDSummary!D549</f>
        <v>434803311754433000000000000000000000000000000000000000000000000000000000000000000000000000000000000000</v>
      </c>
      <c r="G547" s="95" t="str">
        <f>GDSummary!H549</f>
        <v>511824717459468000000000000000000000000000000000000000000000000000000000000000000000000000000000000000</v>
      </c>
      <c r="H547" s="95" t="str">
        <f>GDSummary!L549</f>
        <v>534642747800900000000000000000000000000000000000000000000000000000000000000000000000000000000000000000</v>
      </c>
      <c r="I547" s="95" t="str">
        <f>GDSummary!P549</f>
        <v>538619907307493000000000000000000000000000000000000000000000000000000000000000000000000000000000000000</v>
      </c>
      <c r="J547" s="95" t="str">
        <f>GDSummary!T549</f>
        <v>547041627077724000000000000000000000000000000000000000000000000000000000000000000000000000000000000000</v>
      </c>
    </row>
    <row r="548">
      <c r="A548" t="str">
        <f t="shared" si="2"/>
        <v>1.55551E+21</v>
      </c>
      <c r="C548" s="95" t="str">
        <f t="shared" si="3"/>
        <v>19989608478486900000000</v>
      </c>
      <c r="D548" t="str">
        <f t="shared" si="4"/>
        <v>0</v>
      </c>
      <c r="E548" s="94"/>
      <c r="F548" s="95" t="str">
        <f>GDSummary!D550</f>
        <v>681396253343348000000000000000000000000000000000000000000000000000000000000000000000000000000000000000</v>
      </c>
      <c r="G548" s="95" t="str">
        <f>GDSummary!H550</f>
        <v>794149758402894000000000000000000000000000000000000000000000000000000000000000000000000000000000000000</v>
      </c>
      <c r="H548" s="95" t="str">
        <f>GDSummary!L550</f>
        <v>1255760958312440000000000000000000000000000000000000000000000000000000000000000000000000000000000000000</v>
      </c>
      <c r="I548" s="95" t="str">
        <f>GDSummary!P550</f>
        <v>1080499773158740000000000000000000000000000000000000000000000000000000000000000000000000000000000000000</v>
      </c>
      <c r="J548" s="95" t="str">
        <f>GDSummary!T550</f>
        <v>811263281158968000000000000000000000000000000000000000000000000000000000000000000000000000000000000000</v>
      </c>
    </row>
    <row r="549">
      <c r="A549" t="str">
        <f t="shared" si="2"/>
        <v>1.88339E+21</v>
      </c>
      <c r="C549" s="95" t="str">
        <f t="shared" si="3"/>
        <v>21872994841921000000000</v>
      </c>
      <c r="D549" t="str">
        <f t="shared" si="4"/>
        <v>0</v>
      </c>
      <c r="E549" s="94"/>
      <c r="F549" s="95" t="str">
        <f>GDSummary!D551</f>
        <v>1492659534502320000000000000000000000000000000000000000000000000000000000000000000000000000000000000000</v>
      </c>
      <c r="G549" s="95" t="str">
        <f>GDSummary!H551</f>
        <v>1332441965864970000000000000000000000000000000000000000000000000000000000000000000000000000000000000000</v>
      </c>
      <c r="H549" s="95" t="str">
        <f>GDSummary!L551</f>
        <v>1259152187576260000000000000000000000000000000000000000000000000000000000000000000000000000000000000000</v>
      </c>
      <c r="I549" s="95" t="str">
        <f>GDSummary!P551</f>
        <v>1312254672093140000000000000000000000000000000000000000000000000000000000000000000000000000000000000000</v>
      </c>
      <c r="J549" s="95" t="str">
        <f>GDSummary!T551</f>
        <v>1418822290738280000000000000000000000000000000000000000000000000000000000000000000000000000000000000000</v>
      </c>
    </row>
    <row r="550">
      <c r="A550" t="str">
        <f t="shared" si="2"/>
        <v>1.93493E+21</v>
      </c>
      <c r="C550" s="95" t="str">
        <f t="shared" si="3"/>
        <v>23807925687310800000000</v>
      </c>
      <c r="D550" t="str">
        <f t="shared" si="4"/>
        <v>0</v>
      </c>
      <c r="E550" s="94"/>
      <c r="F550" s="95" t="str">
        <f>GDSummary!D552</f>
        <v>1658824427276130000000000000000000000000000000000000000000000000000000000000000000000000000000000000000</v>
      </c>
      <c r="G550" s="95" t="str">
        <f>GDSummary!H552</f>
        <v>2063448192452440000000000000000000000000000000000000000000000000000000000000000000000000000000000000000</v>
      </c>
      <c r="H550" s="95" t="str">
        <f>GDSummary!L552</f>
        <v>3109912984129480000000000000000000000000000000000000000000000000000000000000000000000000000000000000000</v>
      </c>
      <c r="I550" s="95" t="str">
        <f>GDSummary!P552</f>
        <v>3113454769320960000000000000000000000000000000000000000000000000000000000000000000000000000000000000000</v>
      </c>
      <c r="J550" s="95" t="str">
        <f>GDSummary!T552</f>
        <v>2008480858735900000000000000000000000000000000000000000000000000000000000000000000000000000000000000000</v>
      </c>
    </row>
    <row r="551">
      <c r="A551" t="str">
        <f t="shared" si="2"/>
        <v>2.86374E+21</v>
      </c>
      <c r="C551" s="95" t="str">
        <f t="shared" si="3"/>
        <v>26671663593928800000000</v>
      </c>
      <c r="D551" t="str">
        <f t="shared" si="4"/>
        <v>0</v>
      </c>
      <c r="E551" s="94"/>
      <c r="F551" s="95" t="str">
        <f>GDSummary!D553</f>
        <v>3695771493839350000000000000000000000000000000000000000000000000000000000000000000000000000000000000000</v>
      </c>
      <c r="G551" s="95" t="str">
        <f>GDSummary!H553</f>
        <v>3396048342923350000000000000000000000000000000000000000000000000000000000000000000000000000000000000000</v>
      </c>
      <c r="H551" s="95" t="str">
        <f>GDSummary!L553</f>
        <v>3326955997862500000000000000000000000000000000000000000000000000000000000000000000000000000000000000000</v>
      </c>
      <c r="I551" s="95" t="str">
        <f>GDSummary!P553</f>
        <v>3173565665737060000000000000000000000000000000000000000000000000000000000000000000000000000000000000000</v>
      </c>
      <c r="J551" s="95" t="str">
        <f>GDSummary!T553</f>
        <v>3053946788391260000000000000000000000000000000000000000000000000000000000000000000000000000000000000000</v>
      </c>
    </row>
    <row r="552">
      <c r="A552" t="str">
        <f t="shared" si="2"/>
        <v>2.91617E+21</v>
      </c>
      <c r="C552" s="95" t="str">
        <f t="shared" si="3"/>
        <v>29587830808743600000000</v>
      </c>
      <c r="D552" t="str">
        <f t="shared" si="4"/>
        <v>0</v>
      </c>
      <c r="E552" s="94"/>
      <c r="F552" s="95" t="str">
        <f>GDSummary!D554</f>
        <v>3712345055226840000000000000000000000000000000000000000000000000000000000000000000000000000000000000000</v>
      </c>
      <c r="G552" s="95" t="str">
        <f>GDSummary!H554</f>
        <v>4369952821510800000000000000000000000000000000000000000000000000000000000000000000000000000000000000000</v>
      </c>
      <c r="H552" s="95" t="str">
        <f>GDSummary!L554</f>
        <v>4564772869606200000000000000000000000000000000000000000000000000000000000000000000000000000000000000000</v>
      </c>
      <c r="I552" s="95" t="str">
        <f>GDSummary!P554</f>
        <v>4598729806062290000000000000000000000000000000000000000000000000000000000000000000000000000000000000000</v>
      </c>
      <c r="J552" s="95" t="str">
        <f>GDSummary!T554</f>
        <v>4670634340596240000000000000000000000000000000000000000000000000000000000000000000000000000000000000000</v>
      </c>
    </row>
    <row r="553">
      <c r="A553" t="str">
        <f t="shared" si="2"/>
        <v>2.91961E+21</v>
      </c>
      <c r="C553" s="95" t="str">
        <f t="shared" si="3"/>
        <v>32507441021610300000000</v>
      </c>
      <c r="D553" t="str">
        <f t="shared" si="4"/>
        <v>0</v>
      </c>
      <c r="E553" s="94"/>
      <c r="F553" s="95" t="str">
        <f>GDSummary!D555</f>
        <v>5817752402902390000000000000000000000000000000000000000000000000000000000000000000000000000000000000000</v>
      </c>
      <c r="G553" s="95" t="str">
        <f>GDSummary!H555</f>
        <v>6780440371580280000000000000000000000000000000000000000000000000000000000000000000000000000000000000000</v>
      </c>
      <c r="H553" s="95" t="str">
        <f>GDSummary!L555</f>
        <v>10721670829340400000000000000000000000000000000000000000000000000000000000000000000000000000000000000000</v>
      </c>
      <c r="I553" s="95" t="str">
        <f>GDSummary!P555</f>
        <v>9225293096030940000000000000000000000000000000000000000000000000000000000000000000000000000000000000000</v>
      </c>
      <c r="J553" s="95" t="str">
        <f>GDSummary!T555</f>
        <v>6926555407651830000000000000000000000000000000000000000000000000000000000000000000000000000000000000000</v>
      </c>
    </row>
    <row r="554">
      <c r="A554" t="str">
        <f t="shared" si="2"/>
        <v>2.97595E+21</v>
      </c>
      <c r="C554" s="95" t="str">
        <f t="shared" si="3"/>
        <v>35483392682283400000000</v>
      </c>
      <c r="D554" t="str">
        <f t="shared" si="4"/>
        <v>0</v>
      </c>
      <c r="E554" s="94"/>
      <c r="F554" s="95" t="str">
        <f>GDSummary!D556</f>
        <v>12744307810554200000000000000000000000000000000000000000000000000000000000000000000000000000000000000000</v>
      </c>
      <c r="G554" s="95" t="str">
        <f>GDSummary!H556</f>
        <v>11376372280598400000000000000000000000000000000000000000000000000000000000000000000000000000000000000000</v>
      </c>
      <c r="H554" s="95" t="str">
        <f>GDSummary!L556</f>
        <v>10750625100957800000000000000000000000000000000000000000000000000000000000000000000000000000000000000000</v>
      </c>
      <c r="I554" s="95" t="str">
        <f>GDSummary!P556</f>
        <v>11204013427327900000000000000000000000000000000000000000000000000000000000000000000000000000000000000000</v>
      </c>
      <c r="J554" s="95" t="str">
        <f>GDSummary!T556</f>
        <v>12113886377762100000000000000000000000000000000000000000000000000000000000000000000000000000000000000000</v>
      </c>
    </row>
    <row r="555">
      <c r="A555" t="str">
        <f t="shared" si="2"/>
        <v>3.11971E+21</v>
      </c>
      <c r="C555" s="95" t="str">
        <f t="shared" si="3"/>
        <v>38603102508145200000000</v>
      </c>
      <c r="D555" t="str">
        <f t="shared" si="4"/>
        <v>0</v>
      </c>
      <c r="E555" s="94"/>
      <c r="F555" s="95" t="str">
        <f>GDSummary!D557</f>
        <v>14163021517108300000000000000000000000000000000000000000000000000000000000000000000000000000000000000000</v>
      </c>
      <c r="G555" s="95" t="str">
        <f>GDSummary!H557</f>
        <v>17617693993770400000000000000000000000000000000000000000000000000000000000000000000000000000000000000000</v>
      </c>
      <c r="H555" s="95" t="str">
        <f>GDSummary!L557</f>
        <v>26552396857867400000000000000000000000000000000000000000000000000000000000000000000000000000000000000000</v>
      </c>
      <c r="I555" s="95" t="str">
        <f>GDSummary!P557</f>
        <v>26582636574049100000000000000000000000000000000000000000000000000000000000000000000000000000000000000000</v>
      </c>
      <c r="J555" s="95" t="str">
        <f>GDSummary!T557</f>
        <v>17148383609039900000000000000000000000000000000000000000000000000000000000000000000000000000000000000000</v>
      </c>
    </row>
    <row r="556">
      <c r="A556" t="str">
        <f t="shared" si="2"/>
        <v>3.18458E+21</v>
      </c>
      <c r="C556" s="95" t="str">
        <f t="shared" si="3"/>
        <v>41787681442361500000000</v>
      </c>
      <c r="D556" t="str">
        <f t="shared" si="4"/>
        <v>0</v>
      </c>
      <c r="E556" s="94"/>
      <c r="F556" s="95" t="str">
        <f>GDSummary!D558</f>
        <v>31554449240606200000000000000000000000000000000000000000000000000000000000000000000000000000000000000000</v>
      </c>
      <c r="G556" s="95" t="str">
        <f>GDSummary!H558</f>
        <v>28995416852489600000000000000000000000000000000000000000000000000000000000000000000000000000000000000000</v>
      </c>
      <c r="H556" s="95" t="str">
        <f>GDSummary!L558</f>
        <v>28405507303489700000000000000000000000000000000000000000000000000000000000000000000000000000000000000000</v>
      </c>
      <c r="I556" s="95" t="str">
        <f>GDSummary!P558</f>
        <v>27095862630619700000000000000000000000000000000000000000000000000000000000000000000000000000000000000000</v>
      </c>
      <c r="J556" s="95" t="str">
        <f>GDSummary!T558</f>
        <v>26074558202107700000000000000000000000000000000000000000000000000000000000000000000000000000000000000000</v>
      </c>
    </row>
    <row r="557">
      <c r="A557" t="str">
        <f t="shared" si="2"/>
        <v>3.46555E+21</v>
      </c>
      <c r="C557" s="95" t="str">
        <f t="shared" si="3"/>
        <v>45253227460257100000000</v>
      </c>
      <c r="D557" t="str">
        <f t="shared" si="4"/>
        <v>0</v>
      </c>
      <c r="E557" s="94"/>
      <c r="F557" s="95" t="str">
        <f>GDSummary!D559</f>
        <v>31695954093492700000000000000000000000000000000000000000000000000000000000000000000000000000000000000000</v>
      </c>
      <c r="G557" s="95" t="str">
        <f>GDSummary!H559</f>
        <v>37310600701386500000000000000000000000000000000000000000000000000000000000000000000000000000000000000000</v>
      </c>
      <c r="H557" s="95" t="str">
        <f>GDSummary!L559</f>
        <v>38973971753662300000000000000000000000000000000000000000000000000000000000000000000000000000000000000000</v>
      </c>
      <c r="I557" s="95" t="str">
        <f>GDSummary!P559</f>
        <v>39263895638176500000000000000000000000000000000000000000000000000000000000000000000000000000000000000000</v>
      </c>
      <c r="J557" s="95" t="str">
        <f>GDSummary!T559</f>
        <v>39877815624545600000000000000000000000000000000000000000000000000000000000000000000000000000000000000000</v>
      </c>
    </row>
    <row r="558">
      <c r="A558" t="str">
        <f t="shared" si="2"/>
        <v>3.48111E+21</v>
      </c>
      <c r="C558" s="95" t="str">
        <f t="shared" si="3"/>
        <v>48734333618739600000000</v>
      </c>
      <c r="D558" t="str">
        <f t="shared" si="4"/>
        <v>0</v>
      </c>
      <c r="E558" s="94"/>
      <c r="F558" s="95" t="str">
        <f>GDSummary!D560</f>
        <v>49671894812168400000000000000000000000000000000000000000000000000000000000000000000000000000000000000000</v>
      </c>
      <c r="G558" s="95" t="str">
        <f>GDSummary!H560</f>
        <v>57891312244449100000000000000000000000000000000000000000000000000000000000000000000000000000000000000000</v>
      </c>
      <c r="H558" s="95" t="str">
        <f>GDSummary!L560</f>
        <v>91541486946058600000000000000000000000000000000000000000000000000000000000000000000000000000000000000000</v>
      </c>
      <c r="I558" s="95" t="str">
        <f>GDSummary!P560</f>
        <v>78765433202152800000000000000000000000000000000000000000000000000000000000000000000000000000000000000000</v>
      </c>
      <c r="J558" s="95" t="str">
        <f>GDSummary!T560</f>
        <v>59138840533655900000000000000000000000000000000000000000000000000000000000000000000000000000000000000000</v>
      </c>
    </row>
    <row r="559">
      <c r="A559" t="str">
        <f t="shared" si="2"/>
        <v>4.09779E+21</v>
      </c>
      <c r="C559" s="95" t="str">
        <f t="shared" si="3"/>
        <v>52832121312790400000000</v>
      </c>
      <c r="D559" t="str">
        <f t="shared" si="4"/>
        <v>0</v>
      </c>
      <c r="E559" s="94"/>
      <c r="F559" s="95" t="str">
        <f>GDSummary!D561</f>
        <v>108810735345824000000000000000000000000000000000000000000000000000000000000000000000000000000000000000000</v>
      </c>
      <c r="G559" s="95" t="str">
        <f>GDSummary!H561</f>
        <v>97131319473830000000000000000000000000000000000000000000000000000000000000000000000000000000000000000000</v>
      </c>
      <c r="H559" s="95" t="str">
        <f>GDSummary!L561</f>
        <v>91788698142847600000000000000000000000000000000000000000000000000000000000000000000000000000000000000000</v>
      </c>
      <c r="I559" s="95" t="str">
        <f>GDSummary!P561</f>
        <v>95659721812621300000000000000000000000000000000000000000000000000000000000000000000000000000000000000000</v>
      </c>
      <c r="J559" s="95" t="str">
        <f>GDSummary!T561</f>
        <v>103428205301857000000000000000000000000000000000000000000000000000000000000000000000000000000000000000000</v>
      </c>
    </row>
    <row r="560">
      <c r="A560" t="str">
        <f t="shared" si="2"/>
        <v>4.28042E+21</v>
      </c>
      <c r="C560" s="95" t="str">
        <f t="shared" si="3"/>
        <v>57112537611232700000000</v>
      </c>
      <c r="D560" t="str">
        <f t="shared" si="4"/>
        <v>0</v>
      </c>
      <c r="E560" s="94"/>
      <c r="F560" s="95" t="str">
        <f>GDSummary!D562</f>
        <v>120923694633226000000000000000000000000000000000000000000000000000000000000000000000000000000000000000000</v>
      </c>
      <c r="G560" s="95" t="str">
        <f>GDSummary!H562</f>
        <v>150419643581765000000000000000000000000000000000000000000000000000000000000000000000000000000000000000000</v>
      </c>
      <c r="H560" s="95" t="str">
        <f>GDSummary!L562</f>
        <v>226704021140013000000000000000000000000000000000000000000000000000000000000000000000000000000000000000000</v>
      </c>
      <c r="I560" s="95" t="str">
        <f>GDSummary!P562</f>
        <v>226962207445874000000000000000000000000000000000000000000000000000000000000000000000000000000000000000000</v>
      </c>
      <c r="J560" s="95" t="str">
        <f>GDSummary!T562</f>
        <v>146412677583528000000000000000000000000000000000000000000000000000000000000000000000000000000000000000000</v>
      </c>
    </row>
    <row r="561">
      <c r="A561" t="str">
        <f t="shared" si="2"/>
        <v>4.31237E+21</v>
      </c>
      <c r="C561" s="95" t="str">
        <f t="shared" si="3"/>
        <v>61424909027655300000000</v>
      </c>
      <c r="D561" t="str">
        <f t="shared" si="4"/>
        <v>0</v>
      </c>
      <c r="E561" s="94"/>
      <c r="F561" s="95" t="str">
        <f>GDSummary!D563</f>
        <v>269411479724260000000000000000000000000000000000000000000000000000000000000000000000000000000000000000000</v>
      </c>
      <c r="G561" s="95" t="str">
        <f>GDSummary!H563</f>
        <v>247562494274131000000000000000000000000000000000000000000000000000000000000000000000000000000000000000000</v>
      </c>
      <c r="H561" s="95" t="str">
        <f>GDSummary!L563</f>
        <v>242525854170302000000000000000000000000000000000000000000000000000000000000000000000000000000000000000000</v>
      </c>
      <c r="I561" s="95" t="str">
        <f>GDSummary!P563</f>
        <v>231344124882602000000000000000000000000000000000000000000000000000000000000000000000000000000000000000000</v>
      </c>
      <c r="J561" s="95" t="str">
        <f>GDSummary!T563</f>
        <v>222624240873970000000000000000000000000000000000000000000000000000000000000000000000000000000000000000000</v>
      </c>
    </row>
    <row r="562">
      <c r="A562" t="str">
        <f t="shared" si="2"/>
        <v>4.37977E+21</v>
      </c>
      <c r="C562" s="95" t="str">
        <f t="shared" si="3"/>
        <v>65804676203123500000000</v>
      </c>
      <c r="D562" t="str">
        <f t="shared" si="4"/>
        <v>0</v>
      </c>
      <c r="E562" s="94"/>
      <c r="F562" s="95" t="str">
        <f>GDSummary!D564</f>
        <v>270619646329027000000000000000000000000000000000000000000000000000000000000000000000000000000000000000000</v>
      </c>
      <c r="G562" s="95" t="str">
        <f>GDSummary!H564</f>
        <v>318557426488881000000000000000000000000000000000000000000000000000000000000000000000000000000000000000000</v>
      </c>
      <c r="H562" s="95" t="str">
        <f>GDSummary!L564</f>
        <v>332759267031465000000000000000000000000000000000000000000000000000000000000000000000000000000000000000000</v>
      </c>
      <c r="I562" s="95" t="str">
        <f>GDSummary!P564</f>
        <v>335234633409713000000000000000000000000000000000000000000000000000000000000000000000000000000000000000000</v>
      </c>
      <c r="J562" s="95" t="str">
        <f>GDSummary!T564</f>
        <v>340476274317429000000000000000000000000000000000000000000000000000000000000000000000000000000000000000000</v>
      </c>
    </row>
    <row r="563">
      <c r="A563" t="str">
        <f t="shared" si="2"/>
        <v>5.45543E+21</v>
      </c>
      <c r="C563" s="95" t="str">
        <f t="shared" si="3"/>
        <v>71260110505557000000000</v>
      </c>
      <c r="D563" t="str">
        <f t="shared" si="4"/>
        <v>0</v>
      </c>
      <c r="E563" s="94"/>
      <c r="F563" s="95" t="str">
        <f>GDSummary!D565</f>
        <v>424097995817118000000000000000000000000000000000000000000000000000000000000000000000000000000000000000000</v>
      </c>
      <c r="G563" s="95" t="str">
        <f>GDSummary!H565</f>
        <v>494275275604733000000000000000000000000000000000000000000000000000000000000000000000000000000000000000000</v>
      </c>
      <c r="H563" s="95" t="str">
        <f>GDSummary!L565</f>
        <v>781580032224415000000000000000000000000000000000000000000000000000000000000000000000000000000000000000000</v>
      </c>
      <c r="I563" s="95" t="str">
        <f>GDSummary!P565</f>
        <v>672498250510002000000000000000000000000000000000000000000000000000000000000000000000000000000000000000000</v>
      </c>
      <c r="J563" s="95" t="str">
        <f>GDSummary!T565</f>
        <v>504926656011670000000000000000000000000000000000000000000000000000000000000000000000000000000000000000000</v>
      </c>
    </row>
    <row r="564">
      <c r="A564" t="str">
        <f t="shared" si="2"/>
        <v>6.35817E+21</v>
      </c>
      <c r="C564" s="95" t="str">
        <f t="shared" si="3"/>
        <v>77618276657696300000000</v>
      </c>
      <c r="D564" t="str">
        <f t="shared" si="4"/>
        <v>0</v>
      </c>
      <c r="E564" s="94"/>
      <c r="F564" s="95" t="str">
        <f>GDSummary!D566</f>
        <v>929024651828788000000000000000000000000000000000000000000000000000000000000000000000000000000000000000000</v>
      </c>
      <c r="G564" s="95" t="str">
        <f>GDSummary!H566</f>
        <v>829305950088946000000000000000000000000000000000000000000000000000000000000000000000000000000000000000000</v>
      </c>
      <c r="H564" s="95" t="str">
        <f>GDSummary!L566</f>
        <v>783690718226997000000000000000000000000000000000000000000000000000000000000000000000000000000000000000000</v>
      </c>
      <c r="I564" s="95" t="str">
        <f>GDSummary!P566</f>
        <v>816741468280315000000000000000000000000000000000000000000000000000000000000000000000000000000000000000000</v>
      </c>
      <c r="J564" s="95" t="str">
        <f>GDSummary!T566</f>
        <v>883068679891254000000000000000000000000000000000000000000000000000000000000000000000000000000000000000000</v>
      </c>
    </row>
    <row r="565">
      <c r="A565" t="str">
        <f t="shared" si="2"/>
        <v>6.49514E+21</v>
      </c>
      <c r="C565" s="95" t="str">
        <f t="shared" si="3"/>
        <v>84113414263129200000000</v>
      </c>
      <c r="D565" t="str">
        <f t="shared" si="4"/>
        <v>0</v>
      </c>
      <c r="E565" s="94"/>
      <c r="F565" s="95" t="str">
        <f>GDSummary!D567</f>
        <v>1032444941645130000000000000000000000000000000000000000000000000000000000000000000000000000000000000000000</v>
      </c>
      <c r="G565" s="95" t="str">
        <f>GDSummary!H567</f>
        <v>1284280972485150000000000000000000000000000000000000000000000000000000000000000000000000000000000000000000</v>
      </c>
      <c r="H565" s="95" t="str">
        <f>GDSummary!L567</f>
        <v>1935596001979130000000000000000000000000000000000000000000000000000000000000000000000000000000000000000000</v>
      </c>
      <c r="I565" s="95" t="str">
        <f>GDSummary!P567</f>
        <v>1937800393321100000000000000000000000000000000000000000000000000000000000000000000000000000000000000000000</v>
      </c>
      <c r="J565" s="95" t="str">
        <f>GDSummary!T567</f>
        <v>1250069548588690000000000000000000000000000000000000000000000000000000000000000000000000000000000000000000</v>
      </c>
    </row>
    <row r="566">
      <c r="A566" t="str">
        <f t="shared" si="2"/>
        <v>8.65076E+21</v>
      </c>
      <c r="C566" s="95" t="str">
        <f t="shared" si="3"/>
        <v>92764174371273800000000</v>
      </c>
      <c r="D566" t="str">
        <f t="shared" si="4"/>
        <v>0</v>
      </c>
      <c r="E566" s="94"/>
      <c r="F566" s="95" t="str">
        <f>GDSummary!D568</f>
        <v>2300231731308800000000000000000000000000000000000000000000000000000000000000000000000000000000000000000000</v>
      </c>
      <c r="G566" s="95" t="str">
        <f>GDSummary!H568</f>
        <v>2113685375968900000000000000000000000000000000000000000000000000000000000000000000000000000000000000000000</v>
      </c>
      <c r="H566" s="95" t="str">
        <f>GDSummary!L568</f>
        <v>2070682607869080000000000000000000000000000000000000000000000000000000000000000000000000000000000000000000</v>
      </c>
      <c r="I566" s="95" t="str">
        <f>GDSummary!P568</f>
        <v>1975213147752540000000000000000000000000000000000000000000000000000000000000000000000000000000000000000000</v>
      </c>
      <c r="J566" s="95" t="str">
        <f>GDSummary!T568</f>
        <v>1900762890805380000000000000000000000000000000000000000000000000000000000000000000000000000000000000000000</v>
      </c>
    </row>
    <row r="567">
      <c r="A567" t="str">
        <f t="shared" si="2"/>
        <v>1.00538E+22</v>
      </c>
      <c r="C567" s="95" t="str">
        <f t="shared" si="3"/>
        <v>102818019162266000000000</v>
      </c>
      <c r="D567" t="str">
        <f t="shared" si="4"/>
        <v>0</v>
      </c>
      <c r="E567" s="94"/>
      <c r="F567" s="95" t="str">
        <f>GDSummary!D569</f>
        <v>2310547042162800000000000000000000000000000000000000000000000000000000000000000000000000000000000000000000</v>
      </c>
      <c r="G567" s="95" t="str">
        <f>GDSummary!H569</f>
        <v>2719839189494690000000000000000000000000000000000000000000000000000000000000000000000000000000000000000000</v>
      </c>
      <c r="H567" s="95" t="str">
        <f>GDSummary!L569</f>
        <v>2841094320465620000000000000000000000000000000000000000000000000000000000000000000000000000000000000000000</v>
      </c>
      <c r="I567" s="95" t="str">
        <f>GDSummary!P569</f>
        <v>2862228966605010000000000000000000000000000000000000000000000000000000000000000000000000000000000000000000</v>
      </c>
      <c r="J567" s="95" t="str">
        <f>GDSummary!T569</f>
        <v>2906982028918440000000000000000000000000000000000000000000000000000000000000000000000000000000000000000000</v>
      </c>
    </row>
    <row r="568">
      <c r="A568" t="str">
        <f t="shared" si="2"/>
        <v>1.0081E+22</v>
      </c>
      <c r="C568" s="95" t="str">
        <f t="shared" si="3"/>
        <v>112899050572992000000000</v>
      </c>
      <c r="D568" t="str">
        <f t="shared" si="4"/>
        <v>0</v>
      </c>
      <c r="E568" s="94"/>
      <c r="F568" s="95" t="str">
        <f>GDSummary!D570</f>
        <v>3620943206137470000000000000000000000000000000000000000000000000000000000000000000000000000000000000000000</v>
      </c>
      <c r="G568" s="95" t="str">
        <f>GDSummary!H570</f>
        <v>4220115913809850000000000000000000000000000000000000000000000000000000000000000000000000000000000000000000</v>
      </c>
      <c r="H568" s="95" t="str">
        <f>GDSummary!L570</f>
        <v>6673120211952370000000000000000000000000000000000000000000000000000000000000000000000000000000000000000000</v>
      </c>
      <c r="I568" s="95" t="str">
        <f>GDSummary!P570</f>
        <v>5741781369732270000000000000000000000000000000000000000000000000000000000000000000000000000000000000000000</v>
      </c>
      <c r="J568" s="95" t="str">
        <f>GDSummary!T570</f>
        <v>4311057262038040000000000000000000000000000000000000000000000000000000000000000000000000000000000000000000</v>
      </c>
    </row>
    <row r="569">
      <c r="A569" t="str">
        <f t="shared" si="2"/>
        <v>1.05062E+22</v>
      </c>
      <c r="C569" s="95" t="str">
        <f t="shared" si="3"/>
        <v>123405298955191000000000</v>
      </c>
      <c r="D569" t="str">
        <f t="shared" si="4"/>
        <v>0</v>
      </c>
      <c r="E569" s="94"/>
      <c r="F569" s="95" t="str">
        <f>GDSummary!D571</f>
        <v>7932000468175510000000000000000000000000000000000000000000000000000000000000000000000000000000000000000000</v>
      </c>
      <c r="G569" s="95" t="str">
        <f>GDSummary!H571</f>
        <v>7080603481745440000000000000000000000000000000000000000000000000000000000000000000000000000000000000000000</v>
      </c>
      <c r="H569" s="95" t="str">
        <f>GDSummary!L571</f>
        <v>6691141221758400000000000000000000000000000000000000000000000000000000000000000000000000000000000000000000</v>
      </c>
      <c r="I569" s="95" t="str">
        <f>GDSummary!P571</f>
        <v>6973328098479480000000000000000000000000000000000000000000000000000000000000000000000000000000000000000000</v>
      </c>
      <c r="J569" s="95" t="str">
        <f>GDSummary!T571</f>
        <v>7539628973827730000000000000000000000000000000000000000000000000000000000000000000000000000000000000000000</v>
      </c>
    </row>
    <row r="570">
      <c r="A570" t="str">
        <f t="shared" si="2"/>
        <v>1.06678E+22</v>
      </c>
      <c r="C570" s="95" t="str">
        <f t="shared" si="3"/>
        <v>134073106068226000000000</v>
      </c>
      <c r="D570" t="str">
        <f t="shared" si="4"/>
        <v>0</v>
      </c>
      <c r="E570" s="94"/>
      <c r="F570" s="95" t="str">
        <f>GDSummary!D572</f>
        <v>8815001565753760000000000000000000000000000000000000000000000000000000000000000000000000000000000000000000</v>
      </c>
      <c r="G570" s="95" t="str">
        <f>GDSummary!H572</f>
        <v>10965174341679900000000000000000000000000000000000000000000000000000000000000000000000000000000000000000000</v>
      </c>
      <c r="H570" s="95" t="str">
        <f>GDSummary!L572</f>
        <v>16526093644204600000000000000000000000000000000000000000000000000000000000000000000000000000000000000000000</v>
      </c>
      <c r="I570" s="95" t="str">
        <f>GDSummary!P572</f>
        <v>16544914708987000000000000000000000000000000000000000000000000000000000000000000000000000000000000000000000</v>
      </c>
      <c r="J570" s="95" t="str">
        <f>GDSummary!T572</f>
        <v>10673077646689600000000000000000000000000000000000000000000000000000000000000000000000000000000000000000000</v>
      </c>
    </row>
    <row r="571">
      <c r="A571" t="str">
        <f t="shared" si="2"/>
        <v>1.13594E+22</v>
      </c>
      <c r="C571" s="95" t="str">
        <f t="shared" si="3"/>
        <v>145432529353409000000000</v>
      </c>
      <c r="D571" t="str">
        <f t="shared" si="4"/>
        <v>0</v>
      </c>
      <c r="E571" s="94"/>
      <c r="F571" s="95" t="str">
        <f>GDSummary!D573</f>
        <v>19639348787717700000000000000000000000000000000000000000000000000000000000000000000000000000000000000000000</v>
      </c>
      <c r="G571" s="95" t="str">
        <f>GDSummary!H573</f>
        <v>18046618417237500000000000000000000000000000000000000000000000000000000000000000000000000000000000000000000</v>
      </c>
      <c r="H571" s="95" t="str">
        <f>GDSummary!L573</f>
        <v>17679461339081200000000000000000000000000000000000000000000000000000000000000000000000000000000000000000000</v>
      </c>
      <c r="I571" s="95" t="str">
        <f>GDSummary!P573</f>
        <v>16864344322702600000000000000000000000000000000000000000000000000000000000000000000000000000000000000000000</v>
      </c>
      <c r="J571" s="95" t="str">
        <f>GDSummary!T573</f>
        <v>16228688991277100000000000000000000000000000000000000000000000000000000000000000000000000000000000000000000</v>
      </c>
    </row>
    <row r="572">
      <c r="A572" t="str">
        <f t="shared" si="2"/>
        <v>1.19506E+22</v>
      </c>
      <c r="C572" s="95" t="str">
        <f t="shared" si="3"/>
        <v>157383101261275000000000</v>
      </c>
      <c r="D572" t="str">
        <f t="shared" si="4"/>
        <v>0</v>
      </c>
      <c r="E572" s="94"/>
      <c r="F572" s="95" t="str">
        <f>GDSummary!D574</f>
        <v>19727420778447100000000000000000000000000000000000000000000000000000000000000000000000000000000000000000000</v>
      </c>
      <c r="G572" s="95" t="str">
        <f>GDSummary!H574</f>
        <v>23221951841607200000000000000000000000000000000000000000000000000000000000000000000000000000000000000000000</v>
      </c>
      <c r="H572" s="95" t="str">
        <f>GDSummary!L574</f>
        <v>24257226582419300000000000000000000000000000000000000000000000000000000000000000000000000000000000000000000</v>
      </c>
      <c r="I572" s="95" t="str">
        <f>GDSummary!P574</f>
        <v>24437673917958100000000000000000000000000000000000000000000000000000000000000000000000000000000000000000000</v>
      </c>
      <c r="J572" s="95" t="str">
        <f>GDSummary!T574</f>
        <v>24819774985484800000000000000000000000000000000000000000000000000000000000000000000000000000000000000000000</v>
      </c>
    </row>
    <row r="573">
      <c r="A573" t="str">
        <f t="shared" si="2"/>
        <v>1.32809E+22</v>
      </c>
      <c r="C573" s="95" t="str">
        <f t="shared" si="3"/>
        <v>170664012110851000000000</v>
      </c>
      <c r="D573" t="str">
        <f t="shared" si="4"/>
        <v>0</v>
      </c>
      <c r="E573" s="94"/>
      <c r="F573" s="95" t="str">
        <f>GDSummary!D575</f>
        <v>30915566287483600000000000000000000000000000000000000000000000000000000000000000000000000000000000000000000</v>
      </c>
      <c r="G573" s="95" t="str">
        <f>GDSummary!H575</f>
        <v>36031295120319000000000000000000000000000000000000000000000000000000000000000000000000000000000000000000000</v>
      </c>
      <c r="H573" s="95" t="str">
        <f>GDSummary!L575</f>
        <v>56975014108831800000000000000000000000000000000000000000000000000000000000000000000000000000000000000000000</v>
      </c>
      <c r="I573" s="95" t="str">
        <f>GDSummary!P575</f>
        <v>49023255113009800000000000000000000000000000000000000000000000000000000000000000000000000000000000000000000</v>
      </c>
      <c r="J573" s="95" t="str">
        <f>GDSummary!T575</f>
        <v>36807751175928100000000000000000000000000000000000000000000000000000000000000000000000000000000000000000000</v>
      </c>
    </row>
    <row r="574">
      <c r="A574" t="str">
        <f t="shared" si="2"/>
        <v>1.60803E+22</v>
      </c>
      <c r="C574" s="95" t="str">
        <f t="shared" si="3"/>
        <v>186744353132783000000000</v>
      </c>
      <c r="D574" t="str">
        <f t="shared" si="4"/>
        <v>0</v>
      </c>
      <c r="E574" s="94"/>
      <c r="F574" s="95" t="str">
        <f>GDSummary!D576</f>
        <v>67723317463411700000000000000000000000000000000000000000000000000000000000000000000000000000000000000000000</v>
      </c>
      <c r="G574" s="95" t="str">
        <f>GDSummary!H576</f>
        <v>60454100998948000000000000000000000000000000000000000000000000000000000000000000000000000000000000000000000</v>
      </c>
      <c r="H574" s="95" t="str">
        <f>GDSummary!L576</f>
        <v>57128877257605000000000000000000000000000000000000000000000000000000000000000000000000000000000000000000000</v>
      </c>
      <c r="I574" s="95" t="str">
        <f>GDSummary!P576</f>
        <v>59538185163330200000000000000000000000000000000000000000000000000000000000000000000000000000000000000000000</v>
      </c>
      <c r="J574" s="95" t="str">
        <f>GDSummary!T576</f>
        <v>64373254716703400000000000000000000000000000000000000000000000000000000000000000000000000000000000000000000</v>
      </c>
    </row>
    <row r="575">
      <c r="A575" t="str">
        <f t="shared" si="2"/>
        <v>1.65204E+22</v>
      </c>
      <c r="C575" s="95" t="str">
        <f t="shared" si="3"/>
        <v>203264775931447000000000</v>
      </c>
      <c r="D575" t="str">
        <f t="shared" si="4"/>
        <v>0</v>
      </c>
      <c r="E575" s="94"/>
      <c r="F575" s="95" t="str">
        <f>GDSummary!D577</f>
        <v>75262369420324700000000000000000000000000000000000000000000000000000000000000000000000000000000000000000000</v>
      </c>
      <c r="G575" s="95" t="str">
        <f>GDSummary!H577</f>
        <v>93620516786738600000000000000000000000000000000000000000000000000000000000000000000000000000000000000000000</v>
      </c>
      <c r="H575" s="95" t="str">
        <f>GDSummary!L577</f>
        <v>141099573907864000000000000000000000000000000000000000000000000000000000000000000000000000000000000000000000</v>
      </c>
      <c r="I575" s="95" t="str">
        <f>GDSummary!P577</f>
        <v>141260267915684000000000000000000000000000000000000000000000000000000000000000000000000000000000000000000000</v>
      </c>
      <c r="J575" s="95" t="str">
        <f>GDSummary!T577</f>
        <v>91126598980731300000000000000000000000000000000000000000000000000000000000000000000000000000000000000000000</v>
      </c>
    </row>
    <row r="576">
      <c r="A576" t="str">
        <f t="shared" si="2"/>
        <v>2.44506E+22</v>
      </c>
      <c r="C576" s="95" t="str">
        <f t="shared" si="3"/>
        <v>227715348796894000000000</v>
      </c>
      <c r="D576" t="str">
        <f t="shared" si="4"/>
        <v>0</v>
      </c>
      <c r="E576" s="94"/>
      <c r="F576" s="95" t="str">
        <f>GDSummary!D578</f>
        <v>167680506079346000000000000000000000000000000000000000000000000000000000000000000000000000000000000000000000</v>
      </c>
      <c r="G576" s="95" t="str">
        <f>GDSummary!H578</f>
        <v>154081794764789000000000000000000000000000000000000000000000000000000000000000000000000000000000000000000000</v>
      </c>
      <c r="H576" s="95" t="str">
        <f>GDSummary!L578</f>
        <v>150947012377587000000000000000000000000000000000000000000000000000000000000000000000000000000000000000000000</v>
      </c>
      <c r="I576" s="95" t="str">
        <f>GDSummary!P578</f>
        <v>143987553828446000000000000000000000000000000000000000000000000000000000000000000000000000000000000000000000</v>
      </c>
      <c r="J576" s="95" t="str">
        <f>GDSummary!T578</f>
        <v>138560336825602000000000000000000000000000000000000000000000000000000000000000000000000000000000000000000000</v>
      </c>
    </row>
    <row r="577">
      <c r="A577" t="str">
        <f t="shared" si="2"/>
        <v>2.48986E+22</v>
      </c>
      <c r="C577" s="95" t="str">
        <f t="shared" si="3"/>
        <v>252613955025407000000000</v>
      </c>
      <c r="D577" t="str">
        <f t="shared" si="4"/>
        <v>0</v>
      </c>
      <c r="E577" s="94"/>
      <c r="F577" s="95" t="str">
        <f>GDSummary!D579</f>
        <v>168432463597721000000000000000000000000000000000000000000000000000000000000000000000000000000000000000000000</v>
      </c>
      <c r="G577" s="95" t="str">
        <f>GDSummary!H579</f>
        <v>198268724642544000000000000000000000000000000000000000000000000000000000000000000000000000000000000000000000</v>
      </c>
      <c r="H577" s="95" t="str">
        <f>GDSummary!L579</f>
        <v>207107886997006000000000000000000000000000000000000000000000000000000000000000000000000000000000000000000000</v>
      </c>
      <c r="I577" s="95" t="str">
        <f>GDSummary!P579</f>
        <v>208648544015265000000000000000000000000000000000000000000000000000000000000000000000000000000000000000000000</v>
      </c>
      <c r="J577" s="95" t="str">
        <f>GDSummary!T579</f>
        <v>211910917990536000000000000000000000000000000000000000000000000000000000000000000000000000000000000000000000</v>
      </c>
    </row>
    <row r="578">
      <c r="A578" t="str">
        <f t="shared" si="2"/>
        <v>2.49271E+22</v>
      </c>
      <c r="C578" s="95" t="str">
        <f t="shared" si="3"/>
        <v>277541025547380000000000</v>
      </c>
      <c r="D578" t="str">
        <f t="shared" si="4"/>
        <v>0</v>
      </c>
      <c r="E578" s="94"/>
      <c r="F578" s="95" t="str">
        <f>GDSummary!D580</f>
        <v>263956705329090000000000000000000000000000000000000000000000000000000000000000000000000000000000000000000000</v>
      </c>
      <c r="G578" s="95" t="str">
        <f>GDSummary!H580</f>
        <v>307634731974810000000000000000000000000000000000000000000000000000000000000000000000000000000000000000000000</v>
      </c>
      <c r="H578" s="95" t="str">
        <f>GDSummary!L580</f>
        <v>486451933967460000000000000000000000000000000000000000000000000000000000000000000000000000000000000000000000</v>
      </c>
      <c r="I578" s="95" t="str">
        <f>GDSummary!P580</f>
        <v>418559918450415000000000000000000000000000000000000000000000000000000000000000000000000000000000000000000000</v>
      </c>
      <c r="J578" s="95" t="str">
        <f>GDSummary!T580</f>
        <v>314264103740657000000000000000000000000000000000000000000000000000000000000000000000000000000000000000000000</v>
      </c>
    </row>
    <row r="579">
      <c r="A579" t="str">
        <f t="shared" si="2"/>
        <v>2.54083E+22</v>
      </c>
      <c r="C579" s="95" t="str">
        <f t="shared" si="3"/>
        <v>302949333159459000000000</v>
      </c>
      <c r="D579" t="str">
        <f t="shared" si="4"/>
        <v>0</v>
      </c>
      <c r="E579" s="94"/>
      <c r="F579" s="95" t="str">
        <f>GDSummary!D581</f>
        <v>578220809069747000000000000000000000000000000000000000000000000000000000000000000000000000000000000000000000</v>
      </c>
      <c r="G579" s="95" t="str">
        <f>GDSummary!H581</f>
        <v>516156332862476000000000000000000000000000000000000000000000000000000000000000000000000000000000000000000000</v>
      </c>
      <c r="H579" s="95" t="str">
        <f>GDSummary!L581</f>
        <v>487765615542758000000000000000000000000000000000000000000000000000000000000000000000000000000000000000000000</v>
      </c>
      <c r="I579" s="95" t="str">
        <f>GDSummary!P581</f>
        <v>508336255297657000000000000000000000000000000000000000000000000000000000000000000000000000000000000000000000</v>
      </c>
      <c r="J579" s="95" t="str">
        <f>GDSummary!T581</f>
        <v>549618016643304000000000000000000000000000000000000000000000000000000000000000000000000000000000000000000000</v>
      </c>
    </row>
    <row r="580">
      <c r="A580" t="str">
        <f t="shared" si="2"/>
        <v>2.66363E+22</v>
      </c>
      <c r="C580" s="95" t="str">
        <f t="shared" si="3"/>
        <v>329585648872249000000000</v>
      </c>
      <c r="D580" t="str">
        <f t="shared" si="4"/>
        <v>0</v>
      </c>
      <c r="E580" s="94"/>
      <c r="F580" s="95" t="str">
        <f>GDSummary!D582</f>
        <v>642589137223491000000000000000000000000000000000000000000000000000000000000000000000000000000000000000000000</v>
      </c>
      <c r="G580" s="95" t="str">
        <f>GDSummary!H582</f>
        <v>799330762129335000000000000000000000000000000000000000000000000000000000000000000000000000000000000000000000</v>
      </c>
      <c r="H580" s="95" t="str">
        <f>GDSummary!L582</f>
        <v>1204706338086280000000000000000000000000000000000000000000000000000000000000000000000000000000000000000000000</v>
      </c>
      <c r="I580" s="95" t="str">
        <f>GDSummary!P582</f>
        <v>1206078341447820000000000000000000000000000000000000000000000000000000000000000000000000000000000000000000000</v>
      </c>
      <c r="J580" s="95" t="str">
        <f>GDSummary!T582</f>
        <v>778037724139547000000000000000000000000000000000000000000000000000000000000000000000000000000000000000000000</v>
      </c>
    </row>
    <row r="581">
      <c r="A581" t="str">
        <f t="shared" si="2"/>
        <v>2.71896E+22</v>
      </c>
      <c r="C581" s="95" t="str">
        <f t="shared" si="3"/>
        <v>356775204490586000000000</v>
      </c>
      <c r="D581" t="str">
        <f t="shared" si="4"/>
        <v>0</v>
      </c>
      <c r="E581" s="94"/>
      <c r="F581" s="95" t="str">
        <f>GDSummary!D583</f>
        <v>1431653993365070000000000000000000000000000000000000000000000000000000000000000000000000000000000000000000000</v>
      </c>
      <c r="G581" s="95" t="str">
        <f>GDSummary!H583</f>
        <v>1315548371946610000000000000000000000000000000000000000000000000000000000000000000000000000000000000000000000</v>
      </c>
      <c r="H581" s="95" t="str">
        <f>GDSummary!L583</f>
        <v>1288783640446790000000000000000000000000000000000000000000000000000000000000000000000000000000000000000000000</v>
      </c>
      <c r="I581" s="95" t="str">
        <f>GDSummary!P583</f>
        <v>1229363873316420000000000000000000000000000000000000000000000000000000000000000000000000000000000000000000000</v>
      </c>
      <c r="J581" s="95" t="str">
        <f>GDSummary!T583</f>
        <v>1183026364701660000000000000000000000000000000000000000000000000000000000000000000000000000000000000000000000</v>
      </c>
    </row>
    <row r="582">
      <c r="A582" t="str">
        <f t="shared" si="2"/>
        <v>2.95891E+22</v>
      </c>
      <c r="C582" s="95" t="str">
        <f t="shared" si="3"/>
        <v>386364330226106000000000</v>
      </c>
      <c r="D582" t="str">
        <f t="shared" si="4"/>
        <v>0</v>
      </c>
      <c r="E582" s="94"/>
      <c r="F582" s="95" t="str">
        <f>GDSummary!D584</f>
        <v>1438074196936700000000000000000000000000000000000000000000000000000000000000000000000000000000000000000000000</v>
      </c>
      <c r="G582" s="95" t="str">
        <f>GDSummary!H584</f>
        <v>1692815808055710000000000000000000000000000000000000000000000000000000000000000000000000000000000000000000000</v>
      </c>
      <c r="H582" s="95" t="str">
        <f>GDSummary!L584</f>
        <v>1768284461977710000000000000000000000000000000000000000000000000000000000000000000000000000000000000000000000</v>
      </c>
      <c r="I582" s="95" t="str">
        <f>GDSummary!P584</f>
        <v>1781438571684120000000000000000000000000000000000000000000000000000000000000000000000000000000000000000000000</v>
      </c>
      <c r="J582" s="95" t="str">
        <f>GDSummary!T584</f>
        <v>1809292678513560000000000000000000000000000000000000000000000000000000000000000000000000000000000000000000000</v>
      </c>
    </row>
    <row r="583">
      <c r="A583" t="str">
        <f t="shared" si="2"/>
        <v>2.97218E+22</v>
      </c>
      <c r="C583" s="95" t="str">
        <f t="shared" si="3"/>
        <v>416086164456637000000000</v>
      </c>
      <c r="D583" t="str">
        <f t="shared" si="4"/>
        <v>0</v>
      </c>
      <c r="E583" s="94"/>
      <c r="F583" s="95" t="str">
        <f>GDSummary!D585</f>
        <v>2253658938034570000000000000000000000000000000000000000000000000000000000000000000000000000000000000000000000</v>
      </c>
      <c r="G583" s="95" t="str">
        <f>GDSummary!H585</f>
        <v>2626581364926950000000000000000000000000000000000000000000000000000000000000000000000000000000000000000000000</v>
      </c>
      <c r="H583" s="95" t="str">
        <f>GDSummary!L585</f>
        <v>4153320324040100000000000000000000000000000000000000000000000000000000000000000000000000000000000000000000000</v>
      </c>
      <c r="I583" s="95" t="str">
        <f>GDSummary!P585</f>
        <v>3573659173169110000000000000000000000000000000000000000000000000000000000000000000000000000000000000000000000</v>
      </c>
      <c r="J583" s="95" t="str">
        <f>GDSummary!T585</f>
        <v>2683182855368450000000000000000000000000000000000000000000000000000000000000000000000000000000000000000000000</v>
      </c>
    </row>
    <row r="584">
      <c r="A584" t="str">
        <f t="shared" si="2"/>
        <v>3.49868E+22</v>
      </c>
      <c r="C584" s="95" t="str">
        <f t="shared" si="3"/>
        <v>451072980821870000000000</v>
      </c>
      <c r="D584" t="str">
        <f t="shared" si="4"/>
        <v>0</v>
      </c>
      <c r="E584" s="94"/>
      <c r="F584" s="95" t="str">
        <f>GDSummary!D586</f>
        <v>4936841793403020000000000000000000000000000000000000000000000000000000000000000000000000000000000000000000000</v>
      </c>
      <c r="G584" s="95" t="str">
        <f>GDSummary!H586</f>
        <v>4406936097828580000000000000000000000000000000000000000000000000000000000000000000000000000000000000000000000</v>
      </c>
      <c r="H584" s="95" t="str">
        <f>GDSummary!L586</f>
        <v>4164536520348540000000000000000000000000000000000000000000000000000000000000000000000000000000000000000000000</v>
      </c>
      <c r="I584" s="95" t="str">
        <f>GDSummary!P586</f>
        <v>4340168376667240000000000000000000000000000000000000000000000000000000000000000000000000000000000000000000000</v>
      </c>
      <c r="J584" s="95" t="str">
        <f>GDSummary!T586</f>
        <v>4692631521403170000000000000000000000000000000000000000000000000000000000000000000000000000000000000000000000</v>
      </c>
    </row>
    <row r="585">
      <c r="A585" t="str">
        <f t="shared" si="2"/>
        <v>3.65465E+22</v>
      </c>
      <c r="C585" s="95" t="str">
        <f t="shared" si="3"/>
        <v>487619517763271000000000</v>
      </c>
      <c r="D585" t="str">
        <f t="shared" si="4"/>
        <v>0</v>
      </c>
      <c r="E585" s="94"/>
      <c r="F585" s="95" t="str">
        <f>GDSummary!D587</f>
        <v>5486417747115460000000000000000000000000000000000000000000000000000000000000000000000000000000000000000000000</v>
      </c>
      <c r="G585" s="95" t="str">
        <f>GDSummary!H587</f>
        <v>6824675714423810000000000000000000000000000000000000000000000000000000000000000000000000000000000000000000000</v>
      </c>
      <c r="H585" s="95" t="str">
        <f>GDSummary!L587</f>
        <v>10285767141812500000000000000000000000000000000000000000000000000000000000000000000000000000000000000000000000</v>
      </c>
      <c r="I585" s="95" t="str">
        <f>GDSummary!P587</f>
        <v>10297481288778000000000000000000000000000000000000000000000000000000000000000000000000000000000000000000000000</v>
      </c>
      <c r="J585" s="95" t="str">
        <f>GDSummary!T587</f>
        <v>6642876031313780000000000000000000000000000000000000000000000000000000000000000000000000000000000000000000000</v>
      </c>
    </row>
    <row r="586">
      <c r="A586" t="str">
        <f t="shared" si="2"/>
        <v>3.68185E+22</v>
      </c>
      <c r="C586" s="95" t="str">
        <f t="shared" si="3"/>
        <v>524438022024562000000000</v>
      </c>
      <c r="D586" t="str">
        <f t="shared" si="4"/>
        <v>0</v>
      </c>
      <c r="E586" s="94"/>
      <c r="F586" s="95" t="str">
        <f>GDSummary!D588</f>
        <v>12223443288919200000000000000000000000000000000000000000000000000000000000000000000000000000000000000000000000</v>
      </c>
      <c r="G586" s="95" t="str">
        <f>GDSummary!H588</f>
        <v>11232134994100400000000000000000000000000000000000000000000000000000000000000000000000000000000000000000000000</v>
      </c>
      <c r="H586" s="95" t="str">
        <f>GDSummary!L588</f>
        <v>11003618062532100000000000000000000000000000000000000000000000000000000000000000000000000000000000000000000000</v>
      </c>
      <c r="I586" s="95" t="str">
        <f>GDSummary!P588</f>
        <v>10496292858869200000000000000000000000000000000000000000000000000000000000000000000000000000000000000000000000</v>
      </c>
      <c r="J586" s="95" t="str">
        <f>GDSummary!T588</f>
        <v>10100663809303200000000000000000000000000000000000000000000000000000000000000000000000000000000000000000000000</v>
      </c>
    </row>
    <row r="587">
      <c r="A587" t="str">
        <f t="shared" si="2"/>
        <v>3.73942E+22</v>
      </c>
      <c r="C587" s="95" t="str">
        <f t="shared" si="3"/>
        <v>561832182382707000000000</v>
      </c>
      <c r="D587" t="str">
        <f t="shared" si="4"/>
        <v>0</v>
      </c>
      <c r="E587" s="94"/>
      <c r="F587" s="95" t="str">
        <f>GDSummary!D589</f>
        <v>12278258904022300000000000000000000000000000000000000000000000000000000000000000000000000000000000000000000000</v>
      </c>
      <c r="G587" s="95" t="str">
        <f>GDSummary!H589</f>
        <v>14453239486811100000000000000000000000000000000000000000000000000000000000000000000000000000000000000000000000</v>
      </c>
      <c r="H587" s="95" t="str">
        <f>GDSummary!L589</f>
        <v>15097589878443300000000000000000000000000000000000000000000000000000000000000000000000000000000000000000000000</v>
      </c>
      <c r="I587" s="95" t="str">
        <f>GDSummary!P589</f>
        <v>15209899497078700000000000000000000000000000000000000000000000000000000000000000000000000000000000000000000000</v>
      </c>
      <c r="J587" s="95" t="str">
        <f>GDSummary!T589</f>
        <v>15447717501129300000000000000000000000000000000000000000000000000000000000000000000000000000000000000000000000</v>
      </c>
    </row>
    <row r="588">
      <c r="A588" t="str">
        <f t="shared" si="2"/>
        <v>4.65782E+22</v>
      </c>
      <c r="C588" s="95" t="str">
        <f t="shared" si="3"/>
        <v>608410419326983000000000</v>
      </c>
      <c r="D588" t="str">
        <f t="shared" si="4"/>
        <v>0</v>
      </c>
      <c r="E588" s="94"/>
      <c r="F588" s="95" t="str">
        <f>GDSummary!D590</f>
        <v>19241710880770700000000000000000000000000000000000000000000000000000000000000000000000000000000000000000000000</v>
      </c>
      <c r="G588" s="95" t="str">
        <f>GDSummary!H590</f>
        <v>22425717740955300000000000000000000000000000000000000000000000000000000000000000000000000000000000000000000000</v>
      </c>
      <c r="H588" s="95" t="str">
        <f>GDSummary!L590</f>
        <v>35460995238305300000000000000000000000000000000000000000000000000000000000000000000000000000000000000000000000</v>
      </c>
      <c r="I588" s="95" t="str">
        <f>GDSummary!P590</f>
        <v>30511855825222100000000000000000000000000000000000000000000000000000000000000000000000000000000000000000000000</v>
      </c>
      <c r="J588" s="95" t="str">
        <f>GDSummary!T590</f>
        <v>22908980534679500000000000000000000000000000000000000000000000000000000000000000000000000000000000000000000000</v>
      </c>
    </row>
    <row r="589">
      <c r="A589" t="str">
        <f t="shared" si="2"/>
        <v>5.42857E+22</v>
      </c>
      <c r="C589" s="95" t="str">
        <f t="shared" si="3"/>
        <v>662696151869516000000000</v>
      </c>
      <c r="D589" t="str">
        <f t="shared" si="4"/>
        <v>0</v>
      </c>
      <c r="E589" s="94"/>
      <c r="F589" s="95" t="str">
        <f>GDSummary!D591</f>
        <v/>
      </c>
      <c r="G589" s="95" t="str">
        <f>GDSummary!H591</f>
        <v/>
      </c>
      <c r="H589" s="95" t="str">
        <f>GDSummary!L591</f>
        <v/>
      </c>
      <c r="I589" s="95" t="str">
        <f>GDSummary!P591</f>
        <v/>
      </c>
      <c r="J589" s="95" t="str">
        <f>GDSummary!T591</f>
        <v/>
      </c>
    </row>
    <row r="590">
      <c r="A590" t="str">
        <f t="shared" si="2"/>
        <v>5.54555E+22</v>
      </c>
      <c r="C590" s="95" t="str">
        <f t="shared" si="3"/>
        <v>718151674844175000000000</v>
      </c>
      <c r="D590" t="str">
        <f t="shared" si="4"/>
        <v>0</v>
      </c>
      <c r="E590" s="94"/>
      <c r="F590" s="95" t="str">
        <f>GDSummary!D592</f>
        <v/>
      </c>
      <c r="G590" s="95" t="str">
        <f>GDSummary!H592</f>
        <v/>
      </c>
      <c r="H590" s="95" t="str">
        <f>GDSummary!L592</f>
        <v/>
      </c>
      <c r="I590" s="95" t="str">
        <f>GDSummary!P592</f>
        <v/>
      </c>
      <c r="J590" s="95" t="str">
        <f>GDSummary!T592</f>
        <v/>
      </c>
    </row>
    <row r="591">
      <c r="A591" t="str">
        <f t="shared" si="2"/>
        <v>7.38598E+22</v>
      </c>
      <c r="C591" s="95" t="str">
        <f t="shared" si="3"/>
        <v>792011450570099000000000</v>
      </c>
      <c r="D591" t="str">
        <f t="shared" si="4"/>
        <v>0</v>
      </c>
      <c r="E591" s="94"/>
      <c r="F591" s="95" t="str">
        <f>GDSummary!D593</f>
        <v/>
      </c>
      <c r="G591" s="95" t="str">
        <f>GDSummary!H593</f>
        <v/>
      </c>
      <c r="H591" s="95" t="str">
        <f>GDSummary!L593</f>
        <v/>
      </c>
      <c r="I591" s="95" t="str">
        <f>GDSummary!P593</f>
        <v/>
      </c>
      <c r="J591" s="95" t="str">
        <f>GDSummary!T593</f>
        <v/>
      </c>
    </row>
    <row r="592">
      <c r="A592" t="str">
        <f t="shared" si="2"/>
        <v>8.584E+22</v>
      </c>
      <c r="C592" s="95" t="str">
        <f t="shared" si="3"/>
        <v>877851474538059000000000</v>
      </c>
      <c r="D592" t="str">
        <f t="shared" si="4"/>
        <v>0</v>
      </c>
      <c r="E592" s="94"/>
      <c r="F592" s="95" t="str">
        <f>GDSummary!D594</f>
        <v/>
      </c>
      <c r="G592" s="95" t="str">
        <f>GDSummary!H594</f>
        <v/>
      </c>
      <c r="H592" s="95" t="str">
        <f>GDSummary!L594</f>
        <v/>
      </c>
      <c r="I592" s="95" t="str">
        <f>GDSummary!P594</f>
        <v/>
      </c>
      <c r="J592" s="95" t="str">
        <f>GDSummary!T594</f>
        <v/>
      </c>
    </row>
    <row r="593">
      <c r="A593" t="str">
        <f t="shared" si="2"/>
        <v>8.60719E+22</v>
      </c>
      <c r="C593" s="95" t="str">
        <f t="shared" si="3"/>
        <v>963923344131013000000000</v>
      </c>
      <c r="D593" t="str">
        <f t="shared" si="4"/>
        <v>0</v>
      </c>
      <c r="E593" s="94"/>
      <c r="F593" s="95" t="str">
        <f>GDSummary!D595</f>
        <v/>
      </c>
      <c r="G593" s="95" t="str">
        <f>GDSummary!H595</f>
        <v/>
      </c>
      <c r="H593" s="95" t="str">
        <f>GDSummary!L595</f>
        <v/>
      </c>
      <c r="I593" s="95" t="str">
        <f>GDSummary!P595</f>
        <v/>
      </c>
      <c r="J593" s="95" t="str">
        <f>GDSummary!T595</f>
        <v/>
      </c>
    </row>
    <row r="594">
      <c r="A594" t="str">
        <f t="shared" si="2"/>
        <v>8.97019E+22</v>
      </c>
      <c r="C594" s="95" t="str">
        <f t="shared" si="3"/>
        <v>1053625199918930000000000</v>
      </c>
      <c r="D594" t="str">
        <f t="shared" si="4"/>
        <v>0</v>
      </c>
      <c r="E594" s="94"/>
      <c r="F594" s="95" t="str">
        <f>GDSummary!D596</f>
        <v/>
      </c>
      <c r="G594" s="95" t="str">
        <f>GDSummary!H596</f>
        <v/>
      </c>
      <c r="H594" s="95" t="str">
        <f>GDSummary!L596</f>
        <v/>
      </c>
      <c r="I594" s="95" t="str">
        <f>GDSummary!P596</f>
        <v/>
      </c>
      <c r="J594" s="95" t="str">
        <f>GDSummary!T596</f>
        <v/>
      </c>
    </row>
    <row r="595">
      <c r="A595" t="str">
        <f t="shared" si="2"/>
        <v>9.10817E+22</v>
      </c>
      <c r="C595" s="95" t="str">
        <f t="shared" si="3"/>
        <v>1144706941650750000000000</v>
      </c>
      <c r="D595" t="str">
        <f t="shared" si="4"/>
        <v>0</v>
      </c>
      <c r="E595" s="94"/>
      <c r="F595" s="95" t="str">
        <f>GDSummary!D597</f>
        <v/>
      </c>
      <c r="G595" s="95" t="str">
        <f>GDSummary!H597</f>
        <v/>
      </c>
      <c r="H595" s="95" t="str">
        <f>GDSummary!L597</f>
        <v/>
      </c>
      <c r="I595" s="95" t="str">
        <f>GDSummary!P597</f>
        <v/>
      </c>
      <c r="J595" s="95" t="str">
        <f>GDSummary!T597</f>
        <v/>
      </c>
    </row>
    <row r="596">
      <c r="A596" t="str">
        <f t="shared" si="2"/>
        <v>9.69865E+22</v>
      </c>
      <c r="C596" s="95" t="str">
        <f t="shared" si="3"/>
        <v>1241693415676190000000000</v>
      </c>
      <c r="D596" t="str">
        <f t="shared" si="4"/>
        <v>0</v>
      </c>
      <c r="E596" s="94"/>
      <c r="F596" s="95" t="str">
        <f>GDSummary!D598</f>
        <v/>
      </c>
      <c r="G596" s="95" t="str">
        <f>GDSummary!H598</f>
        <v/>
      </c>
      <c r="H596" s="95" t="str">
        <f>GDSummary!L598</f>
        <v/>
      </c>
      <c r="I596" s="95" t="str">
        <f>GDSummary!P598</f>
        <v/>
      </c>
      <c r="J596" s="95" t="str">
        <f>GDSummary!T598</f>
        <v/>
      </c>
    </row>
    <row r="597">
      <c r="A597" t="str">
        <f t="shared" si="2"/>
        <v>1.02034E+23</v>
      </c>
      <c r="C597" s="95" t="str">
        <f t="shared" si="3"/>
        <v>1343727175595130000000000</v>
      </c>
      <c r="D597" t="str">
        <f t="shared" si="4"/>
        <v>0</v>
      </c>
      <c r="E597" s="94"/>
      <c r="F597" s="95" t="str">
        <f>GDSummary!D599</f>
        <v/>
      </c>
      <c r="G597" s="95" t="str">
        <f>GDSummary!H599</f>
        <v/>
      </c>
      <c r="H597" s="95" t="str">
        <f>GDSummary!L599</f>
        <v/>
      </c>
      <c r="I597" s="95" t="str">
        <f>GDSummary!P599</f>
        <v/>
      </c>
      <c r="J597" s="95" t="str">
        <f>GDSummary!T599</f>
        <v/>
      </c>
    </row>
    <row r="598">
      <c r="A598" t="str">
        <f t="shared" si="2"/>
        <v>1.13392E+23</v>
      </c>
      <c r="C598" s="95" t="str">
        <f t="shared" si="3"/>
        <v>1457119459278510000000000</v>
      </c>
      <c r="D598" t="str">
        <f t="shared" si="4"/>
        <v>0</v>
      </c>
      <c r="E598" s="94"/>
      <c r="F598" s="95" t="str">
        <f>GDSummary!D600</f>
        <v/>
      </c>
      <c r="G598" s="95" t="str">
        <f>GDSummary!H600</f>
        <v/>
      </c>
      <c r="H598" s="95" t="str">
        <f>GDSummary!L600</f>
        <v/>
      </c>
      <c r="I598" s="95" t="str">
        <f>GDSummary!P600</f>
        <v/>
      </c>
      <c r="J598" s="95" t="str">
        <f>GDSummary!T600</f>
        <v/>
      </c>
    </row>
    <row r="599">
      <c r="A599" t="str">
        <f t="shared" si="2"/>
        <v>1.37294E+23</v>
      </c>
      <c r="C599" s="95" t="str">
        <f t="shared" si="3"/>
        <v>1594413216992310000000000</v>
      </c>
      <c r="D599" t="str">
        <f t="shared" si="4"/>
        <v>0</v>
      </c>
      <c r="E599" s="94"/>
      <c r="F599" s="95" t="str">
        <f>GDSummary!D601</f>
        <v/>
      </c>
      <c r="G599" s="95" t="str">
        <f>GDSummary!H601</f>
        <v/>
      </c>
      <c r="H599" s="95" t="str">
        <f>GDSummary!L601</f>
        <v/>
      </c>
      <c r="I599" s="95" t="str">
        <f>GDSummary!P601</f>
        <v/>
      </c>
      <c r="J599" s="95" t="str">
        <f>GDSummary!T601</f>
        <v/>
      </c>
    </row>
    <row r="600">
      <c r="A600" t="str">
        <f t="shared" si="2"/>
        <v>1.41051E+23</v>
      </c>
      <c r="C600" s="95" t="str">
        <f t="shared" si="3"/>
        <v>1735464378810250000000000</v>
      </c>
      <c r="D600" t="str">
        <f t="shared" si="4"/>
        <v>0</v>
      </c>
      <c r="E600" s="94"/>
      <c r="F600" s="95" t="str">
        <f>GDSummary!D602</f>
        <v/>
      </c>
      <c r="G600" s="95" t="str">
        <f>GDSummary!H602</f>
        <v/>
      </c>
      <c r="H600" s="95" t="str">
        <f>GDSummary!L602</f>
        <v/>
      </c>
      <c r="I600" s="95" t="str">
        <f>GDSummary!P602</f>
        <v/>
      </c>
      <c r="J600" s="95" t="str">
        <f>GDSummary!T602</f>
        <v/>
      </c>
    </row>
    <row r="601">
      <c r="A601" t="str">
        <f t="shared" si="2"/>
        <v>2.08759E+23</v>
      </c>
      <c r="C601" s="95" t="str">
        <f t="shared" si="3"/>
        <v>1944223068459050000000000</v>
      </c>
      <c r="D601" t="str">
        <f t="shared" si="4"/>
        <v>0</v>
      </c>
      <c r="E601" s="94"/>
      <c r="F601" s="95" t="str">
        <f>GDSummary!D603</f>
        <v/>
      </c>
      <c r="G601" s="95" t="str">
        <f>GDSummary!H603</f>
        <v/>
      </c>
      <c r="H601" s="95" t="str">
        <f>GDSummary!L603</f>
        <v/>
      </c>
      <c r="I601" s="95" t="str">
        <f>GDSummary!P603</f>
        <v/>
      </c>
      <c r="J601" s="95" t="str">
        <f>GDSummary!T603</f>
        <v/>
      </c>
    </row>
    <row r="602">
      <c r="A602" t="str">
        <f t="shared" si="2"/>
        <v>2.12584E+23</v>
      </c>
      <c r="C602" s="95" t="str">
        <f t="shared" si="3"/>
        <v>2156807402048780000000000</v>
      </c>
      <c r="D602" t="str">
        <f t="shared" si="4"/>
        <v>0</v>
      </c>
      <c r="E602" s="94"/>
      <c r="F602" s="95" t="str">
        <f>GDSummary!D604</f>
        <v/>
      </c>
      <c r="G602" s="95" t="str">
        <f>GDSummary!H604</f>
        <v/>
      </c>
      <c r="H602" s="95" t="str">
        <f>GDSummary!L604</f>
        <v/>
      </c>
      <c r="I602" s="95" t="str">
        <f>GDSummary!P604</f>
        <v/>
      </c>
      <c r="J602" s="95" t="str">
        <f>GDSummary!T604</f>
        <v/>
      </c>
    </row>
    <row r="603">
      <c r="A603" t="str">
        <f t="shared" si="2"/>
        <v>2.12827E+23</v>
      </c>
      <c r="C603" s="95" t="str">
        <f t="shared" si="3"/>
        <v>2369633935483390000000000</v>
      </c>
      <c r="D603" t="str">
        <f t="shared" si="4"/>
        <v>0</v>
      </c>
      <c r="E603" s="94"/>
      <c r="F603" s="95" t="str">
        <f>GDSummary!D605</f>
        <v/>
      </c>
      <c r="G603" s="95" t="str">
        <f>GDSummary!H605</f>
        <v/>
      </c>
      <c r="H603" s="95" t="str">
        <f>GDSummary!L605</f>
        <v/>
      </c>
      <c r="I603" s="95" t="str">
        <f>GDSummary!P605</f>
        <v/>
      </c>
      <c r="J603" s="95" t="str">
        <f>GDSummary!T605</f>
        <v/>
      </c>
    </row>
    <row r="604">
      <c r="A604" t="str">
        <f t="shared" si="2"/>
        <v>2.16936E+23</v>
      </c>
      <c r="C604" s="95" t="str">
        <f t="shared" si="3"/>
        <v>2586569448866860000000000</v>
      </c>
      <c r="D604" t="str">
        <f t="shared" si="4"/>
        <v>0</v>
      </c>
      <c r="E604" s="94"/>
      <c r="F604" s="95" t="str">
        <f>GDSummary!D606</f>
        <v/>
      </c>
      <c r="G604" s="95" t="str">
        <f>GDSummary!H606</f>
        <v/>
      </c>
      <c r="H604" s="95" t="str">
        <f>GDSummary!L606</f>
        <v/>
      </c>
      <c r="I604" s="95" t="str">
        <f>GDSummary!P606</f>
        <v/>
      </c>
      <c r="J604" s="95" t="str">
        <f>GDSummary!T606</f>
        <v/>
      </c>
    </row>
    <row r="605">
      <c r="A605" t="str">
        <f t="shared" si="2"/>
        <v>2.27421E+23</v>
      </c>
      <c r="C605" s="95" t="str">
        <f t="shared" si="3"/>
        <v>2813990208214150000000000</v>
      </c>
      <c r="D605" t="str">
        <f t="shared" si="4"/>
        <v>0</v>
      </c>
      <c r="E605" s="94"/>
      <c r="F605" s="95" t="str">
        <f>GDSummary!D607</f>
        <v/>
      </c>
      <c r="G605" s="95" t="str">
        <f>GDSummary!H607</f>
        <v/>
      </c>
      <c r="H605" s="95" t="str">
        <f>GDSummary!L607</f>
        <v/>
      </c>
      <c r="I605" s="95" t="str">
        <f>GDSummary!P607</f>
        <v/>
      </c>
      <c r="J605" s="95" t="str">
        <f>GDSummary!T607</f>
        <v/>
      </c>
    </row>
    <row r="606">
      <c r="A606" t="str">
        <f t="shared" si="2"/>
        <v>2.32144E+23</v>
      </c>
      <c r="C606" s="95" t="str">
        <f t="shared" si="3"/>
        <v>3046133976299820000000000</v>
      </c>
      <c r="D606" t="str">
        <f t="shared" si="4"/>
        <v>0</v>
      </c>
      <c r="E606" s="94"/>
      <c r="F606" s="95" t="str">
        <f>GDSummary!D608</f>
        <v/>
      </c>
      <c r="G606" s="95" t="str">
        <f>GDSummary!H608</f>
        <v/>
      </c>
      <c r="H606" s="95" t="str">
        <f>GDSummary!L608</f>
        <v/>
      </c>
      <c r="I606" s="95" t="str">
        <f>GDSummary!P608</f>
        <v/>
      </c>
      <c r="J606" s="95" t="str">
        <f>GDSummary!T608</f>
        <v/>
      </c>
    </row>
    <row r="607">
      <c r="A607" t="str">
        <f t="shared" si="2"/>
        <v>2.52632E+23</v>
      </c>
      <c r="C607" s="95" t="str">
        <f t="shared" si="3"/>
        <v>3298765854686490000000000</v>
      </c>
      <c r="D607" t="str">
        <f t="shared" si="4"/>
        <v>0</v>
      </c>
      <c r="E607" s="94"/>
      <c r="F607" s="95" t="str">
        <f>GDSummary!D609</f>
        <v/>
      </c>
      <c r="G607" s="95" t="str">
        <f>GDSummary!H609</f>
        <v/>
      </c>
      <c r="H607" s="95" t="str">
        <f>GDSummary!L609</f>
        <v/>
      </c>
      <c r="I607" s="95" t="str">
        <f>GDSummary!P609</f>
        <v/>
      </c>
      <c r="J607" s="95" t="str">
        <f>GDSummary!T609</f>
        <v/>
      </c>
    </row>
    <row r="608">
      <c r="A608" t="str">
        <f t="shared" si="2"/>
        <v>2.53765E+23</v>
      </c>
      <c r="C608" s="95" t="str">
        <f t="shared" si="3"/>
        <v>3552530667105990000000000</v>
      </c>
      <c r="D608" t="str">
        <f t="shared" si="4"/>
        <v>0</v>
      </c>
      <c r="E608" s="94"/>
      <c r="F608" s="95" t="str">
        <f>GDSummary!D610</f>
        <v/>
      </c>
      <c r="G608" s="95" t="str">
        <f>GDSummary!H610</f>
        <v/>
      </c>
      <c r="H608" s="95" t="str">
        <f>GDSummary!L610</f>
        <v/>
      </c>
      <c r="I608" s="95" t="str">
        <f>GDSummary!P610</f>
        <v/>
      </c>
      <c r="J608" s="95" t="str">
        <f>GDSummary!T610</f>
        <v/>
      </c>
    </row>
    <row r="609">
      <c r="A609" t="str">
        <f t="shared" si="2"/>
        <v>2.98717E+23</v>
      </c>
      <c r="C609" s="95" t="str">
        <f t="shared" si="3"/>
        <v>3851247609937420000000000</v>
      </c>
      <c r="D609" t="str">
        <f t="shared" si="4"/>
        <v>0</v>
      </c>
      <c r="E609" s="94"/>
      <c r="F609" s="95" t="str">
        <f>GDSummary!D611</f>
        <v/>
      </c>
      <c r="G609" s="95" t="str">
        <f>GDSummary!H611</f>
        <v/>
      </c>
      <c r="H609" s="95" t="str">
        <f>GDSummary!L611</f>
        <v/>
      </c>
      <c r="I609" s="95" t="str">
        <f>GDSummary!P611</f>
        <v/>
      </c>
      <c r="J609" s="95" t="str">
        <f>GDSummary!T611</f>
        <v/>
      </c>
    </row>
    <row r="610">
      <c r="A610" t="str">
        <f t="shared" si="2"/>
        <v>3.12034E+23</v>
      </c>
      <c r="C610" s="95" t="str">
        <f t="shared" si="3"/>
        <v>4163281824464490000000000</v>
      </c>
      <c r="D610" t="str">
        <f t="shared" si="4"/>
        <v>0</v>
      </c>
      <c r="E610" s="94"/>
      <c r="F610" s="95" t="str">
        <f>GDSummary!D612</f>
        <v/>
      </c>
      <c r="G610" s="95" t="str">
        <f>GDSummary!H612</f>
        <v/>
      </c>
      <c r="H610" s="95" t="str">
        <f>GDSummary!L612</f>
        <v/>
      </c>
      <c r="I610" s="95" t="str">
        <f>GDSummary!P612</f>
        <v/>
      </c>
      <c r="J610" s="95" t="str">
        <f>GDSummary!T612</f>
        <v/>
      </c>
    </row>
    <row r="611">
      <c r="A611" t="str">
        <f t="shared" si="2"/>
        <v>3.14355E+23</v>
      </c>
      <c r="C611" s="95" t="str">
        <f t="shared" si="3"/>
        <v>4477637321492890000000000</v>
      </c>
      <c r="D611" t="str">
        <f t="shared" si="4"/>
        <v>0</v>
      </c>
      <c r="E611" s="94"/>
      <c r="F611" s="95" t="str">
        <f>GDSummary!D613</f>
        <v/>
      </c>
      <c r="G611" s="95" t="str">
        <f>GDSummary!H613</f>
        <v/>
      </c>
      <c r="H611" s="95" t="str">
        <f>GDSummary!L613</f>
        <v/>
      </c>
      <c r="I611" s="95" t="str">
        <f>GDSummary!P613</f>
        <v/>
      </c>
      <c r="J611" s="95" t="str">
        <f>GDSummary!T613</f>
        <v/>
      </c>
    </row>
    <row r="612">
      <c r="A612" t="str">
        <f t="shared" si="2"/>
        <v>3.19271E+23</v>
      </c>
      <c r="C612" s="95" t="str">
        <f t="shared" si="3"/>
        <v>4796907973767090000000000</v>
      </c>
      <c r="D612" t="str">
        <f t="shared" si="4"/>
        <v>0</v>
      </c>
      <c r="E612" s="94"/>
      <c r="F612" s="95" t="str">
        <f>GDSummary!D614</f>
        <v/>
      </c>
      <c r="G612" s="95" t="str">
        <f>GDSummary!H614</f>
        <v/>
      </c>
      <c r="H612" s="95" t="str">
        <f>GDSummary!L614</f>
        <v/>
      </c>
      <c r="I612" s="95" t="str">
        <f>GDSummary!P614</f>
        <v/>
      </c>
      <c r="J612" s="95" t="str">
        <f>GDSummary!T614</f>
        <v/>
      </c>
    </row>
    <row r="613">
      <c r="A613" t="str">
        <f t="shared" si="2"/>
        <v>3.97684E+23</v>
      </c>
      <c r="C613" s="95" t="str">
        <f t="shared" si="3"/>
        <v>5194592190380630000000000</v>
      </c>
      <c r="D613" t="str">
        <f t="shared" si="4"/>
        <v>0</v>
      </c>
      <c r="E613" s="94"/>
      <c r="F613" s="95" t="str">
        <f>GDSummary!D615</f>
        <v/>
      </c>
      <c r="G613" s="95" t="str">
        <f>GDSummary!H615</f>
        <v/>
      </c>
      <c r="H613" s="95" t="str">
        <f>GDSummary!L615</f>
        <v/>
      </c>
      <c r="I613" s="95" t="str">
        <f>GDSummary!P615</f>
        <v/>
      </c>
      <c r="J613" s="95" t="str">
        <f>GDSummary!T615</f>
        <v/>
      </c>
    </row>
    <row r="614">
      <c r="A614" t="str">
        <f t="shared" si="2"/>
        <v>4.63491E+23</v>
      </c>
      <c r="C614" s="95" t="str">
        <f t="shared" si="3"/>
        <v>5658082886709850000000000</v>
      </c>
      <c r="D614" t="str">
        <f t="shared" si="4"/>
        <v>0</v>
      </c>
      <c r="E614" s="94"/>
      <c r="F614" s="95" t="str">
        <f>GDSummary!D616</f>
        <v/>
      </c>
      <c r="G614" s="95" t="str">
        <f>GDSummary!H616</f>
        <v/>
      </c>
      <c r="H614" s="95" t="str">
        <f>GDSummary!L616</f>
        <v/>
      </c>
      <c r="I614" s="95" t="str">
        <f>GDSummary!P616</f>
        <v/>
      </c>
      <c r="J614" s="95" t="str">
        <f>GDSummary!T616</f>
        <v/>
      </c>
    </row>
    <row r="615">
      <c r="A615" t="str">
        <f t="shared" si="2"/>
        <v>4.73479E+23</v>
      </c>
      <c r="C615" s="95" t="str">
        <f t="shared" si="3"/>
        <v>6131561536810810000000000</v>
      </c>
      <c r="D615" t="str">
        <f t="shared" si="4"/>
        <v>0</v>
      </c>
      <c r="E615" s="94"/>
      <c r="F615" s="95" t="str">
        <f>GDSummary!D617</f>
        <v/>
      </c>
      <c r="G615" s="95" t="str">
        <f>GDSummary!H617</f>
        <v/>
      </c>
      <c r="H615" s="95" t="str">
        <f>GDSummary!L617</f>
        <v/>
      </c>
      <c r="I615" s="95" t="str">
        <f>GDSummary!P617</f>
        <v/>
      </c>
      <c r="J615" s="95" t="str">
        <f>GDSummary!T617</f>
        <v/>
      </c>
    </row>
    <row r="616">
      <c r="A616" t="str">
        <f t="shared" si="2"/>
        <v>6.30614E+23</v>
      </c>
      <c r="C616" s="95" t="str">
        <f t="shared" si="3"/>
        <v>6762175080297980000000000</v>
      </c>
      <c r="D616" t="str">
        <f t="shared" si="4"/>
        <v>0</v>
      </c>
      <c r="E616" s="94"/>
      <c r="F616" s="95" t="str">
        <f>GDSummary!D618</f>
        <v/>
      </c>
      <c r="G616" s="95" t="str">
        <f>GDSummary!H618</f>
        <v/>
      </c>
      <c r="H616" s="95" t="str">
        <f>GDSummary!L618</f>
        <v/>
      </c>
      <c r="I616" s="95" t="str">
        <f>GDSummary!P618</f>
        <v/>
      </c>
      <c r="J616" s="95" t="str">
        <f>GDSummary!T618</f>
        <v/>
      </c>
    </row>
    <row r="617">
      <c r="A617" t="str">
        <f t="shared" si="2"/>
        <v>7.32901E+23</v>
      </c>
      <c r="C617" s="95" t="str">
        <f t="shared" si="3"/>
        <v>7495076469128180000000000</v>
      </c>
      <c r="D617" t="str">
        <f t="shared" si="4"/>
        <v>0</v>
      </c>
      <c r="E617" s="94"/>
      <c r="F617" s="95" t="str">
        <f>GDSummary!D619</f>
        <v/>
      </c>
      <c r="G617" s="95" t="str">
        <f>GDSummary!H619</f>
        <v/>
      </c>
      <c r="H617" s="95" t="str">
        <f>GDSummary!L619</f>
        <v/>
      </c>
      <c r="I617" s="95" t="str">
        <f>GDSummary!P619</f>
        <v/>
      </c>
      <c r="J617" s="95" t="str">
        <f>GDSummary!T619</f>
        <v/>
      </c>
    </row>
    <row r="618">
      <c r="A618" t="str">
        <f t="shared" si="2"/>
        <v>7.34881E+23</v>
      </c>
      <c r="C618" s="95" t="str">
        <f t="shared" si="3"/>
        <v>8229957112666600000000000</v>
      </c>
      <c r="D618" t="str">
        <f t="shared" si="4"/>
        <v>0</v>
      </c>
      <c r="E618" s="94"/>
      <c r="F618" s="95" t="str">
        <f>GDSummary!D620</f>
        <v/>
      </c>
      <c r="G618" s="95" t="str">
        <f>GDSummary!H620</f>
        <v/>
      </c>
      <c r="H618" s="95" t="str">
        <f>GDSummary!L620</f>
        <v/>
      </c>
      <c r="I618" s="95" t="str">
        <f>GDSummary!P620</f>
        <v/>
      </c>
      <c r="J618" s="95" t="str">
        <f>GDSummary!T620</f>
        <v/>
      </c>
    </row>
    <row r="619">
      <c r="A619" t="str">
        <f t="shared" si="2"/>
        <v>7.65873E+23</v>
      </c>
      <c r="C619" s="95" t="str">
        <f t="shared" si="3"/>
        <v>8995830080538080000000000</v>
      </c>
      <c r="D619" t="str">
        <f t="shared" si="4"/>
        <v>0</v>
      </c>
      <c r="E619" s="94"/>
      <c r="F619" s="95" t="str">
        <f>GDSummary!D621</f>
        <v/>
      </c>
      <c r="G619" s="95" t="str">
        <f>GDSummary!H621</f>
        <v/>
      </c>
      <c r="H619" s="95" t="str">
        <f>GDSummary!L621</f>
        <v/>
      </c>
      <c r="I619" s="95" t="str">
        <f>GDSummary!P621</f>
        <v/>
      </c>
      <c r="J619" s="95" t="str">
        <f>GDSummary!T621</f>
        <v/>
      </c>
    </row>
    <row r="620">
      <c r="A620" t="str">
        <f t="shared" si="2"/>
        <v>7.77655E+23</v>
      </c>
      <c r="C620" s="95" t="str">
        <f t="shared" si="3"/>
        <v>9773484935891700000000000</v>
      </c>
      <c r="D620" t="str">
        <f t="shared" si="4"/>
        <v>0</v>
      </c>
      <c r="E620" s="94"/>
      <c r="F620" s="95" t="str">
        <f>GDSummary!D622</f>
        <v/>
      </c>
      <c r="G620" s="95" t="str">
        <f>GDSummary!H622</f>
        <v/>
      </c>
      <c r="H620" s="95" t="str">
        <f>GDSummary!L622</f>
        <v/>
      </c>
      <c r="I620" s="95" t="str">
        <f>GDSummary!P622</f>
        <v/>
      </c>
      <c r="J620" s="95" t="str">
        <f>GDSummary!T622</f>
        <v/>
      </c>
    </row>
    <row r="621">
      <c r="A621" t="str">
        <f t="shared" si="2"/>
        <v>8.28069E+23</v>
      </c>
      <c r="C621" s="95" t="str">
        <f t="shared" si="3"/>
        <v>10601554081082800000000000</v>
      </c>
      <c r="D621" t="str">
        <f t="shared" si="4"/>
        <v>0</v>
      </c>
      <c r="E621" s="94"/>
      <c r="F621" s="95" t="str">
        <f>GDSummary!D623</f>
        <v/>
      </c>
      <c r="G621" s="95" t="str">
        <f>GDSummary!H623</f>
        <v/>
      </c>
      <c r="H621" s="95" t="str">
        <f>GDSummary!L623</f>
        <v/>
      </c>
      <c r="I621" s="95" t="str">
        <f>GDSummary!P623</f>
        <v/>
      </c>
      <c r="J621" s="95" t="str">
        <f>GDSummary!T623</f>
        <v/>
      </c>
    </row>
    <row r="622">
      <c r="A622" t="str">
        <f t="shared" si="2"/>
        <v>8.71163E+23</v>
      </c>
      <c r="C622" s="95" t="str">
        <f t="shared" si="3"/>
        <v>11472716947797300000000000</v>
      </c>
      <c r="D622" t="str">
        <f t="shared" si="4"/>
        <v>0</v>
      </c>
      <c r="E622" s="94"/>
      <c r="F622" s="95" t="str">
        <f>GDSummary!D624</f>
        <v/>
      </c>
      <c r="G622" s="95" t="str">
        <f>GDSummary!H624</f>
        <v/>
      </c>
      <c r="H622" s="95" t="str">
        <f>GDSummary!L624</f>
        <v/>
      </c>
      <c r="I622" s="95" t="str">
        <f>GDSummary!P624</f>
        <v/>
      </c>
      <c r="J622" s="95" t="str">
        <f>GDSummary!T624</f>
        <v/>
      </c>
    </row>
    <row r="623">
      <c r="A623" t="str">
        <f t="shared" si="2"/>
        <v>9.68142E+23</v>
      </c>
      <c r="C623" s="95" t="str">
        <f t="shared" si="3"/>
        <v>12440858839904400000000000</v>
      </c>
      <c r="D623" t="str">
        <f t="shared" si="4"/>
        <v>0</v>
      </c>
      <c r="E623" s="94"/>
      <c r="F623" s="95" t="str">
        <f>GDSummary!D625</f>
        <v/>
      </c>
      <c r="G623" s="95" t="str">
        <f>GDSummary!H625</f>
        <v/>
      </c>
      <c r="H623" s="95" t="str">
        <f>GDSummary!L625</f>
        <v/>
      </c>
      <c r="I623" s="95" t="str">
        <f>GDSummary!P625</f>
        <v/>
      </c>
      <c r="J623" s="95" t="str">
        <f>GDSummary!T625</f>
        <v/>
      </c>
    </row>
    <row r="624">
      <c r="A624" t="str">
        <f t="shared" si="2"/>
        <v>1.17221E+24</v>
      </c>
      <c r="C624" s="95" t="str">
        <f t="shared" si="3"/>
        <v>13613071181451600000000000</v>
      </c>
      <c r="D624" t="str">
        <f t="shared" si="4"/>
        <v>0</v>
      </c>
      <c r="E624" s="94"/>
      <c r="F624" s="95" t="str">
        <f>GDSummary!D626</f>
        <v/>
      </c>
      <c r="G624" s="95" t="str">
        <f>GDSummary!H626</f>
        <v/>
      </c>
      <c r="H624" s="95" t="str">
        <f>GDSummary!L626</f>
        <v/>
      </c>
      <c r="I624" s="95" t="str">
        <f>GDSummary!P626</f>
        <v/>
      </c>
      <c r="J624" s="95" t="str">
        <f>GDSummary!T626</f>
        <v/>
      </c>
    </row>
    <row r="625">
      <c r="A625" t="str">
        <f t="shared" si="2"/>
        <v>1.20429E+24</v>
      </c>
      <c r="C625" s="95" t="str">
        <f t="shared" si="3"/>
        <v>14817364181860100000000000</v>
      </c>
      <c r="D625" t="str">
        <f t="shared" si="4"/>
        <v>0</v>
      </c>
      <c r="E625" s="94"/>
      <c r="F625" s="95" t="str">
        <f>GDSummary!D627</f>
        <v/>
      </c>
      <c r="G625" s="95" t="str">
        <f>GDSummary!H627</f>
        <v/>
      </c>
      <c r="H625" s="95" t="str">
        <f>GDSummary!L627</f>
        <v/>
      </c>
      <c r="I625" s="95" t="str">
        <f>GDSummary!P627</f>
        <v/>
      </c>
      <c r="J625" s="95" t="str">
        <f>GDSummary!T627</f>
        <v/>
      </c>
    </row>
    <row r="626">
      <c r="A626" t="str">
        <f t="shared" si="2"/>
        <v>1.78238E+24</v>
      </c>
      <c r="C626" s="95" t="str">
        <f t="shared" si="3"/>
        <v>16599743188326900000000000</v>
      </c>
      <c r="D626" t="str">
        <f t="shared" si="4"/>
        <v>0</v>
      </c>
      <c r="E626" s="94"/>
      <c r="F626" s="95" t="str">
        <f>GDSummary!D628</f>
        <v/>
      </c>
      <c r="G626" s="95" t="str">
        <f>GDSummary!H628</f>
        <v/>
      </c>
      <c r="H626" s="95" t="str">
        <f>GDSummary!L628</f>
        <v/>
      </c>
      <c r="I626" s="95" t="str">
        <f>GDSummary!P628</f>
        <v/>
      </c>
      <c r="J626" s="95" t="str">
        <f>GDSummary!T628</f>
        <v/>
      </c>
    </row>
    <row r="627">
      <c r="A627" t="str">
        <f t="shared" si="2"/>
        <v>1.81504E+24</v>
      </c>
      <c r="C627" s="95" t="str">
        <f t="shared" si="3"/>
        <v>18414785786997300000000000</v>
      </c>
      <c r="D627" t="str">
        <f t="shared" si="4"/>
        <v>0</v>
      </c>
      <c r="E627" s="94"/>
      <c r="F627" s="95" t="str">
        <f>GDSummary!D629</f>
        <v/>
      </c>
      <c r="G627" s="95" t="str">
        <f>GDSummary!H629</f>
        <v/>
      </c>
      <c r="H627" s="95" t="str">
        <f>GDSummary!L629</f>
        <v/>
      </c>
      <c r="I627" s="95" t="str">
        <f>GDSummary!P629</f>
        <v/>
      </c>
      <c r="J627" s="95" t="str">
        <f>GDSummary!T629</f>
        <v/>
      </c>
    </row>
    <row r="628">
      <c r="A628" t="str">
        <f t="shared" si="2"/>
        <v>1.81711E+24</v>
      </c>
      <c r="C628" s="95" t="str">
        <f t="shared" si="3"/>
        <v>20231895563387700000000000</v>
      </c>
      <c r="D628" t="str">
        <f t="shared" si="4"/>
        <v>0</v>
      </c>
      <c r="E628" s="94"/>
      <c r="F628" s="95" t="str">
        <f>GDSummary!D630</f>
        <v/>
      </c>
      <c r="G628" s="95" t="str">
        <f>GDSummary!H630</f>
        <v/>
      </c>
      <c r="H628" s="95" t="str">
        <f>GDSummary!L630</f>
        <v/>
      </c>
      <c r="I628" s="95" t="str">
        <f>GDSummary!P630</f>
        <v/>
      </c>
      <c r="J628" s="95" t="str">
        <f>GDSummary!T630</f>
        <v/>
      </c>
    </row>
    <row r="629">
      <c r="A629" t="str">
        <f t="shared" si="2"/>
        <v>1.85219E+24</v>
      </c>
      <c r="C629" s="95" t="str">
        <f t="shared" si="3"/>
        <v>22084087922938600000000000</v>
      </c>
      <c r="D629" t="str">
        <f t="shared" si="4"/>
        <v>0</v>
      </c>
      <c r="E629" s="94"/>
      <c r="F629" s="95" t="str">
        <f>GDSummary!D631</f>
        <v/>
      </c>
      <c r="G629" s="95" t="str">
        <f>GDSummary!H631</f>
        <v/>
      </c>
      <c r="H629" s="95" t="str">
        <f>GDSummary!L631</f>
        <v/>
      </c>
      <c r="I629" s="95" t="str">
        <f>GDSummary!P631</f>
        <v/>
      </c>
      <c r="J629" s="95" t="str">
        <f>GDSummary!T631</f>
        <v/>
      </c>
    </row>
    <row r="630">
      <c r="A630" t="str">
        <f t="shared" si="2"/>
        <v>1.94172E+24</v>
      </c>
      <c r="C630" s="95" t="str">
        <f t="shared" si="3"/>
        <v>24025803634080100000000000</v>
      </c>
      <c r="D630" t="str">
        <f t="shared" si="4"/>
        <v>0</v>
      </c>
      <c r="E630" s="94"/>
      <c r="F630" s="95" t="str">
        <f>GDSummary!D632</f>
        <v/>
      </c>
      <c r="G630" s="95" t="str">
        <f>GDSummary!H632</f>
        <v/>
      </c>
      <c r="H630" s="95" t="str">
        <f>GDSummary!L632</f>
        <v/>
      </c>
      <c r="I630" s="95" t="str">
        <f>GDSummary!P632</f>
        <v/>
      </c>
      <c r="J630" s="95" t="str">
        <f>GDSummary!T632</f>
        <v/>
      </c>
    </row>
    <row r="631">
      <c r="A631" t="str">
        <f t="shared" si="2"/>
        <v>1.98204E+24</v>
      </c>
      <c r="C631" s="95" t="str">
        <f t="shared" si="3"/>
        <v>26007843855660200000000000</v>
      </c>
      <c r="D631" t="str">
        <f t="shared" si="4"/>
        <v>0</v>
      </c>
      <c r="E631" s="94"/>
      <c r="F631" s="95" t="str">
        <f>GDSummary!D633</f>
        <v/>
      </c>
      <c r="G631" s="95" t="str">
        <f>GDSummary!H633</f>
        <v/>
      </c>
      <c r="H631" s="95" t="str">
        <f>GDSummary!L633</f>
        <v/>
      </c>
      <c r="I631" s="95" t="str">
        <f>GDSummary!P633</f>
        <v/>
      </c>
      <c r="J631" s="95" t="str">
        <f>GDSummary!T633</f>
        <v/>
      </c>
    </row>
    <row r="632">
      <c r="A632" t="str">
        <f t="shared" si="2"/>
        <v>2.15697E+24</v>
      </c>
      <c r="C632" s="95" t="str">
        <f t="shared" si="3"/>
        <v>28164811836012800000000000</v>
      </c>
      <c r="D632" t="str">
        <f t="shared" si="4"/>
        <v>0</v>
      </c>
      <c r="E632" s="94"/>
      <c r="F632" s="95" t="str">
        <f>GDSummary!D634</f>
        <v/>
      </c>
      <c r="G632" s="95" t="str">
        <f>GDSummary!H634</f>
        <v/>
      </c>
      <c r="H632" s="95" t="str">
        <f>GDSummary!L634</f>
        <v/>
      </c>
      <c r="I632" s="95" t="str">
        <f>GDSummary!P634</f>
        <v/>
      </c>
      <c r="J632" s="95" t="str">
        <f>GDSummary!T634</f>
        <v/>
      </c>
    </row>
    <row r="633">
      <c r="A633" t="str">
        <f t="shared" si="2"/>
        <v>2.16664E+24</v>
      </c>
      <c r="C633" s="95" t="str">
        <f t="shared" si="3"/>
        <v>30331452678763500000000000</v>
      </c>
      <c r="D633" t="str">
        <f t="shared" si="4"/>
        <v>0</v>
      </c>
      <c r="E633" s="94"/>
      <c r="F633" s="95" t="str">
        <f>GDSummary!D635</f>
        <v/>
      </c>
      <c r="G633" s="95" t="str">
        <f>GDSummary!H635</f>
        <v/>
      </c>
      <c r="H633" s="95" t="str">
        <f>GDSummary!L635</f>
        <v/>
      </c>
      <c r="I633" s="95" t="str">
        <f>GDSummary!P635</f>
        <v/>
      </c>
      <c r="J633" s="95" t="str">
        <f>GDSummary!T635</f>
        <v/>
      </c>
    </row>
    <row r="634">
      <c r="A634" t="str">
        <f t="shared" si="2"/>
        <v>2.55044E+24</v>
      </c>
      <c r="C634" s="95" t="str">
        <f t="shared" si="3"/>
        <v>32881894035032500000000000</v>
      </c>
      <c r="D634" t="str">
        <f t="shared" si="4"/>
        <v>0</v>
      </c>
      <c r="E634" s="94"/>
      <c r="F634" s="95" t="str">
        <f>GDSummary!D636</f>
        <v/>
      </c>
      <c r="G634" s="95" t="str">
        <f>GDSummary!H636</f>
        <v/>
      </c>
      <c r="H634" s="95" t="str">
        <f>GDSummary!L636</f>
        <v/>
      </c>
      <c r="I634" s="95" t="str">
        <f>GDSummary!P636</f>
        <v/>
      </c>
      <c r="J634" s="95" t="str">
        <f>GDSummary!T636</f>
        <v/>
      </c>
    </row>
    <row r="635">
      <c r="A635" t="str">
        <f t="shared" si="2"/>
        <v>2.66414E+24</v>
      </c>
      <c r="C635" s="95" t="str">
        <f t="shared" si="3"/>
        <v>35546038434503600000000000</v>
      </c>
      <c r="D635" t="str">
        <f t="shared" si="4"/>
        <v>0</v>
      </c>
      <c r="E635" s="94"/>
      <c r="F635" s="95" t="str">
        <f>GDSummary!D637</f>
        <v/>
      </c>
      <c r="G635" s="95" t="str">
        <f>GDSummary!H637</f>
        <v/>
      </c>
      <c r="H635" s="95" t="str">
        <f>GDSummary!L637</f>
        <v/>
      </c>
      <c r="I635" s="95" t="str">
        <f>GDSummary!P637</f>
        <v/>
      </c>
      <c r="J635" s="95" t="str">
        <f>GDSummary!T637</f>
        <v/>
      </c>
    </row>
    <row r="636">
      <c r="A636" t="str">
        <f t="shared" si="2"/>
        <v>2.68396E+24</v>
      </c>
      <c r="C636" s="95" t="str">
        <f t="shared" si="3"/>
        <v>38230001241295300000000000</v>
      </c>
      <c r="D636" t="str">
        <f t="shared" si="4"/>
        <v>0</v>
      </c>
      <c r="E636" s="94"/>
      <c r="F636" s="95" t="str">
        <f>GDSummary!D638</f>
        <v/>
      </c>
      <c r="G636" s="95" t="str">
        <f>GDSummary!H638</f>
        <v/>
      </c>
      <c r="H636" s="95" t="str">
        <f>GDSummary!L638</f>
        <v/>
      </c>
      <c r="I636" s="95" t="str">
        <f>GDSummary!P638</f>
        <v/>
      </c>
      <c r="J636" s="95" t="str">
        <f>GDSummary!T638</f>
        <v/>
      </c>
    </row>
    <row r="637">
      <c r="A637" t="str">
        <f t="shared" si="2"/>
        <v>2.72593E+24</v>
      </c>
      <c r="C637" s="95" t="str">
        <f t="shared" si="3"/>
        <v>40955929765808600000000000</v>
      </c>
      <c r="D637" t="str">
        <f t="shared" si="4"/>
        <v>0</v>
      </c>
      <c r="E637" s="94"/>
      <c r="F637" s="95" t="str">
        <f>GDSummary!D639</f>
        <v/>
      </c>
      <c r="G637" s="95" t="str">
        <f>GDSummary!H639</f>
        <v/>
      </c>
      <c r="H637" s="95" t="str">
        <f>GDSummary!L639</f>
        <v/>
      </c>
      <c r="I637" s="95" t="str">
        <f>GDSummary!P639</f>
        <v/>
      </c>
      <c r="J637" s="95" t="str">
        <f>GDSummary!T639</f>
        <v/>
      </c>
    </row>
    <row r="638">
      <c r="A638" t="str">
        <f t="shared" si="2"/>
        <v>3.39542E+24</v>
      </c>
      <c r="C638" s="95" t="str">
        <f t="shared" si="3"/>
        <v>44351352320488200000000000</v>
      </c>
      <c r="D638" t="str">
        <f t="shared" si="4"/>
        <v>0</v>
      </c>
      <c r="E638" s="94"/>
      <c r="F638" s="95" t="str">
        <f>GDSummary!D640</f>
        <v/>
      </c>
      <c r="G638" s="95" t="str">
        <f>GDSummary!H640</f>
        <v/>
      </c>
      <c r="H638" s="95" t="str">
        <f>GDSummary!L640</f>
        <v/>
      </c>
      <c r="I638" s="95" t="str">
        <f>GDSummary!P640</f>
        <v/>
      </c>
      <c r="J638" s="95" t="str">
        <f>GDSummary!T640</f>
        <v/>
      </c>
    </row>
    <row r="639">
      <c r="A639" t="str">
        <f t="shared" si="2"/>
        <v>3.95728E+24</v>
      </c>
      <c r="C639" s="95" t="str">
        <f t="shared" si="3"/>
        <v>48308629731074900000000000</v>
      </c>
      <c r="D639" t="str">
        <f t="shared" si="4"/>
        <v>0</v>
      </c>
      <c r="E639" s="94"/>
      <c r="F639" s="95" t="str">
        <f>GDSummary!D641</f>
        <v/>
      </c>
      <c r="G639" s="95" t="str">
        <f>GDSummary!H641</f>
        <v/>
      </c>
      <c r="H639" s="95" t="str">
        <f>GDSummary!L641</f>
        <v/>
      </c>
      <c r="I639" s="95" t="str">
        <f>GDSummary!P641</f>
        <v/>
      </c>
      <c r="J639" s="95" t="str">
        <f>GDSummary!T641</f>
        <v/>
      </c>
    </row>
    <row r="640">
      <c r="A640" t="str">
        <f t="shared" si="2"/>
        <v>4.04255E+24</v>
      </c>
      <c r="C640" s="95" t="str">
        <f t="shared" si="3"/>
        <v>52351184424063100000000000</v>
      </c>
      <c r="D640" t="str">
        <f t="shared" si="4"/>
        <v>0</v>
      </c>
      <c r="E640" s="94"/>
      <c r="F640" s="95" t="str">
        <f>GDSummary!D642</f>
        <v/>
      </c>
      <c r="G640" s="95" t="str">
        <f>GDSummary!H642</f>
        <v/>
      </c>
      <c r="H640" s="95" t="str">
        <f>GDSummary!L642</f>
        <v/>
      </c>
      <c r="I640" s="95" t="str">
        <f>GDSummary!P642</f>
        <v/>
      </c>
      <c r="J640" s="95" t="str">
        <f>GDSummary!T642</f>
        <v/>
      </c>
    </row>
    <row r="641">
      <c r="A641" t="str">
        <f t="shared" si="2"/>
        <v>5.38417E+24</v>
      </c>
      <c r="C641" s="95" t="str">
        <f t="shared" si="3"/>
        <v>57735354475055200000000000</v>
      </c>
      <c r="D641" t="str">
        <f t="shared" si="4"/>
        <v>0</v>
      </c>
      <c r="E641" s="94"/>
      <c r="F641" s="95" t="str">
        <f>GDSummary!D643</f>
        <v/>
      </c>
      <c r="G641" s="95" t="str">
        <f>GDSummary!H643</f>
        <v/>
      </c>
      <c r="H641" s="95" t="str">
        <f>GDSummary!L643</f>
        <v/>
      </c>
      <c r="I641" s="95" t="str">
        <f>GDSummary!P643</f>
        <v/>
      </c>
      <c r="J641" s="95" t="str">
        <f>GDSummary!T643</f>
        <v/>
      </c>
    </row>
    <row r="642">
      <c r="A642" t="str">
        <f t="shared" si="2"/>
        <v>6.2575E+24</v>
      </c>
      <c r="C642" s="95" t="str">
        <f t="shared" si="3"/>
        <v>63992857381943400000000000</v>
      </c>
      <c r="D642" t="str">
        <f t="shared" si="4"/>
        <v>0</v>
      </c>
      <c r="E642" s="94"/>
      <c r="F642" s="95" t="str">
        <f>GDSummary!D644</f>
        <v/>
      </c>
      <c r="G642" s="95" t="str">
        <f>GDSummary!H644</f>
        <v/>
      </c>
      <c r="H642" s="95" t="str">
        <f>GDSummary!L644</f>
        <v/>
      </c>
      <c r="I642" s="95" t="str">
        <f>GDSummary!P644</f>
        <v/>
      </c>
      <c r="J642" s="95" t="str">
        <f>GDSummary!T644</f>
        <v/>
      </c>
    </row>
    <row r="643">
      <c r="A643" t="str">
        <f t="shared" si="2"/>
        <v>6.2744E+24</v>
      </c>
      <c r="C643" s="95" t="str">
        <f t="shared" si="3"/>
        <v>70267258931962400000000000</v>
      </c>
      <c r="D643" t="str">
        <f t="shared" si="4"/>
        <v>0</v>
      </c>
      <c r="E643" s="94"/>
      <c r="F643" s="95" t="str">
        <f>GDSummary!D645</f>
        <v/>
      </c>
      <c r="G643" s="95" t="str">
        <f>GDSummary!H645</f>
        <v/>
      </c>
      <c r="H643" s="95" t="str">
        <f>GDSummary!L645</f>
        <v/>
      </c>
      <c r="I643" s="95" t="str">
        <f>GDSummary!P645</f>
        <v/>
      </c>
      <c r="J643" s="95" t="str">
        <f>GDSummary!T645</f>
        <v/>
      </c>
    </row>
    <row r="644">
      <c r="A644" t="str">
        <f t="shared" si="2"/>
        <v>6.53901E+24</v>
      </c>
      <c r="C644" s="95" t="str">
        <f t="shared" si="3"/>
        <v>76806272155067500000000000</v>
      </c>
      <c r="D644" t="str">
        <f t="shared" si="4"/>
        <v>0</v>
      </c>
      <c r="E644" s="94"/>
      <c r="F644" s="95" t="str">
        <f>GDSummary!D646</f>
        <v/>
      </c>
      <c r="G644" s="95" t="str">
        <f>GDSummary!H646</f>
        <v/>
      </c>
      <c r="H644" s="95" t="str">
        <f>GDSummary!L646</f>
        <v/>
      </c>
      <c r="I644" s="95" t="str">
        <f>GDSummary!P646</f>
        <v/>
      </c>
      <c r="J644" s="95" t="str">
        <f>GDSummary!T646</f>
        <v/>
      </c>
    </row>
    <row r="645">
      <c r="A645" t="str">
        <f t="shared" si="2"/>
        <v>6.63961E+24</v>
      </c>
      <c r="C645" s="95" t="str">
        <f t="shared" si="3"/>
        <v>83445879361426200000000000</v>
      </c>
      <c r="D645" t="str">
        <f t="shared" si="4"/>
        <v>0</v>
      </c>
      <c r="E645" s="94"/>
      <c r="F645" s="95" t="str">
        <f>GDSummary!D647</f>
        <v/>
      </c>
      <c r="G645" s="95" t="str">
        <f>GDSummary!H647</f>
        <v/>
      </c>
      <c r="H645" s="95" t="str">
        <f>GDSummary!L647</f>
        <v/>
      </c>
      <c r="I645" s="95" t="str">
        <f>GDSummary!P647</f>
        <v/>
      </c>
      <c r="J645" s="95" t="str">
        <f>GDSummary!T647</f>
        <v/>
      </c>
    </row>
    <row r="646">
      <c r="A646" t="str">
        <f t="shared" si="2"/>
        <v>7.07004E+24</v>
      </c>
      <c r="C646" s="95" t="str">
        <f t="shared" si="3"/>
        <v>90515922919411400000000000</v>
      </c>
      <c r="D646" t="str">
        <f t="shared" si="4"/>
        <v>0</v>
      </c>
      <c r="E646" s="94"/>
      <c r="F646" s="95" t="str">
        <f>GDSummary!D648</f>
        <v/>
      </c>
      <c r="G646" s="95" t="str">
        <f>GDSummary!H648</f>
        <v/>
      </c>
      <c r="H646" s="95" t="str">
        <f>GDSummary!L648</f>
        <v/>
      </c>
      <c r="I646" s="95" t="str">
        <f>GDSummary!P648</f>
        <v/>
      </c>
      <c r="J646" s="95" t="str">
        <f>GDSummary!T648</f>
        <v/>
      </c>
    </row>
    <row r="647">
      <c r="A647" t="str">
        <f t="shared" si="2"/>
        <v>7.43798E+24</v>
      </c>
      <c r="C647" s="95" t="str">
        <f t="shared" si="3"/>
        <v>97953900167079300000000000</v>
      </c>
      <c r="D647" t="str">
        <f t="shared" si="4"/>
        <v>0</v>
      </c>
      <c r="E647" s="94"/>
      <c r="F647" s="95" t="str">
        <f>GDSummary!D649</f>
        <v/>
      </c>
      <c r="G647" s="95" t="str">
        <f>GDSummary!H649</f>
        <v/>
      </c>
      <c r="H647" s="95" t="str">
        <f>GDSummary!L649</f>
        <v/>
      </c>
      <c r="I647" s="95" t="str">
        <f>GDSummary!P649</f>
        <v/>
      </c>
      <c r="J647" s="95" t="str">
        <f>GDSummary!T649</f>
        <v/>
      </c>
    </row>
    <row r="648">
      <c r="A648" t="str">
        <f t="shared" si="2"/>
        <v>8.26598E+24</v>
      </c>
      <c r="C648" s="95" t="str">
        <f t="shared" si="3"/>
        <v>106219883164352000000000000</v>
      </c>
      <c r="D648" t="str">
        <f t="shared" si="4"/>
        <v>0</v>
      </c>
      <c r="E648" s="94"/>
      <c r="F648" s="95" t="str">
        <f>GDSummary!D650</f>
        <v/>
      </c>
      <c r="G648" s="95" t="str">
        <f>GDSummary!H650</f>
        <v/>
      </c>
      <c r="H648" s="95" t="str">
        <f>GDSummary!L650</f>
        <v/>
      </c>
      <c r="I648" s="95" t="str">
        <f>GDSummary!P650</f>
        <v/>
      </c>
      <c r="J648" s="95" t="str">
        <f>GDSummary!T650</f>
        <v/>
      </c>
    </row>
    <row r="649">
      <c r="A649" t="str">
        <f t="shared" si="2"/>
        <v>1.00083E+25</v>
      </c>
      <c r="C649" s="95" t="str">
        <f t="shared" si="3"/>
        <v>116228216995355000000000000</v>
      </c>
      <c r="D649" t="str">
        <f t="shared" si="4"/>
        <v>0</v>
      </c>
      <c r="E649" s="94"/>
      <c r="F649" s="95" t="str">
        <f>GDSummary!D651</f>
        <v/>
      </c>
      <c r="G649" s="95" t="str">
        <f>GDSummary!H651</f>
        <v/>
      </c>
      <c r="H649" s="95" t="str">
        <f>GDSummary!L651</f>
        <v/>
      </c>
      <c r="I649" s="95" t="str">
        <f>GDSummary!P651</f>
        <v/>
      </c>
      <c r="J649" s="95" t="str">
        <f>GDSummary!T651</f>
        <v/>
      </c>
    </row>
    <row r="650">
      <c r="A650" t="str">
        <f t="shared" si="2"/>
        <v>1.02822E+25</v>
      </c>
      <c r="C650" s="95" t="str">
        <f t="shared" si="3"/>
        <v>126510455068613000000000000</v>
      </c>
      <c r="D650" t="str">
        <f t="shared" si="4"/>
        <v>0</v>
      </c>
      <c r="E650" s="94"/>
      <c r="F650" s="95" t="str">
        <f>GDSummary!D652</f>
        <v/>
      </c>
      <c r="G650" s="95" t="str">
        <f>GDSummary!H652</f>
        <v/>
      </c>
      <c r="H650" s="95" t="str">
        <f>GDSummary!L652</f>
        <v/>
      </c>
      <c r="I650" s="95" t="str">
        <f>GDSummary!P652</f>
        <v/>
      </c>
      <c r="J650" s="95" t="str">
        <f>GDSummary!T652</f>
        <v/>
      </c>
    </row>
    <row r="651">
      <c r="A651" t="str">
        <f t="shared" si="2"/>
        <v>1.52179E+25</v>
      </c>
      <c r="C651" s="95" t="str">
        <f t="shared" si="3"/>
        <v>141728383996809000000000000</v>
      </c>
      <c r="D651" t="str">
        <f t="shared" si="4"/>
        <v>0</v>
      </c>
      <c r="E651" s="94"/>
      <c r="F651" s="95" t="str">
        <f>GDSummary!D653</f>
        <v/>
      </c>
      <c r="G651" s="95" t="str">
        <f>GDSummary!H653</f>
        <v/>
      </c>
      <c r="H651" s="95" t="str">
        <f>GDSummary!L653</f>
        <v/>
      </c>
      <c r="I651" s="95" t="str">
        <f>GDSummary!P653</f>
        <v/>
      </c>
      <c r="J651" s="95" t="str">
        <f>GDSummary!T653</f>
        <v/>
      </c>
    </row>
    <row r="652">
      <c r="A652" t="str">
        <f t="shared" si="2"/>
        <v>1.54968E+25</v>
      </c>
      <c r="C652" s="95" t="str">
        <f t="shared" si="3"/>
        <v>157225194504462000000000000</v>
      </c>
      <c r="D652" t="str">
        <f t="shared" si="4"/>
        <v>0</v>
      </c>
      <c r="E652" s="94"/>
      <c r="F652" s="95" t="str">
        <f>GDSummary!D654</f>
        <v/>
      </c>
      <c r="G652" s="95" t="str">
        <f>GDSummary!H654</f>
        <v/>
      </c>
      <c r="H652" s="95" t="str">
        <f>GDSummary!L654</f>
        <v/>
      </c>
      <c r="I652" s="95" t="str">
        <f>GDSummary!P654</f>
        <v/>
      </c>
      <c r="J652" s="95" t="str">
        <f>GDSummary!T654</f>
        <v/>
      </c>
    </row>
    <row r="653">
      <c r="A653" t="str">
        <f t="shared" si="2"/>
        <v>1.55145E+25</v>
      </c>
      <c r="C653" s="95" t="str">
        <f t="shared" si="3"/>
        <v>172739653927020000000000000</v>
      </c>
      <c r="D653" t="str">
        <f t="shared" si="4"/>
        <v>0</v>
      </c>
      <c r="E653" s="94"/>
      <c r="F653" s="95" t="str">
        <f>GDSummary!D655</f>
        <v/>
      </c>
      <c r="G653" s="95" t="str">
        <f>GDSummary!H655</f>
        <v/>
      </c>
      <c r="H653" s="95" t="str">
        <f>GDSummary!L655</f>
        <v/>
      </c>
      <c r="I653" s="95" t="str">
        <f>GDSummary!P655</f>
        <v/>
      </c>
      <c r="J653" s="95" t="str">
        <f>GDSummary!T655</f>
        <v/>
      </c>
    </row>
    <row r="654">
      <c r="A654" t="str">
        <f t="shared" si="2"/>
        <v>1.5814E+25</v>
      </c>
      <c r="C654" s="95" t="str">
        <f t="shared" si="3"/>
        <v>188553648136207000000000000</v>
      </c>
      <c r="D654" t="str">
        <f t="shared" si="4"/>
        <v>0</v>
      </c>
      <c r="E654" s="94"/>
      <c r="F654" s="95" t="str">
        <f>GDSummary!D656</f>
        <v/>
      </c>
      <c r="G654" s="95" t="str">
        <f>GDSummary!H656</f>
        <v/>
      </c>
      <c r="H654" s="95" t="str">
        <f>GDSummary!L656</f>
        <v/>
      </c>
      <c r="I654" s="95" t="str">
        <f>GDSummary!P656</f>
        <v/>
      </c>
      <c r="J654" s="95" t="str">
        <f>GDSummary!T656</f>
        <v/>
      </c>
    </row>
    <row r="655">
      <c r="A655" t="str">
        <f t="shared" si="2"/>
        <v>1.65783E+25</v>
      </c>
      <c r="C655" s="95" t="str">
        <f t="shared" si="3"/>
        <v>205131991956334000000000000</v>
      </c>
      <c r="D655" t="str">
        <f t="shared" si="4"/>
        <v>0</v>
      </c>
      <c r="E655" s="94"/>
      <c r="F655" s="95" t="str">
        <f>GDSummary!D657</f>
        <v/>
      </c>
      <c r="G655" s="95" t="str">
        <f>GDSummary!H657</f>
        <v/>
      </c>
      <c r="H655" s="95" t="str">
        <f>GDSummary!L657</f>
        <v/>
      </c>
      <c r="I655" s="95" t="str">
        <f>GDSummary!P657</f>
        <v/>
      </c>
      <c r="J655" s="95" t="str">
        <f>GDSummary!T657</f>
        <v/>
      </c>
    </row>
    <row r="656">
      <c r="A656" t="str">
        <f t="shared" si="2"/>
        <v>1.69226E+25</v>
      </c>
      <c r="C656" s="95" t="str">
        <f t="shared" si="3"/>
        <v>222054625513589000000000000</v>
      </c>
      <c r="D656" t="str">
        <f t="shared" si="4"/>
        <v>0</v>
      </c>
      <c r="E656" s="94"/>
      <c r="F656" s="95" t="str">
        <f>GDSummary!D658</f>
        <v/>
      </c>
      <c r="G656" s="95" t="str">
        <f>GDSummary!H658</f>
        <v/>
      </c>
      <c r="H656" s="95" t="str">
        <f>GDSummary!L658</f>
        <v/>
      </c>
      <c r="I656" s="95" t="str">
        <f>GDSummary!P658</f>
        <v/>
      </c>
      <c r="J656" s="95" t="str">
        <f>GDSummary!T658</f>
        <v/>
      </c>
    </row>
    <row r="657">
      <c r="A657" t="str">
        <f t="shared" si="2"/>
        <v>1.84162E+25</v>
      </c>
      <c r="C657" s="95" t="str">
        <f t="shared" si="3"/>
        <v>240470790479907000000000000</v>
      </c>
      <c r="D657" t="str">
        <f t="shared" si="4"/>
        <v>0</v>
      </c>
      <c r="E657" s="94"/>
      <c r="F657" s="95" t="str">
        <f>GDSummary!D659</f>
        <v/>
      </c>
      <c r="G657" s="95" t="str">
        <f>GDSummary!H659</f>
        <v/>
      </c>
      <c r="H657" s="95" t="str">
        <f>GDSummary!L659</f>
        <v/>
      </c>
      <c r="I657" s="95" t="str">
        <f>GDSummary!P659</f>
        <v/>
      </c>
      <c r="J657" s="95" t="str">
        <f>GDSummary!T659</f>
        <v/>
      </c>
    </row>
    <row r="658">
      <c r="A658" t="str">
        <f t="shared" si="2"/>
        <v>1.84988E+25</v>
      </c>
      <c r="C658" s="95" t="str">
        <f t="shared" si="3"/>
        <v>258969542121889000000000000</v>
      </c>
      <c r="D658" t="str">
        <f t="shared" si="4"/>
        <v>0</v>
      </c>
      <c r="E658" s="94"/>
      <c r="F658" s="95" t="str">
        <f>GDSummary!D660</f>
        <v/>
      </c>
      <c r="G658" s="95" t="str">
        <f>GDSummary!H660</f>
        <v/>
      </c>
      <c r="H658" s="95" t="str">
        <f>GDSummary!L660</f>
        <v/>
      </c>
      <c r="I658" s="95" t="str">
        <f>GDSummary!P660</f>
        <v/>
      </c>
      <c r="J658" s="95" t="str">
        <f>GDSummary!T660</f>
        <v/>
      </c>
    </row>
    <row r="659">
      <c r="A659" t="str">
        <f t="shared" si="2"/>
        <v>2.17756E+25</v>
      </c>
      <c r="C659" s="95" t="str">
        <f t="shared" si="3"/>
        <v>280745177417187000000000000</v>
      </c>
      <c r="D659" t="str">
        <f t="shared" si="4"/>
        <v>0</v>
      </c>
      <c r="E659" s="94"/>
      <c r="F659" s="95" t="str">
        <f>GDSummary!D661</f>
        <v/>
      </c>
      <c r="G659" s="95" t="str">
        <f>GDSummary!H661</f>
        <v/>
      </c>
      <c r="H659" s="95" t="str">
        <f>GDSummary!L661</f>
        <v/>
      </c>
      <c r="I659" s="95" t="str">
        <f>GDSummary!P661</f>
        <v/>
      </c>
      <c r="J659" s="95" t="str">
        <f>GDSummary!T661</f>
        <v/>
      </c>
    </row>
    <row r="660">
      <c r="A660" t="str">
        <f t="shared" si="2"/>
        <v>2.27464E+25</v>
      </c>
      <c r="C660" s="95" t="str">
        <f t="shared" si="3"/>
        <v>303491608128376000000000000</v>
      </c>
      <c r="D660" t="str">
        <f t="shared" si="4"/>
        <v>0</v>
      </c>
      <c r="E660" s="94"/>
      <c r="F660" s="95" t="str">
        <f>GDSummary!D662</f>
        <v/>
      </c>
      <c r="G660" s="95" t="str">
        <f>GDSummary!H662</f>
        <v/>
      </c>
      <c r="H660" s="95" t="str">
        <f>GDSummary!L662</f>
        <v/>
      </c>
      <c r="I660" s="95" t="str">
        <f>GDSummary!P662</f>
        <v/>
      </c>
      <c r="J660" s="95" t="str">
        <f>GDSummary!T662</f>
        <v/>
      </c>
    </row>
    <row r="661">
      <c r="A661" t="str">
        <f t="shared" si="2"/>
        <v>2.29156E+25</v>
      </c>
      <c r="C661" s="95" t="str">
        <f t="shared" si="3"/>
        <v>326407247564886000000000000</v>
      </c>
      <c r="D661" t="str">
        <f t="shared" si="4"/>
        <v>0</v>
      </c>
      <c r="E661" s="94"/>
      <c r="F661" s="95" t="str">
        <f>GDSummary!D663</f>
        <v/>
      </c>
      <c r="G661" s="95" t="str">
        <f>GDSummary!H663</f>
        <v/>
      </c>
      <c r="H661" s="95" t="str">
        <f>GDSummary!L663</f>
        <v/>
      </c>
      <c r="I661" s="95" t="str">
        <f>GDSummary!P663</f>
        <v/>
      </c>
      <c r="J661" s="95" t="str">
        <f>GDSummary!T663</f>
        <v/>
      </c>
    </row>
    <row r="662">
      <c r="A662" t="str">
        <f t="shared" si="2"/>
        <v>2.32739E+25</v>
      </c>
      <c r="C662" s="95" t="str">
        <f t="shared" si="3"/>
        <v>349681189917923000000000000</v>
      </c>
      <c r="D662" t="str">
        <f t="shared" si="4"/>
        <v>0</v>
      </c>
      <c r="E662" s="94"/>
      <c r="F662" s="95" t="str">
        <f>GDSummary!D664</f>
        <v/>
      </c>
      <c r="G662" s="95" t="str">
        <f>GDSummary!H664</f>
        <v/>
      </c>
      <c r="H662" s="95" t="str">
        <f>GDSummary!L664</f>
        <v/>
      </c>
      <c r="I662" s="95" t="str">
        <f>GDSummary!P664</f>
        <v/>
      </c>
      <c r="J662" s="95" t="str">
        <f>GDSummary!T664</f>
        <v/>
      </c>
    </row>
    <row r="663">
      <c r="A663" t="str">
        <f t="shared" si="2"/>
        <v>2.89901E+25</v>
      </c>
      <c r="C663" s="95" t="str">
        <f t="shared" si="3"/>
        <v>378671263672867000000000000</v>
      </c>
      <c r="D663" t="str">
        <f t="shared" si="4"/>
        <v>0</v>
      </c>
      <c r="E663" s="94"/>
      <c r="F663" s="95" t="str">
        <f>GDSummary!D665</f>
        <v/>
      </c>
      <c r="G663" s="95" t="str">
        <f>GDSummary!H665</f>
        <v/>
      </c>
      <c r="H663" s="95" t="str">
        <f>GDSummary!L665</f>
        <v/>
      </c>
      <c r="I663" s="95" t="str">
        <f>GDSummary!P665</f>
        <v/>
      </c>
      <c r="J663" s="95" t="str">
        <f>GDSummary!T665</f>
        <v/>
      </c>
    </row>
    <row r="664">
      <c r="A664" t="str">
        <f t="shared" si="2"/>
        <v>3.37872E+25</v>
      </c>
      <c r="C664" s="95" t="str">
        <f t="shared" si="3"/>
        <v>412458446909119000000000000</v>
      </c>
      <c r="D664" t="str">
        <f t="shared" si="4"/>
        <v>0</v>
      </c>
      <c r="E664" s="94"/>
      <c r="F664" s="95" t="str">
        <f>GDSummary!D666</f>
        <v/>
      </c>
      <c r="G664" s="95" t="str">
        <f>GDSummary!H666</f>
        <v/>
      </c>
      <c r="H664" s="95" t="str">
        <f>GDSummary!L666</f>
        <v/>
      </c>
      <c r="I664" s="95" t="str">
        <f>GDSummary!P666</f>
        <v/>
      </c>
      <c r="J664" s="95" t="str">
        <f>GDSummary!T666</f>
        <v/>
      </c>
    </row>
    <row r="665">
      <c r="A665" t="str">
        <f t="shared" si="2"/>
        <v>3.45153E+25</v>
      </c>
      <c r="C665" s="95" t="str">
        <f t="shared" si="3"/>
        <v>446973726707288000000000000</v>
      </c>
      <c r="D665" t="str">
        <f t="shared" si="4"/>
        <v>0</v>
      </c>
      <c r="E665" s="94"/>
      <c r="F665" s="95" t="str">
        <f>GDSummary!D667</f>
        <v/>
      </c>
      <c r="G665" s="95" t="str">
        <f>GDSummary!H667</f>
        <v/>
      </c>
      <c r="H665" s="95" t="str">
        <f>GDSummary!L667</f>
        <v/>
      </c>
      <c r="I665" s="95" t="str">
        <f>GDSummary!P667</f>
        <v/>
      </c>
      <c r="J665" s="95" t="str">
        <f>GDSummary!T667</f>
        <v/>
      </c>
    </row>
    <row r="666">
      <c r="A666" t="str">
        <f t="shared" si="2"/>
        <v>4.597E+25</v>
      </c>
      <c r="C666" s="95" t="str">
        <f t="shared" si="3"/>
        <v>492943700804415000000000000</v>
      </c>
      <c r="D666" t="str">
        <f t="shared" si="4"/>
        <v>0</v>
      </c>
      <c r="E666" s="94"/>
      <c r="F666" s="95" t="str">
        <f>GDSummary!D668</f>
        <v/>
      </c>
      <c r="G666" s="95" t="str">
        <f>GDSummary!H668</f>
        <v/>
      </c>
      <c r="H666" s="95" t="str">
        <f>GDSummary!L668</f>
        <v/>
      </c>
      <c r="I666" s="95" t="str">
        <f>GDSummary!P668</f>
        <v/>
      </c>
      <c r="J666" s="95" t="str">
        <f>GDSummary!T668</f>
        <v/>
      </c>
    </row>
    <row r="667">
      <c r="A667" t="str">
        <f t="shared" si="2"/>
        <v>5.34265E+25</v>
      </c>
      <c r="C667" s="95" t="str">
        <f t="shared" si="3"/>
        <v>546370180012199000000000000</v>
      </c>
      <c r="D667" t="str">
        <f t="shared" si="4"/>
        <v>0</v>
      </c>
      <c r="E667" s="94"/>
      <c r="F667" s="95" t="str">
        <f>GDSummary!D669</f>
        <v/>
      </c>
      <c r="G667" s="95" t="str">
        <f>GDSummary!H669</f>
        <v/>
      </c>
      <c r="H667" s="95" t="str">
        <f>GDSummary!L669</f>
        <v/>
      </c>
      <c r="I667" s="95" t="str">
        <f>GDSummary!P669</f>
        <v/>
      </c>
      <c r="J667" s="95" t="str">
        <f>GDSummary!T669</f>
        <v/>
      </c>
    </row>
    <row r="668">
      <c r="A668" t="str">
        <f t="shared" si="2"/>
        <v>5.35708E+25</v>
      </c>
      <c r="C668" s="95" t="str">
        <f t="shared" si="3"/>
        <v>599940939437973000000000000</v>
      </c>
      <c r="D668" t="str">
        <f t="shared" si="4"/>
        <v>0</v>
      </c>
      <c r="E668" s="94"/>
      <c r="F668" s="95" t="str">
        <f>GDSummary!D670</f>
        <v/>
      </c>
      <c r="G668" s="95" t="str">
        <f>GDSummary!H670</f>
        <v/>
      </c>
      <c r="H668" s="95" t="str">
        <f>GDSummary!L670</f>
        <v/>
      </c>
      <c r="I668" s="95" t="str">
        <f>GDSummary!P670</f>
        <v/>
      </c>
      <c r="J668" s="95" t="str">
        <f>GDSummary!T670</f>
        <v/>
      </c>
    </row>
    <row r="669">
      <c r="A669" t="str">
        <f t="shared" si="2"/>
        <v>5.583E+25</v>
      </c>
      <c r="C669" s="95" t="str">
        <f t="shared" si="3"/>
        <v>655770949571337000000000000</v>
      </c>
      <c r="D669" t="str">
        <f t="shared" si="4"/>
        <v>0</v>
      </c>
      <c r="E669" s="94"/>
      <c r="F669" s="95" t="str">
        <f>GDSummary!D671</f>
        <v/>
      </c>
      <c r="G669" s="95" t="str">
        <f>GDSummary!H671</f>
        <v/>
      </c>
      <c r="H669" s="95" t="str">
        <f>GDSummary!L671</f>
        <v/>
      </c>
      <c r="I669" s="95" t="str">
        <f>GDSummary!P671</f>
        <v/>
      </c>
      <c r="J669" s="95" t="str">
        <f>GDSummary!T671</f>
        <v/>
      </c>
    </row>
    <row r="670">
      <c r="A670" t="str">
        <f t="shared" si="2"/>
        <v>5.66889E+25</v>
      </c>
      <c r="C670" s="95" t="str">
        <f t="shared" si="3"/>
        <v>712459830159960000000000000</v>
      </c>
      <c r="D670" t="str">
        <f t="shared" si="4"/>
        <v>0</v>
      </c>
      <c r="E670" s="94"/>
      <c r="F670" s="95" t="str">
        <f>GDSummary!D672</f>
        <v/>
      </c>
      <c r="G670" s="95" t="str">
        <f>GDSummary!H672</f>
        <v/>
      </c>
      <c r="H670" s="95" t="str">
        <f>GDSummary!L672</f>
        <v/>
      </c>
      <c r="I670" s="95" t="str">
        <f>GDSummary!P672</f>
        <v/>
      </c>
      <c r="J670" s="95" t="str">
        <f>GDSummary!T672</f>
        <v/>
      </c>
    </row>
    <row r="671">
      <c r="A671" t="str">
        <f t="shared" si="2"/>
        <v>6.03639E+25</v>
      </c>
      <c r="C671" s="95" t="str">
        <f t="shared" si="3"/>
        <v>772823770581432000000000000</v>
      </c>
      <c r="D671" t="str">
        <f t="shared" si="4"/>
        <v>0</v>
      </c>
      <c r="E671" s="94"/>
      <c r="F671" s="95" t="str">
        <f>GDSummary!D673</f>
        <v/>
      </c>
      <c r="G671" s="95" t="str">
        <f>GDSummary!H673</f>
        <v/>
      </c>
      <c r="H671" s="95" t="str">
        <f>GDSummary!L673</f>
        <v/>
      </c>
      <c r="I671" s="95" t="str">
        <f>GDSummary!P673</f>
        <v/>
      </c>
      <c r="J671" s="95" t="str">
        <f>GDSummary!T673</f>
        <v/>
      </c>
    </row>
    <row r="672">
      <c r="A672" t="str">
        <f t="shared" si="2"/>
        <v>6.35054E+25</v>
      </c>
      <c r="C672" s="95" t="str">
        <f t="shared" si="3"/>
        <v>836329124134546000000000000</v>
      </c>
      <c r="D672" t="str">
        <f t="shared" si="4"/>
        <v>0</v>
      </c>
      <c r="E672" s="94"/>
      <c r="F672" s="95" t="str">
        <f>GDSummary!D674</f>
        <v/>
      </c>
      <c r="G672" s="95" t="str">
        <f>GDSummary!H674</f>
        <v/>
      </c>
      <c r="H672" s="95" t="str">
        <f>GDSummary!L674</f>
        <v/>
      </c>
      <c r="I672" s="95" t="str">
        <f>GDSummary!P674</f>
        <v/>
      </c>
      <c r="J672" s="95" t="str">
        <f>GDSummary!T674</f>
        <v/>
      </c>
    </row>
    <row r="673">
      <c r="A673" t="str">
        <f t="shared" si="2"/>
        <v>7.05749E+25</v>
      </c>
      <c r="C673" s="95" t="str">
        <f t="shared" si="3"/>
        <v>906903980147470000000000000</v>
      </c>
      <c r="D673" t="str">
        <f t="shared" si="4"/>
        <v>0</v>
      </c>
      <c r="E673" s="94"/>
      <c r="F673" s="95" t="str">
        <f>GDSummary!D675</f>
        <v/>
      </c>
      <c r="G673" s="95" t="str">
        <f>GDSummary!H675</f>
        <v/>
      </c>
      <c r="H673" s="95" t="str">
        <f>GDSummary!L675</f>
        <v/>
      </c>
      <c r="I673" s="95" t="str">
        <f>GDSummary!P675</f>
        <v/>
      </c>
      <c r="J673" s="95" t="str">
        <f>GDSummary!T675</f>
        <v/>
      </c>
    </row>
    <row r="674">
      <c r="A674" t="str">
        <f t="shared" si="2"/>
        <v>8.5451E+25</v>
      </c>
      <c r="C674" s="95" t="str">
        <f t="shared" si="3"/>
        <v>992355005032904000000000000</v>
      </c>
      <c r="D674" t="str">
        <f t="shared" si="4"/>
        <v>0</v>
      </c>
      <c r="E674" s="94"/>
      <c r="F674" s="95" t="str">
        <f>GDSummary!D676</f>
        <v/>
      </c>
      <c r="G674" s="95" t="str">
        <f>GDSummary!H676</f>
        <v/>
      </c>
      <c r="H674" s="95" t="str">
        <f>GDSummary!L676</f>
        <v/>
      </c>
      <c r="I674" s="95" t="str">
        <f>GDSummary!P676</f>
        <v/>
      </c>
      <c r="J674" s="95" t="str">
        <f>GDSummary!T676</f>
        <v/>
      </c>
    </row>
    <row r="675">
      <c r="A675" t="str">
        <f t="shared" si="2"/>
        <v>8.77896E+25</v>
      </c>
      <c r="C675" s="95" t="str">
        <f t="shared" si="3"/>
        <v>1080144620790480000000000000</v>
      </c>
      <c r="D675" t="str">
        <f t="shared" si="4"/>
        <v>0</v>
      </c>
      <c r="E675" s="94"/>
      <c r="F675" s="95" t="str">
        <f>GDSummary!D677</f>
        <v/>
      </c>
      <c r="G675" s="95" t="str">
        <f>GDSummary!H677</f>
        <v/>
      </c>
      <c r="H675" s="95" t="str">
        <f>GDSummary!L677</f>
        <v/>
      </c>
      <c r="I675" s="95" t="str">
        <f>GDSummary!P677</f>
        <v/>
      </c>
      <c r="J675" s="95" t="str">
        <f>GDSummary!T677</f>
        <v/>
      </c>
    </row>
    <row r="676">
      <c r="A676" t="str">
        <f t="shared" si="2"/>
        <v>1.2993E+26</v>
      </c>
      <c r="C676" s="95" t="str">
        <f t="shared" si="3"/>
        <v>1210075101272730000000000000</v>
      </c>
      <c r="D676" t="str">
        <f t="shared" si="4"/>
        <v>0</v>
      </c>
      <c r="E676" s="94"/>
      <c r="F676" s="95" t="str">
        <f>GDSummary!D678</f>
        <v/>
      </c>
      <c r="G676" s="95" t="str">
        <f>GDSummary!H678</f>
        <v/>
      </c>
      <c r="H676" s="95" t="str">
        <f>GDSummary!L678</f>
        <v/>
      </c>
      <c r="I676" s="95" t="str">
        <f>GDSummary!P678</f>
        <v/>
      </c>
      <c r="J676" s="95" t="str">
        <f>GDSummary!T678</f>
        <v/>
      </c>
    </row>
    <row r="677">
      <c r="A677" t="str">
        <f t="shared" si="2"/>
        <v>1.32312E+26</v>
      </c>
      <c r="C677" s="95" t="str">
        <f t="shared" si="3"/>
        <v>1342386669290010000000000000</v>
      </c>
      <c r="D677" t="str">
        <f t="shared" si="4"/>
        <v>0</v>
      </c>
      <c r="E677" s="94"/>
      <c r="F677" s="95" t="str">
        <f>GDSummary!D679</f>
        <v/>
      </c>
      <c r="G677" s="95" t="str">
        <f>GDSummary!H679</f>
        <v/>
      </c>
      <c r="H677" s="95" t="str">
        <f>GDSummary!L679</f>
        <v/>
      </c>
      <c r="I677" s="95" t="str">
        <f>GDSummary!P679</f>
        <v/>
      </c>
      <c r="J677" s="95" t="str">
        <f>GDSummary!T679</f>
        <v/>
      </c>
    </row>
    <row r="678">
      <c r="A678" t="str">
        <f t="shared" si="2"/>
        <v>1.32462E+26</v>
      </c>
      <c r="C678" s="95" t="str">
        <f t="shared" si="3"/>
        <v>1474848922982000000000000000</v>
      </c>
      <c r="D678" t="str">
        <f t="shared" si="4"/>
        <v>0</v>
      </c>
      <c r="E678" s="94"/>
      <c r="F678" s="95" t="str">
        <f>GDSummary!D680</f>
        <v/>
      </c>
      <c r="G678" s="95" t="str">
        <f>GDSummary!H680</f>
        <v/>
      </c>
      <c r="H678" s="95" t="str">
        <f>GDSummary!L680</f>
        <v/>
      </c>
      <c r="I678" s="95" t="str">
        <f>GDSummary!P680</f>
        <v/>
      </c>
      <c r="J678" s="95" t="str">
        <f>GDSummary!T680</f>
        <v/>
      </c>
    </row>
    <row r="679">
      <c r="A679" t="str">
        <f t="shared" si="2"/>
        <v>1.3502E+26</v>
      </c>
      <c r="C679" s="95" t="str">
        <f t="shared" si="3"/>
        <v>1609868600935760000000000000</v>
      </c>
      <c r="D679" t="str">
        <f t="shared" si="4"/>
        <v>0</v>
      </c>
      <c r="E679" s="94"/>
      <c r="F679" s="95" t="str">
        <f>GDSummary!D681</f>
        <v/>
      </c>
      <c r="G679" s="95" t="str">
        <f>GDSummary!H681</f>
        <v/>
      </c>
      <c r="H679" s="95" t="str">
        <f>GDSummary!L681</f>
        <v/>
      </c>
      <c r="I679" s="95" t="str">
        <f>GDSummary!P681</f>
        <v/>
      </c>
      <c r="J679" s="95" t="str">
        <f>GDSummary!T681</f>
        <v/>
      </c>
    </row>
    <row r="680">
      <c r="A680" t="str">
        <f t="shared" si="2"/>
        <v>1.41546E+26</v>
      </c>
      <c r="C680" s="95" t="str">
        <f t="shared" si="3"/>
        <v>1751414286322530000000000000</v>
      </c>
      <c r="D680" t="str">
        <f t="shared" si="4"/>
        <v>0</v>
      </c>
      <c r="E680" s="94"/>
      <c r="F680" s="95" t="str">
        <f>GDSummary!D682</f>
        <v/>
      </c>
      <c r="G680" s="95" t="str">
        <f>GDSummary!H682</f>
        <v/>
      </c>
      <c r="H680" s="95" t="str">
        <f>GDSummary!L682</f>
        <v/>
      </c>
      <c r="I680" s="95" t="str">
        <f>GDSummary!P682</f>
        <v/>
      </c>
      <c r="J680" s="95" t="str">
        <f>GDSummary!T682</f>
        <v/>
      </c>
    </row>
    <row r="681">
      <c r="A681" t="str">
        <f t="shared" si="2"/>
        <v>1.44485E+26</v>
      </c>
      <c r="C681" s="95" t="str">
        <f t="shared" si="3"/>
        <v>1895899512681440000000000000</v>
      </c>
      <c r="D681" t="str">
        <f t="shared" si="4"/>
        <v>0</v>
      </c>
      <c r="E681" s="94"/>
      <c r="F681" s="95" t="str">
        <f>GDSummary!D683</f>
        <v/>
      </c>
      <c r="G681" s="95" t="str">
        <f>GDSummary!H683</f>
        <v/>
      </c>
      <c r="H681" s="95" t="str">
        <f>GDSummary!L683</f>
        <v/>
      </c>
      <c r="I681" s="95" t="str">
        <f>GDSummary!P683</f>
        <v/>
      </c>
      <c r="J681" s="95" t="str">
        <f>GDSummary!T683</f>
        <v/>
      </c>
    </row>
    <row r="682">
      <c r="A682" t="str">
        <f t="shared" si="2"/>
        <v>1.57237E+26</v>
      </c>
      <c r="C682" s="95" t="str">
        <f t="shared" si="3"/>
        <v>2053136491304840000000000000</v>
      </c>
      <c r="D682" t="str">
        <f t="shared" si="4"/>
        <v>0</v>
      </c>
      <c r="E682" s="94"/>
      <c r="F682" s="95" t="str">
        <f>GDSummary!D684</f>
        <v/>
      </c>
      <c r="G682" s="95" t="str">
        <f>GDSummary!H684</f>
        <v/>
      </c>
      <c r="H682" s="95" t="str">
        <f>GDSummary!L684</f>
        <v/>
      </c>
      <c r="I682" s="95" t="str">
        <f>GDSummary!P684</f>
        <v/>
      </c>
      <c r="J682" s="95" t="str">
        <f>GDSummary!T684</f>
        <v/>
      </c>
    </row>
    <row r="683">
      <c r="A683" t="str">
        <f t="shared" si="2"/>
        <v>1.57942E+26</v>
      </c>
      <c r="C683" s="95" t="str">
        <f t="shared" si="3"/>
        <v>2211078593812960000000000000</v>
      </c>
      <c r="D683" t="str">
        <f t="shared" si="4"/>
        <v>0</v>
      </c>
      <c r="E683" s="94"/>
      <c r="F683" s="95" t="str">
        <f>GDSummary!D685</f>
        <v/>
      </c>
      <c r="G683" s="95" t="str">
        <f>GDSummary!H685</f>
        <v/>
      </c>
      <c r="H683" s="95" t="str">
        <f>GDSummary!L685</f>
        <v/>
      </c>
      <c r="I683" s="95" t="str">
        <f>GDSummary!P685</f>
        <v/>
      </c>
      <c r="J683" s="95" t="str">
        <f>GDSummary!T685</f>
        <v/>
      </c>
    </row>
    <row r="684">
      <c r="A684" t="str">
        <f t="shared" si="2"/>
        <v>1.8592E+26</v>
      </c>
      <c r="C684" s="95" t="str">
        <f t="shared" si="3"/>
        <v>2396998686447650000000000000</v>
      </c>
      <c r="D684" t="str">
        <f t="shared" si="4"/>
        <v>0</v>
      </c>
      <c r="E684" s="94"/>
      <c r="F684" s="95" t="str">
        <f>GDSummary!D686</f>
        <v/>
      </c>
      <c r="G684" s="95" t="str">
        <f>GDSummary!H686</f>
        <v/>
      </c>
      <c r="H684" s="95" t="str">
        <f>GDSummary!L686</f>
        <v/>
      </c>
      <c r="I684" s="95" t="str">
        <f>GDSummary!P686</f>
        <v/>
      </c>
      <c r="J684" s="95" t="str">
        <f>GDSummary!T686</f>
        <v/>
      </c>
    </row>
    <row r="685">
      <c r="A685" t="str">
        <f t="shared" si="2"/>
        <v>1.94209E+26</v>
      </c>
      <c r="C685" s="95" t="str">
        <f t="shared" si="3"/>
        <v>2591207418054250000000000000</v>
      </c>
      <c r="D685" t="str">
        <f t="shared" si="4"/>
        <v>0</v>
      </c>
      <c r="E685" s="94"/>
      <c r="F685" s="95" t="str">
        <f>GDSummary!D687</f>
        <v/>
      </c>
      <c r="G685" s="95" t="str">
        <f>GDSummary!H687</f>
        <v/>
      </c>
      <c r="H685" s="95" t="str">
        <f>GDSummary!L687</f>
        <v/>
      </c>
      <c r="I685" s="95" t="str">
        <f>GDSummary!P687</f>
        <v/>
      </c>
      <c r="J685" s="95" t="str">
        <f>GDSummary!T687</f>
        <v/>
      </c>
    </row>
    <row r="686">
      <c r="A686" t="str">
        <f t="shared" si="2"/>
        <v>1.95653E+26</v>
      </c>
      <c r="C686" s="95" t="str">
        <f t="shared" si="3"/>
        <v>2786860851073130000000000000</v>
      </c>
      <c r="D686" t="str">
        <f t="shared" si="4"/>
        <v>0</v>
      </c>
      <c r="E686" s="94"/>
      <c r="F686" s="95" t="str">
        <f>GDSummary!D688</f>
        <v/>
      </c>
      <c r="G686" s="95" t="str">
        <f>GDSummary!H688</f>
        <v/>
      </c>
      <c r="H686" s="95" t="str">
        <f>GDSummary!L688</f>
        <v/>
      </c>
      <c r="I686" s="95" t="str">
        <f>GDSummary!P688</f>
        <v/>
      </c>
      <c r="J686" s="95" t="str">
        <f>GDSummary!T688</f>
        <v/>
      </c>
    </row>
    <row r="687">
      <c r="A687" t="str">
        <f t="shared" si="2"/>
        <v>1.98713E+26</v>
      </c>
      <c r="C687" s="95" t="str">
        <f t="shared" si="3"/>
        <v>2985573469900150000000000000</v>
      </c>
      <c r="D687" t="str">
        <f t="shared" si="4"/>
        <v>0</v>
      </c>
      <c r="E687" s="94"/>
      <c r="F687" s="95" t="str">
        <f>GDSummary!D689</f>
        <v/>
      </c>
      <c r="G687" s="95" t="str">
        <f>GDSummary!H689</f>
        <v/>
      </c>
      <c r="H687" s="95" t="str">
        <f>GDSummary!L689</f>
        <v/>
      </c>
      <c r="I687" s="95" t="str">
        <f>GDSummary!P689</f>
        <v/>
      </c>
      <c r="J687" s="95" t="str">
        <f>GDSummary!T689</f>
        <v/>
      </c>
    </row>
    <row r="688">
      <c r="A688" t="str">
        <f t="shared" si="2"/>
        <v>2.47517E+26</v>
      </c>
      <c r="C688" s="95" t="str">
        <f t="shared" si="3"/>
        <v>3233090344769040000000000000</v>
      </c>
      <c r="D688" t="str">
        <f t="shared" si="4"/>
        <v>0</v>
      </c>
      <c r="E688" s="94"/>
      <c r="F688" s="95" t="str">
        <f>GDSummary!D690</f>
        <v/>
      </c>
      <c r="G688" s="95" t="str">
        <f>GDSummary!H690</f>
        <v/>
      </c>
      <c r="H688" s="95" t="str">
        <f>GDSummary!L690</f>
        <v/>
      </c>
      <c r="I688" s="95" t="str">
        <f>GDSummary!P690</f>
        <v/>
      </c>
      <c r="J688" s="95" t="str">
        <f>GDSummary!T690</f>
        <v/>
      </c>
    </row>
    <row r="689">
      <c r="A689" t="str">
        <f t="shared" si="2"/>
        <v>2.88475E+26</v>
      </c>
      <c r="C689" s="95" t="str">
        <f t="shared" si="3"/>
        <v>3521564878365320000000000000</v>
      </c>
      <c r="D689" t="str">
        <f t="shared" si="4"/>
        <v>0</v>
      </c>
      <c r="E689" s="94"/>
      <c r="F689" s="95" t="str">
        <f>GDSummary!D691</f>
        <v/>
      </c>
      <c r="G689" s="95" t="str">
        <f>GDSummary!H691</f>
        <v/>
      </c>
      <c r="H689" s="95" t="str">
        <f>GDSummary!L691</f>
        <v/>
      </c>
      <c r="I689" s="95" t="str">
        <f>GDSummary!P691</f>
        <v/>
      </c>
      <c r="J689" s="95" t="str">
        <f>GDSummary!T691</f>
        <v/>
      </c>
    </row>
    <row r="690">
      <c r="A690" t="str">
        <f t="shared" si="2"/>
        <v>2.94691E+26</v>
      </c>
      <c r="C690" s="95" t="str">
        <f t="shared" si="3"/>
        <v>3816255891190540000000000000</v>
      </c>
      <c r="D690" t="str">
        <f t="shared" si="4"/>
        <v>0</v>
      </c>
      <c r="E690" s="94"/>
      <c r="F690" s="95" t="str">
        <f>GDSummary!D692</f>
        <v/>
      </c>
      <c r="G690" s="95" t="str">
        <f>GDSummary!H692</f>
        <v/>
      </c>
      <c r="H690" s="95" t="str">
        <f>GDSummary!L692</f>
        <v/>
      </c>
      <c r="I690" s="95" t="str">
        <f>GDSummary!P692</f>
        <v/>
      </c>
      <c r="J690" s="95" t="str">
        <f>GDSummary!T692</f>
        <v/>
      </c>
    </row>
    <row r="691">
      <c r="A691" t="str">
        <f t="shared" si="2"/>
        <v>3.92491E+26</v>
      </c>
      <c r="C691" s="95" t="str">
        <f t="shared" si="3"/>
        <v>4208746935625500000000000000</v>
      </c>
      <c r="D691" t="str">
        <f t="shared" si="4"/>
        <v>0</v>
      </c>
      <c r="E691" s="94"/>
      <c r="F691" s="95" t="str">
        <f>GDSummary!D693</f>
        <v/>
      </c>
      <c r="G691" s="95" t="str">
        <f>GDSummary!H693</f>
        <v/>
      </c>
      <c r="H691" s="95" t="str">
        <f>GDSummary!L693</f>
        <v/>
      </c>
      <c r="I691" s="95" t="str">
        <f>GDSummary!P693</f>
        <v/>
      </c>
      <c r="J691" s="95" t="str">
        <f>GDSummary!T693</f>
        <v/>
      </c>
    </row>
    <row r="692">
      <c r="A692" t="str">
        <f t="shared" si="2"/>
        <v>4.56155E+26</v>
      </c>
      <c r="C692" s="95" t="str">
        <f t="shared" si="3"/>
        <v>4664901524715060000000000000</v>
      </c>
      <c r="D692" t="str">
        <f t="shared" si="4"/>
        <v>0</v>
      </c>
      <c r="E692" s="94"/>
      <c r="F692" s="95" t="str">
        <f>GDSummary!D694</f>
        <v/>
      </c>
      <c r="G692" s="95" t="str">
        <f>GDSummary!H694</f>
        <v/>
      </c>
      <c r="H692" s="95" t="str">
        <f>GDSummary!L694</f>
        <v/>
      </c>
      <c r="I692" s="95" t="str">
        <f>GDSummary!P694</f>
        <v/>
      </c>
      <c r="J692" s="95" t="str">
        <f>GDSummary!T694</f>
        <v/>
      </c>
    </row>
    <row r="693">
      <c r="A693" t="str">
        <f t="shared" si="2"/>
        <v>4.57386E+26</v>
      </c>
      <c r="C693" s="95" t="str">
        <f t="shared" si="3"/>
        <v>5122287976288050000000000000</v>
      </c>
      <c r="D693" t="str">
        <f t="shared" si="4"/>
        <v>0</v>
      </c>
      <c r="E693" s="94"/>
      <c r="F693" s="95" t="str">
        <f>GDSummary!D695</f>
        <v/>
      </c>
      <c r="G693" s="95" t="str">
        <f>GDSummary!H695</f>
        <v/>
      </c>
      <c r="H693" s="95" t="str">
        <f>GDSummary!L695</f>
        <v/>
      </c>
      <c r="I693" s="95" t="str">
        <f>GDSummary!P695</f>
        <v/>
      </c>
      <c r="J693" s="95" t="str">
        <f>GDSummary!T695</f>
        <v/>
      </c>
    </row>
    <row r="694">
      <c r="A694" t="str">
        <f t="shared" si="2"/>
        <v>4.76676E+26</v>
      </c>
      <c r="C694" s="95" t="str">
        <f t="shared" si="3"/>
        <v>5598963880909920000000000000</v>
      </c>
      <c r="D694" t="str">
        <f t="shared" si="4"/>
        <v>0</v>
      </c>
      <c r="E694" s="94"/>
      <c r="F694" s="95" t="str">
        <f>GDSummary!D696</f>
        <v/>
      </c>
      <c r="G694" s="95" t="str">
        <f>GDSummary!H696</f>
        <v/>
      </c>
      <c r="H694" s="95" t="str">
        <f>GDSummary!L696</f>
        <v/>
      </c>
      <c r="I694" s="95" t="str">
        <f>GDSummary!P696</f>
        <v/>
      </c>
      <c r="J694" s="95" t="str">
        <f>GDSummary!T696</f>
        <v/>
      </c>
    </row>
    <row r="695">
      <c r="A695" t="str">
        <f t="shared" si="2"/>
        <v>4.84009E+26</v>
      </c>
      <c r="C695" s="95" t="str">
        <f t="shared" si="3"/>
        <v>6082972810655710000000000000</v>
      </c>
      <c r="D695" t="str">
        <f t="shared" si="4"/>
        <v>0</v>
      </c>
      <c r="E695" s="94"/>
      <c r="F695" s="95" t="str">
        <f>GDSummary!D697</f>
        <v/>
      </c>
      <c r="G695" s="95" t="str">
        <f>GDSummary!H697</f>
        <v/>
      </c>
      <c r="H695" s="95" t="str">
        <f>GDSummary!L697</f>
        <v/>
      </c>
      <c r="I695" s="95" t="str">
        <f>GDSummary!P697</f>
        <v/>
      </c>
      <c r="J695" s="95" t="str">
        <f>GDSummary!T697</f>
        <v/>
      </c>
    </row>
    <row r="696">
      <c r="A696" t="str">
        <f t="shared" si="2"/>
        <v>5.15387E+26</v>
      </c>
      <c r="C696" s="95" t="str">
        <f t="shared" si="3"/>
        <v>6598359353600840000000000000</v>
      </c>
      <c r="D696" t="str">
        <f t="shared" si="4"/>
        <v>0</v>
      </c>
      <c r="E696" s="94"/>
      <c r="F696" s="95" t="str">
        <f>GDSummary!D698</f>
        <v/>
      </c>
      <c r="G696" s="95" t="str">
        <f>GDSummary!H698</f>
        <v/>
      </c>
      <c r="H696" s="95" t="str">
        <f>GDSummary!L698</f>
        <v/>
      </c>
      <c r="I696" s="95" t="str">
        <f>GDSummary!P698</f>
        <v/>
      </c>
      <c r="J696" s="95" t="str">
        <f>GDSummary!T698</f>
        <v/>
      </c>
    </row>
    <row r="697">
      <c r="A697" t="str">
        <f t="shared" si="2"/>
        <v>5.42208E+26</v>
      </c>
      <c r="C697" s="95" t="str">
        <f t="shared" si="3"/>
        <v>7140567241294960000000000000</v>
      </c>
      <c r="D697" t="str">
        <f t="shared" si="4"/>
        <v>0</v>
      </c>
      <c r="E697" s="94"/>
      <c r="F697" s="95" t="str">
        <f>GDSummary!D699</f>
        <v/>
      </c>
      <c r="G697" s="95" t="str">
        <f>GDSummary!H699</f>
        <v/>
      </c>
      <c r="H697" s="95" t="str">
        <f>GDSummary!L699</f>
        <v/>
      </c>
      <c r="I697" s="95" t="str">
        <f>GDSummary!P699</f>
        <v/>
      </c>
      <c r="J697" s="95" t="str">
        <f>GDSummary!T699</f>
        <v/>
      </c>
    </row>
    <row r="698">
      <c r="A698" t="str">
        <f t="shared" si="2"/>
        <v>6.02567E+26</v>
      </c>
      <c r="C698" s="95" t="str">
        <f t="shared" si="3"/>
        <v>7743134449668880000000000000</v>
      </c>
      <c r="D698" t="str">
        <f t="shared" si="4"/>
        <v>0</v>
      </c>
      <c r="E698" s="94"/>
      <c r="F698" s="95" t="str">
        <f>GDSummary!D700</f>
        <v/>
      </c>
      <c r="G698" s="95" t="str">
        <f>GDSummary!H700</f>
        <v/>
      </c>
      <c r="H698" s="95" t="str">
        <f>GDSummary!L700</f>
        <v/>
      </c>
      <c r="I698" s="95" t="str">
        <f>GDSummary!P700</f>
        <v/>
      </c>
      <c r="J698" s="95" t="str">
        <f>GDSummary!T700</f>
        <v/>
      </c>
    </row>
    <row r="699">
      <c r="A699" t="str">
        <f t="shared" si="2"/>
        <v>7.2958E+26</v>
      </c>
      <c r="C699" s="95" t="str">
        <f t="shared" si="3"/>
        <v>8472714195557470000000000000</v>
      </c>
      <c r="D699" t="str">
        <f t="shared" si="4"/>
        <v>0</v>
      </c>
      <c r="E699" s="94"/>
      <c r="F699" s="95" t="str">
        <f>GDSummary!D701</f>
        <v/>
      </c>
      <c r="G699" s="95" t="str">
        <f>GDSummary!H701</f>
        <v/>
      </c>
      <c r="H699" s="95" t="str">
        <f>GDSummary!L701</f>
        <v/>
      </c>
      <c r="I699" s="95" t="str">
        <f>GDSummary!P701</f>
        <v/>
      </c>
      <c r="J699" s="95" t="str">
        <f>GDSummary!T701</f>
        <v/>
      </c>
    </row>
    <row r="700">
      <c r="A700" t="str">
        <f t="shared" si="2"/>
        <v>7.49547E+26</v>
      </c>
      <c r="C700" s="95" t="str">
        <f t="shared" si="3"/>
        <v>9222260800075670000000000000</v>
      </c>
      <c r="D700" t="str">
        <f t="shared" si="4"/>
        <v>0</v>
      </c>
      <c r="E700" s="94"/>
      <c r="F700" s="95" t="str">
        <f>GDSummary!D702</f>
        <v/>
      </c>
      <c r="G700" s="95" t="str">
        <f>GDSummary!H702</f>
        <v/>
      </c>
      <c r="H700" s="95" t="str">
        <f>GDSummary!L702</f>
        <v/>
      </c>
      <c r="I700" s="95" t="str">
        <f>GDSummary!P702</f>
        <v/>
      </c>
      <c r="J700" s="95" t="str">
        <f>GDSummary!T702</f>
        <v/>
      </c>
    </row>
    <row r="701">
      <c r="A701" t="str">
        <f t="shared" si="2"/>
        <v>1.10934E+27</v>
      </c>
      <c r="C701" s="95" t="str">
        <f t="shared" si="3"/>
        <v>10331605562880800000000000000</v>
      </c>
      <c r="D701" t="str">
        <f t="shared" si="4"/>
        <v>0</v>
      </c>
      <c r="E701" s="94"/>
      <c r="F701" s="95" t="str">
        <f>GDSummary!D703</f>
        <v/>
      </c>
      <c r="G701" s="95" t="str">
        <f>GDSummary!H703</f>
        <v/>
      </c>
      <c r="H701" s="95" t="str">
        <f>GDSummary!L703</f>
        <v/>
      </c>
      <c r="I701" s="95" t="str">
        <f>GDSummary!P703</f>
        <v/>
      </c>
      <c r="J701" s="95" t="str">
        <f>GDSummary!T703</f>
        <v/>
      </c>
    </row>
    <row r="702">
      <c r="A702" t="str">
        <f t="shared" si="2"/>
        <v>1.12967E+27</v>
      </c>
      <c r="C702" s="95" t="str">
        <f t="shared" si="3"/>
        <v>11461280020463300000000000000</v>
      </c>
      <c r="D702" t="str">
        <f t="shared" si="4"/>
        <v>0</v>
      </c>
      <c r="E702" s="94"/>
      <c r="F702" s="95" t="str">
        <f>GDSummary!D704</f>
        <v/>
      </c>
      <c r="G702" s="95" t="str">
        <f>GDSummary!H704</f>
        <v/>
      </c>
      <c r="H702" s="95" t="str">
        <f>GDSummary!L704</f>
        <v/>
      </c>
      <c r="I702" s="95" t="str">
        <f>GDSummary!P704</f>
        <v/>
      </c>
      <c r="J702" s="95" t="str">
        <f>GDSummary!T704</f>
        <v/>
      </c>
    </row>
    <row r="703">
      <c r="A703" t="str">
        <f t="shared" si="2"/>
        <v>1.13096E+27</v>
      </c>
      <c r="C703" s="95" t="str">
        <f t="shared" si="3"/>
        <v>12592241029934000000000000000</v>
      </c>
      <c r="D703" t="str">
        <f t="shared" si="4"/>
        <v>0</v>
      </c>
      <c r="E703" s="94"/>
      <c r="F703" s="95" t="str">
        <f>GDSummary!D705</f>
        <v/>
      </c>
      <c r="G703" s="95" t="str">
        <f>GDSummary!H705</f>
        <v/>
      </c>
      <c r="H703" s="95" t="str">
        <f>GDSummary!L705</f>
        <v/>
      </c>
      <c r="I703" s="95" t="str">
        <f>GDSummary!P705</f>
        <v/>
      </c>
      <c r="J703" s="95" t="str">
        <f>GDSummary!T705</f>
        <v/>
      </c>
    </row>
    <row r="704">
      <c r="A704" t="str">
        <f t="shared" si="2"/>
        <v>1.1528E+27</v>
      </c>
      <c r="C704" s="95" t="str">
        <f t="shared" si="3"/>
        <v>13745037294800700000000000000</v>
      </c>
      <c r="D704" t="str">
        <f t="shared" si="4"/>
        <v>0</v>
      </c>
      <c r="E704" s="94"/>
      <c r="F704" s="95" t="str">
        <f>GDSummary!D706</f>
        <v/>
      </c>
      <c r="G704" s="95" t="str">
        <f>GDSummary!H706</f>
        <v/>
      </c>
      <c r="H704" s="95" t="str">
        <f>GDSummary!L706</f>
        <v/>
      </c>
      <c r="I704" s="95" t="str">
        <f>GDSummary!P706</f>
        <v/>
      </c>
      <c r="J704" s="95" t="str">
        <f>GDSummary!T706</f>
        <v/>
      </c>
    </row>
    <row r="705">
      <c r="A705" t="str">
        <f t="shared" si="2"/>
        <v>1.20852E+27</v>
      </c>
      <c r="C705" s="95" t="str">
        <f t="shared" si="3"/>
        <v>14953552527057000000000000000</v>
      </c>
      <c r="D705" t="str">
        <f t="shared" si="4"/>
        <v>0</v>
      </c>
      <c r="E705" s="94"/>
      <c r="F705" s="95" t="str">
        <f>GDSummary!D707</f>
        <v/>
      </c>
      <c r="G705" s="95" t="str">
        <f>GDSummary!H707</f>
        <v/>
      </c>
      <c r="H705" s="95" t="str">
        <f>GDSummary!L707</f>
        <v/>
      </c>
      <c r="I705" s="95" t="str">
        <f>GDSummary!P707</f>
        <v/>
      </c>
      <c r="J705" s="95" t="str">
        <f>GDSummary!T707</f>
        <v/>
      </c>
    </row>
    <row r="706">
      <c r="A706" t="str">
        <f t="shared" si="2"/>
        <v>1.23361E+27</v>
      </c>
      <c r="C706" s="95" t="str">
        <f t="shared" si="3"/>
        <v>16187165521833700000000000000</v>
      </c>
      <c r="D706" t="str">
        <f t="shared" si="4"/>
        <v>0</v>
      </c>
      <c r="E706" s="94"/>
      <c r="F706" s="95" t="str">
        <f>GDSummary!D708</f>
        <v/>
      </c>
      <c r="G706" s="95" t="str">
        <f>GDSummary!H708</f>
        <v/>
      </c>
      <c r="H706" s="95" t="str">
        <f>GDSummary!L708</f>
        <v/>
      </c>
      <c r="I706" s="95" t="str">
        <f>GDSummary!P708</f>
        <v/>
      </c>
      <c r="J706" s="95" t="str">
        <f>GDSummary!T708</f>
        <v/>
      </c>
    </row>
    <row r="707">
      <c r="A707" t="str">
        <f t="shared" si="2"/>
        <v>1.34249E+27</v>
      </c>
      <c r="C707" s="95" t="str">
        <f t="shared" si="3"/>
        <v>17529652812950000000000000000</v>
      </c>
      <c r="D707" t="str">
        <f t="shared" si="4"/>
        <v>0</v>
      </c>
      <c r="E707" s="94"/>
      <c r="F707" s="95" t="str">
        <f>GDSummary!D709</f>
        <v/>
      </c>
      <c r="G707" s="95" t="str">
        <f>GDSummary!H709</f>
        <v/>
      </c>
      <c r="H707" s="95" t="str">
        <f>GDSummary!L709</f>
        <v/>
      </c>
      <c r="I707" s="95" t="str">
        <f>GDSummary!P709</f>
        <v/>
      </c>
      <c r="J707" s="95" t="str">
        <f>GDSummary!T709</f>
        <v/>
      </c>
    </row>
    <row r="708">
      <c r="A708" t="str">
        <f t="shared" si="2"/>
        <v>1.34851E+27</v>
      </c>
      <c r="C708" s="95" t="str">
        <f t="shared" si="3"/>
        <v>18878160442606700000000000000</v>
      </c>
      <c r="D708" t="str">
        <f t="shared" si="4"/>
        <v>0</v>
      </c>
      <c r="E708" s="94"/>
      <c r="F708" s="95" t="str">
        <f>GDSummary!D710</f>
        <v/>
      </c>
      <c r="G708" s="95" t="str">
        <f>GDSummary!H710</f>
        <v/>
      </c>
      <c r="H708" s="95" t="str">
        <f>GDSummary!L710</f>
        <v/>
      </c>
      <c r="I708" s="95" t="str">
        <f>GDSummary!P710</f>
        <v/>
      </c>
      <c r="J708" s="95" t="str">
        <f>GDSummary!T710</f>
        <v/>
      </c>
    </row>
    <row r="709">
      <c r="A709" t="str">
        <f t="shared" si="2"/>
        <v>1.58738E+27</v>
      </c>
      <c r="C709" s="95" t="str">
        <f t="shared" si="3"/>
        <v>20465543790178200000000000000</v>
      </c>
      <c r="D709" t="str">
        <f t="shared" si="4"/>
        <v>0</v>
      </c>
      <c r="E709" s="94"/>
      <c r="F709" s="95" t="str">
        <f>GDSummary!D711</f>
        <v/>
      </c>
      <c r="G709" s="95" t="str">
        <f>GDSummary!H711</f>
        <v/>
      </c>
      <c r="H709" s="95" t="str">
        <f>GDSummary!L711</f>
        <v/>
      </c>
      <c r="I709" s="95" t="str">
        <f>GDSummary!P711</f>
        <v/>
      </c>
      <c r="J709" s="95" t="str">
        <f>GDSummary!T711</f>
        <v/>
      </c>
    </row>
    <row r="710">
      <c r="A710" t="str">
        <f t="shared" si="2"/>
        <v>1.65815E+27</v>
      </c>
      <c r="C710" s="95" t="str">
        <f t="shared" si="3"/>
        <v>22123695430370300000000000000</v>
      </c>
      <c r="D710" t="str">
        <f t="shared" si="4"/>
        <v>0</v>
      </c>
      <c r="E710" s="94"/>
      <c r="F710" s="95" t="str">
        <f>GDSummary!D712</f>
        <v/>
      </c>
      <c r="G710" s="95" t="str">
        <f>GDSummary!H712</f>
        <v/>
      </c>
      <c r="H710" s="95" t="str">
        <f>GDSummary!L712</f>
        <v/>
      </c>
      <c r="I710" s="95" t="str">
        <f>GDSummary!P712</f>
        <v/>
      </c>
      <c r="J710" s="95" t="str">
        <f>GDSummary!T712</f>
        <v/>
      </c>
    </row>
    <row r="711">
      <c r="A711" t="str">
        <f t="shared" si="2"/>
        <v>1.67049E+27</v>
      </c>
      <c r="C711" s="95" t="str">
        <f t="shared" si="3"/>
        <v>23794181912120700000000000000</v>
      </c>
      <c r="D711" t="str">
        <f t="shared" si="4"/>
        <v>0</v>
      </c>
      <c r="E711" s="94"/>
      <c r="F711" s="95" t="str">
        <f>GDSummary!D713</f>
        <v/>
      </c>
      <c r="G711" s="95" t="str">
        <f>GDSummary!H713</f>
        <v/>
      </c>
      <c r="H711" s="95" t="str">
        <f>GDSummary!L713</f>
        <v/>
      </c>
      <c r="I711" s="95" t="str">
        <f>GDSummary!P713</f>
        <v/>
      </c>
      <c r="J711" s="95" t="str">
        <f>GDSummary!T713</f>
        <v/>
      </c>
    </row>
    <row r="712">
      <c r="A712" t="str">
        <f t="shared" si="2"/>
        <v>1.69661E+27</v>
      </c>
      <c r="C712" s="95" t="str">
        <f t="shared" si="3"/>
        <v>25490787682874500000000000000</v>
      </c>
      <c r="D712" t="str">
        <f t="shared" si="4"/>
        <v>0</v>
      </c>
      <c r="E712" s="94"/>
      <c r="F712" s="95" t="str">
        <f>GDSummary!D714</f>
        <v/>
      </c>
      <c r="G712" s="95" t="str">
        <f>GDSummary!H714</f>
        <v/>
      </c>
      <c r="H712" s="95" t="str">
        <f>GDSummary!L714</f>
        <v/>
      </c>
      <c r="I712" s="95" t="str">
        <f>GDSummary!P714</f>
        <v/>
      </c>
      <c r="J712" s="95" t="str">
        <f>GDSummary!T714</f>
        <v/>
      </c>
    </row>
    <row r="713">
      <c r="A713" t="str">
        <f t="shared" si="2"/>
        <v>2.1133E+27</v>
      </c>
      <c r="C713" s="95" t="str">
        <f t="shared" si="3"/>
        <v>27604083560859500000000000000</v>
      </c>
      <c r="D713" t="str">
        <f t="shared" si="4"/>
        <v>0</v>
      </c>
      <c r="E713" s="94"/>
      <c r="F713" s="95" t="str">
        <f>GDSummary!D715</f>
        <v/>
      </c>
      <c r="G713" s="95" t="str">
        <f>GDSummary!H715</f>
        <v/>
      </c>
      <c r="H713" s="95" t="str">
        <f>GDSummary!L715</f>
        <v/>
      </c>
      <c r="I713" s="95" t="str">
        <f>GDSummary!P715</f>
        <v/>
      </c>
      <c r="J713" s="95" t="str">
        <f>GDSummary!T715</f>
        <v/>
      </c>
    </row>
    <row r="714">
      <c r="A714" t="str">
        <f t="shared" si="2"/>
        <v>2.46299E+27</v>
      </c>
      <c r="C714" s="95" t="str">
        <f t="shared" si="3"/>
        <v>30067075399603500000000000000</v>
      </c>
      <c r="D714" t="str">
        <f t="shared" si="4"/>
        <v>0</v>
      </c>
      <c r="E714" s="94"/>
      <c r="F714" s="95" t="str">
        <f>GDSummary!D716</f>
        <v/>
      </c>
      <c r="G714" s="95" t="str">
        <f>GDSummary!H716</f>
        <v/>
      </c>
      <c r="H714" s="95" t="str">
        <f>GDSummary!L716</f>
        <v/>
      </c>
      <c r="I714" s="95" t="str">
        <f>GDSummary!P716</f>
        <v/>
      </c>
      <c r="J714" s="95" t="str">
        <f>GDSummary!T716</f>
        <v/>
      </c>
    </row>
    <row r="715">
      <c r="A715" t="str">
        <f t="shared" si="2"/>
        <v>2.51607E+27</v>
      </c>
      <c r="C715" s="95" t="str">
        <f t="shared" si="3"/>
        <v>32583143457813000000000000000</v>
      </c>
      <c r="D715" t="str">
        <f t="shared" si="4"/>
        <v>0</v>
      </c>
      <c r="E715" s="94"/>
      <c r="F715" s="95" t="str">
        <f>GDSummary!D717</f>
        <v/>
      </c>
      <c r="G715" s="95" t="str">
        <f>GDSummary!H717</f>
        <v/>
      </c>
      <c r="H715" s="95" t="str">
        <f>GDSummary!L717</f>
        <v/>
      </c>
      <c r="I715" s="95" t="str">
        <f>GDSummary!P717</f>
        <v/>
      </c>
      <c r="J715" s="95" t="str">
        <f>GDSummary!T717</f>
        <v/>
      </c>
    </row>
    <row r="716">
      <c r="A716" t="str">
        <f t="shared" si="2"/>
        <v>3.35108E+27</v>
      </c>
      <c r="C716" s="95" t="str">
        <f t="shared" si="3"/>
        <v>35934226921474900000000000000</v>
      </c>
      <c r="D716" t="str">
        <f t="shared" si="4"/>
        <v>0</v>
      </c>
      <c r="E716" s="94"/>
      <c r="F716" s="95" t="str">
        <f>GDSummary!D718</f>
        <v/>
      </c>
      <c r="G716" s="95" t="str">
        <f>GDSummary!H718</f>
        <v/>
      </c>
      <c r="H716" s="95" t="str">
        <f>GDSummary!L718</f>
        <v/>
      </c>
      <c r="I716" s="95" t="str">
        <f>GDSummary!P718</f>
        <v/>
      </c>
      <c r="J716" s="95" t="str">
        <f>GDSummary!T718</f>
        <v/>
      </c>
    </row>
    <row r="717">
      <c r="A717" t="str">
        <f t="shared" si="2"/>
        <v>3.89464E+27</v>
      </c>
      <c r="C717" s="95" t="str">
        <f t="shared" si="3"/>
        <v>39828868906791200000000000000</v>
      </c>
      <c r="D717" t="str">
        <f t="shared" si="4"/>
        <v>0</v>
      </c>
      <c r="E717" s="94"/>
      <c r="F717" s="95" t="str">
        <f>GDSummary!D719</f>
        <v/>
      </c>
      <c r="G717" s="95" t="str">
        <f>GDSummary!H719</f>
        <v/>
      </c>
      <c r="H717" s="95" t="str">
        <f>GDSummary!L719</f>
        <v/>
      </c>
      <c r="I717" s="95" t="str">
        <f>GDSummary!P719</f>
        <v/>
      </c>
      <c r="J717" s="95" t="str">
        <f>GDSummary!T719</f>
        <v/>
      </c>
    </row>
    <row r="718">
      <c r="A718" t="str">
        <f t="shared" si="2"/>
        <v>3.90516E+27</v>
      </c>
      <c r="C718" s="95" t="str">
        <f t="shared" si="3"/>
        <v>43734028517937000000000000000</v>
      </c>
      <c r="D718" t="str">
        <f t="shared" si="4"/>
        <v>0</v>
      </c>
      <c r="E718" s="94"/>
      <c r="F718" s="95" t="str">
        <f>GDSummary!D720</f>
        <v/>
      </c>
      <c r="G718" s="95" t="str">
        <f>GDSummary!H720</f>
        <v/>
      </c>
      <c r="H718" s="95" t="str">
        <f>GDSummary!L720</f>
        <v/>
      </c>
      <c r="I718" s="95" t="str">
        <f>GDSummary!P720</f>
        <v/>
      </c>
      <c r="J718" s="95" t="str">
        <f>GDSummary!T720</f>
        <v/>
      </c>
    </row>
    <row r="719">
      <c r="A719" t="str">
        <f t="shared" si="2"/>
        <v>4.06985E+27</v>
      </c>
      <c r="C719" s="95" t="str">
        <f t="shared" si="3"/>
        <v>47803881229621200000000000000</v>
      </c>
      <c r="D719" t="str">
        <f t="shared" si="4"/>
        <v>0</v>
      </c>
      <c r="E719" s="94"/>
      <c r="F719" s="95" t="str">
        <f>GDSummary!D721</f>
        <v/>
      </c>
      <c r="G719" s="95" t="str">
        <f>GDSummary!H721</f>
        <v/>
      </c>
      <c r="H719" s="95" t="str">
        <f>GDSummary!L721</f>
        <v/>
      </c>
      <c r="I719" s="95" t="str">
        <f>GDSummary!P721</f>
        <v/>
      </c>
      <c r="J719" s="95" t="str">
        <f>GDSummary!T721</f>
        <v/>
      </c>
    </row>
    <row r="720">
      <c r="A720" t="str">
        <f t="shared" si="2"/>
        <v>4.13246E+27</v>
      </c>
      <c r="C720" s="95" t="str">
        <f t="shared" si="3"/>
        <v>51936343215260300000000000000</v>
      </c>
      <c r="D720" t="str">
        <f t="shared" si="4"/>
        <v>0</v>
      </c>
      <c r="E720" s="94"/>
      <c r="F720" s="95" t="str">
        <f>GDSummary!D722</f>
        <v/>
      </c>
      <c r="G720" s="95" t="str">
        <f>GDSummary!H722</f>
        <v/>
      </c>
      <c r="H720" s="95" t="str">
        <f>GDSummary!L722</f>
        <v/>
      </c>
      <c r="I720" s="95" t="str">
        <f>GDSummary!P722</f>
        <v/>
      </c>
      <c r="J720" s="95" t="str">
        <f>GDSummary!T722</f>
        <v/>
      </c>
    </row>
    <row r="721">
      <c r="A721" t="str">
        <f t="shared" si="2"/>
        <v>4.40036E+27</v>
      </c>
      <c r="C721" s="95" t="str">
        <f t="shared" si="3"/>
        <v>56336706856663900000000000000</v>
      </c>
      <c r="D721" t="str">
        <f t="shared" si="4"/>
        <v>0</v>
      </c>
      <c r="E721" s="94"/>
      <c r="F721" s="95" t="str">
        <f>GDSummary!D723</f>
        <v/>
      </c>
      <c r="G721" s="95" t="str">
        <f>GDSummary!H723</f>
        <v/>
      </c>
      <c r="H721" s="95" t="str">
        <f>GDSummary!L723</f>
        <v/>
      </c>
      <c r="I721" s="95" t="str">
        <f>GDSummary!P723</f>
        <v/>
      </c>
      <c r="J721" s="95" t="str">
        <f>GDSummary!T723</f>
        <v/>
      </c>
    </row>
    <row r="722">
      <c r="A722" t="str">
        <f t="shared" si="2"/>
        <v>4.62936E+27</v>
      </c>
      <c r="C722" s="95" t="str">
        <f t="shared" si="3"/>
        <v>60966070792858400000000000000</v>
      </c>
      <c r="D722" t="str">
        <f t="shared" si="4"/>
        <v>0</v>
      </c>
      <c r="E722" s="94"/>
      <c r="F722" s="95" t="str">
        <f>GDSummary!D724</f>
        <v/>
      </c>
      <c r="G722" s="95" t="str">
        <f>GDSummary!H724</f>
        <v/>
      </c>
      <c r="H722" s="95" t="str">
        <f>GDSummary!L724</f>
        <v/>
      </c>
      <c r="I722" s="95" t="str">
        <f>GDSummary!P724</f>
        <v/>
      </c>
      <c r="J722" s="95" t="str">
        <f>GDSummary!T724</f>
        <v/>
      </c>
    </row>
    <row r="723">
      <c r="A723" t="str">
        <f t="shared" si="2"/>
        <v>5.14471E+27</v>
      </c>
      <c r="C723" s="95" t="str">
        <f t="shared" si="3"/>
        <v>66110781828829200000000000000</v>
      </c>
      <c r="D723" t="str">
        <f t="shared" si="4"/>
        <v>0</v>
      </c>
      <c r="E723" s="94"/>
      <c r="F723" s="95" t="str">
        <f>GDSummary!D725</f>
        <v/>
      </c>
      <c r="G723" s="95" t="str">
        <f>GDSummary!H725</f>
        <v/>
      </c>
      <c r="H723" s="95" t="str">
        <f>GDSummary!L725</f>
        <v/>
      </c>
      <c r="I723" s="95" t="str">
        <f>GDSummary!P725</f>
        <v/>
      </c>
      <c r="J723" s="95" t="str">
        <f>GDSummary!T725</f>
        <v/>
      </c>
    </row>
    <row r="724">
      <c r="A724" t="str">
        <f t="shared" si="2"/>
        <v>6.22914E+27</v>
      </c>
      <c r="C724" s="95" t="str">
        <f t="shared" si="3"/>
        <v>72339924268241300000000000000</v>
      </c>
      <c r="D724" t="str">
        <f t="shared" si="4"/>
        <v>0</v>
      </c>
      <c r="E724" s="94"/>
      <c r="F724" s="95" t="str">
        <f>GDSummary!D726</f>
        <v/>
      </c>
      <c r="G724" s="95" t="str">
        <f>GDSummary!H726</f>
        <v/>
      </c>
      <c r="H724" s="95" t="str">
        <f>GDSummary!L726</f>
        <v/>
      </c>
      <c r="I724" s="95" t="str">
        <f>GDSummary!P726</f>
        <v/>
      </c>
      <c r="J724" s="95" t="str">
        <f>GDSummary!T726</f>
        <v/>
      </c>
    </row>
    <row r="725">
      <c r="A725" t="str">
        <f t="shared" si="2"/>
        <v>6.39962E+27</v>
      </c>
      <c r="C725" s="95" t="str">
        <f t="shared" si="3"/>
        <v>78739543488523300000000000000</v>
      </c>
      <c r="D725" t="str">
        <f t="shared" si="4"/>
        <v>0</v>
      </c>
      <c r="E725" s="94"/>
      <c r="F725" s="95" t="str">
        <f>GDSummary!D727</f>
        <v/>
      </c>
      <c r="G725" s="95" t="str">
        <f>GDSummary!H727</f>
        <v/>
      </c>
      <c r="H725" s="95" t="str">
        <f>GDSummary!L727</f>
        <v/>
      </c>
      <c r="I725" s="95" t="str">
        <f>GDSummary!P727</f>
        <v/>
      </c>
      <c r="J725" s="95" t="str">
        <f>GDSummary!T727</f>
        <v/>
      </c>
    </row>
    <row r="726">
      <c r="A726" t="str">
        <f t="shared" si="2"/>
        <v>9.47157E+27</v>
      </c>
      <c r="C726" s="95" t="str">
        <f t="shared" si="3"/>
        <v>88211114733293900000000000000</v>
      </c>
      <c r="D726" t="str">
        <f t="shared" si="4"/>
        <v>0</v>
      </c>
      <c r="E726" s="94"/>
      <c r="F726" s="95" t="str">
        <f>GDSummary!D728</f>
        <v/>
      </c>
      <c r="G726" s="95" t="str">
        <f>GDSummary!H728</f>
        <v/>
      </c>
      <c r="H726" s="95" t="str">
        <f>GDSummary!L728</f>
        <v/>
      </c>
      <c r="I726" s="95" t="str">
        <f>GDSummary!P728</f>
        <v/>
      </c>
      <c r="J726" s="95" t="str">
        <f>GDSummary!T728</f>
        <v/>
      </c>
    </row>
    <row r="727">
      <c r="A727" t="str">
        <f t="shared" si="2"/>
        <v>9.64515E+27</v>
      </c>
      <c r="C727" s="95" t="str">
        <f t="shared" si="3"/>
        <v>97856260649435900000000000000</v>
      </c>
      <c r="D727" t="str">
        <f t="shared" si="4"/>
        <v>0</v>
      </c>
      <c r="E727" s="94"/>
      <c r="F727" s="95" t="str">
        <f>GDSummary!D729</f>
        <v/>
      </c>
      <c r="G727" s="95" t="str">
        <f>GDSummary!H729</f>
        <v/>
      </c>
      <c r="H727" s="95" t="str">
        <f>GDSummary!L729</f>
        <v/>
      </c>
      <c r="I727" s="95" t="str">
        <f>GDSummary!P729</f>
        <v/>
      </c>
      <c r="J727" s="95" t="str">
        <f>GDSummary!T729</f>
        <v/>
      </c>
    </row>
    <row r="728">
      <c r="A728" t="str">
        <f t="shared" si="2"/>
        <v>9.65613E+27</v>
      </c>
      <c r="C728" s="95" t="str">
        <f t="shared" si="3"/>
        <v>107512391128581000000000000000</v>
      </c>
      <c r="D728" t="str">
        <f t="shared" si="4"/>
        <v>0</v>
      </c>
      <c r="E728" s="94"/>
      <c r="F728" s="95" t="str">
        <f>GDSummary!D730</f>
        <v/>
      </c>
      <c r="G728" s="95" t="str">
        <f>GDSummary!H730</f>
        <v/>
      </c>
      <c r="H728" s="95" t="str">
        <f>GDSummary!L730</f>
        <v/>
      </c>
      <c r="I728" s="95" t="str">
        <f>GDSummary!P730</f>
        <v/>
      </c>
      <c r="J728" s="95" t="str">
        <f>GDSummary!T730</f>
        <v/>
      </c>
    </row>
    <row r="729">
      <c r="A729" t="str">
        <f t="shared" si="2"/>
        <v>9.84256E+27</v>
      </c>
      <c r="C729" s="95" t="str">
        <f t="shared" si="3"/>
        <v>117354950736133000000000000000</v>
      </c>
      <c r="D729" t="str">
        <f t="shared" si="4"/>
        <v>0</v>
      </c>
      <c r="E729" s="94"/>
      <c r="F729" s="95" t="str">
        <f>GDSummary!D731</f>
        <v/>
      </c>
      <c r="G729" s="95" t="str">
        <f>GDSummary!H731</f>
        <v/>
      </c>
      <c r="H729" s="95" t="str">
        <f>GDSummary!L731</f>
        <v/>
      </c>
      <c r="I729" s="95" t="str">
        <f>GDSummary!P731</f>
        <v/>
      </c>
      <c r="J729" s="95" t="str">
        <f>GDSummary!T731</f>
        <v/>
      </c>
    </row>
    <row r="730">
      <c r="A730" t="str">
        <f t="shared" si="2"/>
        <v>1.03183E+28</v>
      </c>
      <c r="C730" s="95" t="str">
        <f t="shared" si="3"/>
        <v>127673238167243000000000000000</v>
      </c>
      <c r="D730" t="str">
        <f t="shared" si="4"/>
        <v>0</v>
      </c>
      <c r="E730" s="94"/>
      <c r="F730" s="95" t="str">
        <f>GDSummary!D732</f>
        <v/>
      </c>
      <c r="G730" s="95" t="str">
        <f>GDSummary!H732</f>
        <v/>
      </c>
      <c r="H730" s="95" t="str">
        <f>GDSummary!L732</f>
        <v/>
      </c>
      <c r="I730" s="95" t="str">
        <f>GDSummary!P732</f>
        <v/>
      </c>
      <c r="J730" s="95" t="str">
        <f>GDSummary!T732</f>
        <v/>
      </c>
    </row>
    <row r="731">
      <c r="A731" t="str">
        <f t="shared" si="2"/>
        <v>1.05326E+28</v>
      </c>
      <c r="C731" s="95" t="str">
        <f t="shared" si="3"/>
        <v>138205809970068000000000000000</v>
      </c>
      <c r="D731" t="str">
        <f t="shared" si="4"/>
        <v>0</v>
      </c>
      <c r="E731" s="94"/>
      <c r="F731" s="95" t="str">
        <f>GDSummary!D733</f>
        <v/>
      </c>
      <c r="G731" s="95" t="str">
        <f>GDSummary!H733</f>
        <v/>
      </c>
      <c r="H731" s="95" t="str">
        <f>GDSummary!L733</f>
        <v/>
      </c>
      <c r="I731" s="95" t="str">
        <f>GDSummary!P733</f>
        <v/>
      </c>
      <c r="J731" s="95" t="str">
        <f>GDSummary!T733</f>
        <v/>
      </c>
    </row>
    <row r="732">
      <c r="A732" t="str">
        <f t="shared" si="2"/>
        <v>1.14621E+28</v>
      </c>
      <c r="C732" s="95" t="str">
        <f t="shared" si="3"/>
        <v>149667949107955000000000000000</v>
      </c>
      <c r="D732" t="str">
        <f t="shared" si="4"/>
        <v>0</v>
      </c>
      <c r="E732" s="94"/>
      <c r="F732" s="95" t="str">
        <f>GDSummary!D734</f>
        <v/>
      </c>
      <c r="G732" s="95" t="str">
        <f>GDSummary!H734</f>
        <v/>
      </c>
      <c r="H732" s="95" t="str">
        <f>GDSummary!L734</f>
        <v/>
      </c>
      <c r="I732" s="95" t="str">
        <f>GDSummary!P734</f>
        <v/>
      </c>
      <c r="J732" s="95" t="str">
        <f>GDSummary!T734</f>
        <v/>
      </c>
    </row>
    <row r="733">
      <c r="A733" t="str">
        <f t="shared" si="2"/>
        <v>1.15135E+28</v>
      </c>
      <c r="C733" s="95" t="str">
        <f t="shared" si="3"/>
        <v>161181489818417000000000000000</v>
      </c>
      <c r="D733" t="str">
        <f t="shared" si="4"/>
        <v>0</v>
      </c>
      <c r="E733" s="94"/>
      <c r="F733" s="95" t="str">
        <f>GDSummary!D735</f>
        <v/>
      </c>
      <c r="G733" s="95" t="str">
        <f>GDSummary!H735</f>
        <v/>
      </c>
      <c r="H733" s="95" t="str">
        <f>GDSummary!L735</f>
        <v/>
      </c>
      <c r="I733" s="95" t="str">
        <f>GDSummary!P735</f>
        <v/>
      </c>
      <c r="J733" s="95" t="str">
        <f>GDSummary!T735</f>
        <v/>
      </c>
    </row>
    <row r="734">
      <c r="A734" t="str">
        <f t="shared" si="2"/>
        <v>1.35531E+28</v>
      </c>
      <c r="C734" s="95" t="str">
        <f t="shared" si="3"/>
        <v>174734548320475000000000000000</v>
      </c>
      <c r="D734" t="str">
        <f t="shared" si="4"/>
        <v>0</v>
      </c>
      <c r="E734" s="94"/>
      <c r="F734" s="95" t="str">
        <f>GDSummary!D736</f>
        <v/>
      </c>
      <c r="G734" s="95" t="str">
        <f>GDSummary!H736</f>
        <v/>
      </c>
      <c r="H734" s="95" t="str">
        <f>GDSummary!L736</f>
        <v/>
      </c>
      <c r="I734" s="95" t="str">
        <f>GDSummary!P736</f>
        <v/>
      </c>
      <c r="J734" s="95" t="str">
        <f>GDSummary!T736</f>
        <v/>
      </c>
    </row>
    <row r="735">
      <c r="A735" t="str">
        <f t="shared" si="2"/>
        <v>1.41573E+28</v>
      </c>
      <c r="C735" s="95" t="str">
        <f t="shared" si="3"/>
        <v>188891825590323000000000000000</v>
      </c>
      <c r="D735" t="str">
        <f t="shared" si="4"/>
        <v>0</v>
      </c>
      <c r="E735" s="94"/>
      <c r="F735" s="95" t="str">
        <f>GDSummary!D737</f>
        <v/>
      </c>
      <c r="G735" s="95" t="str">
        <f>GDSummary!H737</f>
        <v/>
      </c>
      <c r="H735" s="95" t="str">
        <f>GDSummary!L737</f>
        <v/>
      </c>
      <c r="I735" s="95" t="str">
        <f>GDSummary!P737</f>
        <v/>
      </c>
      <c r="J735" s="95" t="str">
        <f>GDSummary!T737</f>
        <v/>
      </c>
    </row>
    <row r="736">
      <c r="A736" t="str">
        <f t="shared" si="2"/>
        <v>1.42626E+28</v>
      </c>
      <c r="C736" s="95" t="str">
        <f t="shared" si="3"/>
        <v>203154417577587000000000000000</v>
      </c>
      <c r="D736" t="str">
        <f t="shared" si="4"/>
        <v>0</v>
      </c>
      <c r="E736" s="94"/>
      <c r="F736" s="95" t="str">
        <f>GDSummary!D738</f>
        <v/>
      </c>
      <c r="G736" s="95" t="str">
        <f>GDSummary!H738</f>
        <v/>
      </c>
      <c r="H736" s="95" t="str">
        <f>GDSummary!L738</f>
        <v/>
      </c>
      <c r="I736" s="95" t="str">
        <f>GDSummary!P738</f>
        <v/>
      </c>
      <c r="J736" s="95" t="str">
        <f>GDSummary!T738</f>
        <v/>
      </c>
    </row>
    <row r="737">
      <c r="A737" t="str">
        <f t="shared" si="2"/>
        <v>1.44856E+28</v>
      </c>
      <c r="C737" s="95" t="str">
        <f t="shared" si="3"/>
        <v>217640015716829000000000000000</v>
      </c>
      <c r="D737" t="str">
        <f t="shared" si="4"/>
        <v>0</v>
      </c>
      <c r="E737" s="94"/>
      <c r="F737" s="95" t="str">
        <f>GDSummary!D739</f>
        <v/>
      </c>
      <c r="G737" s="95" t="str">
        <f>GDSummary!H739</f>
        <v/>
      </c>
      <c r="H737" s="95" t="str">
        <f>GDSummary!L739</f>
        <v/>
      </c>
      <c r="I737" s="95" t="str">
        <f>GDSummary!P739</f>
        <v/>
      </c>
      <c r="J737" s="95" t="str">
        <f>GDSummary!T739</f>
        <v/>
      </c>
    </row>
    <row r="738">
      <c r="A738" t="str">
        <f t="shared" si="2"/>
        <v>1.80433E+28</v>
      </c>
      <c r="C738" s="95" t="str">
        <f t="shared" si="3"/>
        <v>235683308605237000000000000000</v>
      </c>
      <c r="D738" t="str">
        <f t="shared" si="4"/>
        <v>0</v>
      </c>
      <c r="E738" s="94"/>
      <c r="F738" s="95" t="str">
        <f>GDSummary!D740</f>
        <v/>
      </c>
      <c r="G738" s="95" t="str">
        <f>GDSummary!H740</f>
        <v/>
      </c>
      <c r="H738" s="95" t="str">
        <f>GDSummary!L740</f>
        <v/>
      </c>
      <c r="I738" s="95" t="str">
        <f>GDSummary!P740</f>
        <v/>
      </c>
      <c r="J738" s="95" t="str">
        <f>GDSummary!T740</f>
        <v/>
      </c>
    </row>
    <row r="739">
      <c r="A739" t="str">
        <f t="shared" si="2"/>
        <v>2.1029E+28</v>
      </c>
      <c r="C739" s="95" t="str">
        <f t="shared" si="3"/>
        <v>256712301086211000000000000000</v>
      </c>
      <c r="D739" t="str">
        <f t="shared" si="4"/>
        <v>0</v>
      </c>
      <c r="E739" s="94"/>
      <c r="F739" s="95" t="str">
        <f>GDSummary!D741</f>
        <v/>
      </c>
      <c r="G739" s="95" t="str">
        <f>GDSummary!H741</f>
        <v/>
      </c>
      <c r="H739" s="95" t="str">
        <f>GDSummary!L741</f>
        <v/>
      </c>
      <c r="I739" s="95" t="str">
        <f>GDSummary!P741</f>
        <v/>
      </c>
      <c r="J739" s="95" t="str">
        <f>GDSummary!T741</f>
        <v/>
      </c>
    </row>
    <row r="740">
      <c r="A740" t="str">
        <f t="shared" si="2"/>
        <v>2.14822E+28</v>
      </c>
      <c r="C740" s="95" t="str">
        <f t="shared" si="3"/>
        <v>278194457643029000000000000000</v>
      </c>
      <c r="D740" t="str">
        <f t="shared" si="4"/>
        <v>0</v>
      </c>
      <c r="E740" s="94"/>
      <c r="F740" s="95" t="str">
        <f>GDSummary!D742</f>
        <v/>
      </c>
      <c r="G740" s="95" t="str">
        <f>GDSummary!H742</f>
        <v/>
      </c>
      <c r="H740" s="95" t="str">
        <f>GDSummary!L742</f>
        <v/>
      </c>
      <c r="I740" s="95" t="str">
        <f>GDSummary!P742</f>
        <v/>
      </c>
      <c r="J740" s="95" t="str">
        <f>GDSummary!T742</f>
        <v/>
      </c>
    </row>
    <row r="741">
      <c r="A741" t="str">
        <f t="shared" si="2"/>
        <v>2.86115E+28</v>
      </c>
      <c r="C741" s="95" t="str">
        <f t="shared" si="3"/>
        <v>306805964937504000000000000000</v>
      </c>
      <c r="D741" t="str">
        <f t="shared" si="4"/>
        <v>0</v>
      </c>
      <c r="E741" s="94"/>
      <c r="F741" s="95" t="str">
        <f>GDSummary!D743</f>
        <v/>
      </c>
      <c r="G741" s="95" t="str">
        <f>GDSummary!H743</f>
        <v/>
      </c>
      <c r="H741" s="95" t="str">
        <f>GDSummary!L743</f>
        <v/>
      </c>
      <c r="I741" s="95" t="str">
        <f>GDSummary!P743</f>
        <v/>
      </c>
      <c r="J741" s="95" t="str">
        <f>GDSummary!T743</f>
        <v/>
      </c>
    </row>
    <row r="742">
      <c r="A742" t="str">
        <f t="shared" si="2"/>
        <v>3.32524E+28</v>
      </c>
      <c r="C742" s="95" t="str">
        <f t="shared" si="3"/>
        <v>340058367863791000000000000000</v>
      </c>
      <c r="D742" t="str">
        <f t="shared" si="4"/>
        <v>0</v>
      </c>
      <c r="E742" s="94"/>
      <c r="F742" s="95" t="str">
        <f>GDSummary!D744</f>
        <v/>
      </c>
      <c r="G742" s="95" t="str">
        <f>GDSummary!H744</f>
        <v/>
      </c>
      <c r="H742" s="95" t="str">
        <f>GDSummary!L744</f>
        <v/>
      </c>
      <c r="I742" s="95" t="str">
        <f>GDSummary!P744</f>
        <v/>
      </c>
      <c r="J742" s="95" t="str">
        <f>GDSummary!T744</f>
        <v/>
      </c>
    </row>
    <row r="743">
      <c r="A743" t="str">
        <f t="shared" si="2"/>
        <v>3.33422E+28</v>
      </c>
      <c r="C743" s="95" t="str">
        <f t="shared" si="3"/>
        <v>373400570143343000000000000000</v>
      </c>
      <c r="D743" t="str">
        <f t="shared" si="4"/>
        <v>0</v>
      </c>
      <c r="E743" s="94"/>
      <c r="F743" s="95" t="str">
        <f>GDSummary!D745</f>
        <v/>
      </c>
      <c r="G743" s="95" t="str">
        <f>GDSummary!H745</f>
        <v/>
      </c>
      <c r="H743" s="95" t="str">
        <f>GDSummary!L745</f>
        <v/>
      </c>
      <c r="I743" s="95" t="str">
        <f>GDSummary!P745</f>
        <v/>
      </c>
      <c r="J743" s="95" t="str">
        <f>GDSummary!T745</f>
        <v/>
      </c>
    </row>
    <row r="744">
      <c r="A744" t="str">
        <f t="shared" si="2"/>
        <v>3.47483E+28</v>
      </c>
      <c r="C744" s="95" t="str">
        <f t="shared" si="3"/>
        <v>408148919986158000000000000000</v>
      </c>
      <c r="D744" t="str">
        <f t="shared" si="4"/>
        <v>0</v>
      </c>
      <c r="E744" s="94"/>
      <c r="F744" s="95" t="str">
        <f>GDSummary!D746</f>
        <v/>
      </c>
      <c r="G744" s="95" t="str">
        <f>GDSummary!H746</f>
        <v/>
      </c>
      <c r="H744" s="95" t="str">
        <f>GDSummary!L746</f>
        <v/>
      </c>
      <c r="I744" s="95" t="str">
        <f>GDSummary!P746</f>
        <v/>
      </c>
      <c r="J744" s="95" t="str">
        <f>GDSummary!T746</f>
        <v/>
      </c>
    </row>
    <row r="745">
      <c r="A745" t="str">
        <f t="shared" si="2"/>
        <v>3.52829E+28</v>
      </c>
      <c r="C745" s="95" t="str">
        <f t="shared" si="3"/>
        <v>443431827000878000000000000000</v>
      </c>
      <c r="D745" t="str">
        <f t="shared" si="4"/>
        <v>0</v>
      </c>
      <c r="E745" s="94"/>
      <c r="F745" s="95" t="str">
        <f>GDSummary!D747</f>
        <v/>
      </c>
      <c r="G745" s="95" t="str">
        <f>GDSummary!H747</f>
        <v/>
      </c>
      <c r="H745" s="95" t="str">
        <f>GDSummary!L747</f>
        <v/>
      </c>
      <c r="I745" s="95" t="str">
        <f>GDSummary!P747</f>
        <v/>
      </c>
      <c r="J745" s="95" t="str">
        <f>GDSummary!T747</f>
        <v/>
      </c>
    </row>
    <row r="746">
      <c r="A746" t="str">
        <f t="shared" si="2"/>
        <v>3.75702E+28</v>
      </c>
      <c r="C746" s="95" t="str">
        <f t="shared" si="3"/>
        <v>481002074889348000000000000000</v>
      </c>
      <c r="D746" t="str">
        <f t="shared" si="4"/>
        <v>0</v>
      </c>
      <c r="E746" s="94"/>
      <c r="F746" s="95" t="str">
        <f>GDSummary!D748</f>
        <v/>
      </c>
      <c r="G746" s="95" t="str">
        <f>GDSummary!H748</f>
        <v/>
      </c>
      <c r="H746" s="95" t="str">
        <f>GDSummary!L748</f>
        <v/>
      </c>
      <c r="I746" s="95" t="str">
        <f>GDSummary!P748</f>
        <v/>
      </c>
      <c r="J746" s="95" t="str">
        <f>GDSummary!T748</f>
        <v/>
      </c>
    </row>
    <row r="747">
      <c r="A747" t="str">
        <f t="shared" si="2"/>
        <v>3.95254E+28</v>
      </c>
      <c r="C747" s="95" t="str">
        <f t="shared" si="3"/>
        <v>520527524334574000000000000000</v>
      </c>
      <c r="D747" t="str">
        <f t="shared" si="4"/>
        <v>0</v>
      </c>
      <c r="E747" s="94"/>
      <c r="F747" s="95" t="str">
        <f>GDSummary!D749</f>
        <v/>
      </c>
      <c r="G747" s="95" t="str">
        <f>GDSummary!H749</f>
        <v/>
      </c>
      <c r="H747" s="95" t="str">
        <f>GDSummary!L749</f>
        <v/>
      </c>
      <c r="I747" s="95" t="str">
        <f>GDSummary!P749</f>
        <v/>
      </c>
      <c r="J747" s="95" t="str">
        <f>GDSummary!T749</f>
        <v/>
      </c>
    </row>
    <row r="748">
      <c r="A748" t="str">
        <f t="shared" si="2"/>
        <v>4.39255E+28</v>
      </c>
      <c r="C748" s="95" t="str">
        <f t="shared" si="3"/>
        <v>564453000656045000000000000000</v>
      </c>
      <c r="D748" t="str">
        <f t="shared" si="4"/>
        <v>0</v>
      </c>
      <c r="E748" s="94"/>
      <c r="F748" s="95" t="str">
        <f>GDSummary!D750</f>
        <v/>
      </c>
      <c r="G748" s="95" t="str">
        <f>GDSummary!H750</f>
        <v/>
      </c>
      <c r="H748" s="95" t="str">
        <f>GDSummary!L750</f>
        <v/>
      </c>
      <c r="I748" s="95" t="str">
        <f>GDSummary!P750</f>
        <v/>
      </c>
      <c r="J748" s="95" t="str">
        <f>GDSummary!T750</f>
        <v/>
      </c>
    </row>
    <row r="749">
      <c r="A749" t="str">
        <f t="shared" si="2"/>
        <v>5.31843E+28</v>
      </c>
      <c r="C749" s="95" t="str">
        <f t="shared" si="3"/>
        <v>617637338282062000000000000000</v>
      </c>
      <c r="D749" t="str">
        <f t="shared" si="4"/>
        <v>0</v>
      </c>
      <c r="E749" s="94"/>
      <c r="F749" s="95" t="str">
        <f>GDSummary!D751</f>
        <v/>
      </c>
      <c r="G749" s="95" t="str">
        <f>GDSummary!H751</f>
        <v/>
      </c>
      <c r="H749" s="95" t="str">
        <f>GDSummary!L751</f>
        <v/>
      </c>
      <c r="I749" s="95" t="str">
        <f>GDSummary!P751</f>
        <v/>
      </c>
      <c r="J749" s="95" t="str">
        <f>GDSummary!T751</f>
        <v/>
      </c>
    </row>
    <row r="750">
      <c r="A750" t="str">
        <f t="shared" si="2"/>
        <v>5.46399E+28</v>
      </c>
      <c r="C750" s="95" t="str">
        <f t="shared" si="3"/>
        <v>672277204459454000000000000000</v>
      </c>
      <c r="D750" t="str">
        <f t="shared" si="4"/>
        <v>0</v>
      </c>
      <c r="E750" s="94"/>
      <c r="F750" s="95" t="str">
        <f>GDSummary!D752</f>
        <v/>
      </c>
      <c r="G750" s="95" t="str">
        <f>GDSummary!H752</f>
        <v/>
      </c>
      <c r="H750" s="95" t="str">
        <f>GDSummary!L752</f>
        <v/>
      </c>
      <c r="I750" s="95" t="str">
        <f>GDSummary!P752</f>
        <v/>
      </c>
      <c r="J750" s="95" t="str">
        <f>GDSummary!T752</f>
        <v/>
      </c>
    </row>
    <row r="751">
      <c r="A751" t="str">
        <f t="shared" si="2"/>
        <v>8.08682E+28</v>
      </c>
      <c r="C751" s="95" t="str">
        <f t="shared" si="3"/>
        <v>753145357312010000000000000000</v>
      </c>
      <c r="D751" t="str">
        <f t="shared" si="4"/>
        <v>0</v>
      </c>
      <c r="E751" s="94"/>
      <c r="F751" s="95" t="str">
        <f>GDSummary!D753</f>
        <v/>
      </c>
      <c r="G751" s="95" t="str">
        <f>GDSummary!H753</f>
        <v/>
      </c>
      <c r="H751" s="95" t="str">
        <f>GDSummary!L753</f>
        <v/>
      </c>
      <c r="I751" s="95" t="str">
        <f>GDSummary!P753</f>
        <v/>
      </c>
      <c r="J751" s="95" t="str">
        <f>GDSummary!T753</f>
        <v/>
      </c>
    </row>
    <row r="752">
      <c r="A752" t="str">
        <f t="shared" si="2"/>
        <v>8.23501E+28</v>
      </c>
      <c r="C752" s="95" t="str">
        <f t="shared" si="3"/>
        <v>835495488465136000000000000000</v>
      </c>
      <c r="D752" t="str">
        <f t="shared" si="4"/>
        <v>0</v>
      </c>
      <c r="E752" s="94"/>
      <c r="F752" s="95" t="str">
        <f>GDSummary!D754</f>
        <v/>
      </c>
      <c r="G752" s="95" t="str">
        <f>GDSummary!H754</f>
        <v/>
      </c>
      <c r="H752" s="95" t="str">
        <f>GDSummary!L754</f>
        <v/>
      </c>
      <c r="I752" s="95" t="str">
        <f>GDSummary!P754</f>
        <v/>
      </c>
      <c r="J752" s="95" t="str">
        <f>GDSummary!T754</f>
        <v/>
      </c>
    </row>
    <row r="753">
      <c r="A753" t="str">
        <f t="shared" si="2"/>
        <v>8.24439E+28</v>
      </c>
      <c r="C753" s="95" t="str">
        <f t="shared" si="3"/>
        <v>917939405674862000000000000000</v>
      </c>
      <c r="D753" t="str">
        <f t="shared" si="4"/>
        <v>0</v>
      </c>
      <c r="E753" s="94"/>
      <c r="F753" s="95" t="str">
        <f>GDSummary!D755</f>
        <v/>
      </c>
      <c r="G753" s="95" t="str">
        <f>GDSummary!H755</f>
        <v/>
      </c>
      <c r="H753" s="95" t="str">
        <f>GDSummary!L755</f>
        <v/>
      </c>
      <c r="I753" s="95" t="str">
        <f>GDSummary!P755</f>
        <v/>
      </c>
      <c r="J753" s="95" t="str">
        <f>GDSummary!T755</f>
        <v/>
      </c>
    </row>
    <row r="754">
      <c r="A754" t="str">
        <f t="shared" si="2"/>
        <v>8.40356E+28</v>
      </c>
      <c r="C754" s="95" t="str">
        <f t="shared" si="3"/>
        <v>1001975052373110000000000000000</v>
      </c>
      <c r="D754" t="str">
        <f t="shared" si="4"/>
        <v>0</v>
      </c>
      <c r="E754" s="94"/>
      <c r="F754" s="95" t="str">
        <f>GDSummary!D756</f>
        <v/>
      </c>
      <c r="G754" s="95" t="str">
        <f>GDSummary!H756</f>
        <v/>
      </c>
      <c r="H754" s="95" t="str">
        <f>GDSummary!L756</f>
        <v/>
      </c>
      <c r="I754" s="95" t="str">
        <f>GDSummary!P756</f>
        <v/>
      </c>
      <c r="J754" s="95" t="str">
        <f>GDSummary!T756</f>
        <v/>
      </c>
    </row>
    <row r="755">
      <c r="A755" t="str">
        <f t="shared" si="2"/>
        <v>8.80974E+28</v>
      </c>
      <c r="C755" s="95" t="str">
        <f t="shared" si="3"/>
        <v>1090072457079550000000000000000</v>
      </c>
      <c r="D755" t="str">
        <f t="shared" si="4"/>
        <v>0</v>
      </c>
      <c r="E755" s="94"/>
      <c r="F755" s="95" t="str">
        <f>GDSummary!D757</f>
        <v/>
      </c>
      <c r="G755" s="95" t="str">
        <f>GDSummary!H757</f>
        <v/>
      </c>
      <c r="H755" s="95" t="str">
        <f>GDSummary!L757</f>
        <v/>
      </c>
      <c r="I755" s="95" t="str">
        <f>GDSummary!P757</f>
        <v/>
      </c>
      <c r="J755" s="95" t="str">
        <f>GDSummary!T757</f>
        <v/>
      </c>
    </row>
    <row r="756">
      <c r="A756" t="str">
        <f t="shared" si="2"/>
        <v>8.9927E+28</v>
      </c>
      <c r="C756" s="95" t="str">
        <f t="shared" si="3"/>
        <v>1179999418981500000000000000000</v>
      </c>
      <c r="D756" t="str">
        <f t="shared" si="4"/>
        <v>0</v>
      </c>
      <c r="E756" s="94"/>
      <c r="F756" s="95" t="str">
        <f>GDSummary!D758</f>
        <v/>
      </c>
      <c r="G756" s="95" t="str">
        <f>GDSummary!H758</f>
        <v/>
      </c>
      <c r="H756" s="95" t="str">
        <f>GDSummary!L758</f>
        <v/>
      </c>
      <c r="I756" s="95" t="str">
        <f>GDSummary!P758</f>
        <v/>
      </c>
      <c r="J756" s="95" t="str">
        <f>GDSummary!T758</f>
        <v/>
      </c>
    </row>
    <row r="757">
      <c r="A757" t="str">
        <f t="shared" si="2"/>
        <v>9.78636E+28</v>
      </c>
      <c r="C757" s="95" t="str">
        <f t="shared" si="3"/>
        <v>1277863014774310000000000000000</v>
      </c>
      <c r="D757" t="str">
        <f t="shared" si="4"/>
        <v>0</v>
      </c>
      <c r="E757" s="94"/>
      <c r="F757" s="95" t="str">
        <f>GDSummary!D759</f>
        <v/>
      </c>
      <c r="G757" s="95" t="str">
        <f>GDSummary!H759</f>
        <v/>
      </c>
      <c r="H757" s="95" t="str">
        <f>GDSummary!L759</f>
        <v/>
      </c>
      <c r="I757" s="95" t="str">
        <f>GDSummary!P759</f>
        <v/>
      </c>
      <c r="J757" s="95" t="str">
        <f>GDSummary!T759</f>
        <v/>
      </c>
    </row>
    <row r="758">
      <c r="A758" t="str">
        <f t="shared" si="2"/>
        <v>9.83025E+28</v>
      </c>
      <c r="C758" s="95" t="str">
        <f t="shared" si="3"/>
        <v>1376165476529270000000000000000</v>
      </c>
      <c r="D758" t="str">
        <f t="shared" si="4"/>
        <v>0</v>
      </c>
      <c r="E758" s="94"/>
      <c r="F758" s="95" t="str">
        <f>GDSummary!D760</f>
        <v/>
      </c>
      <c r="G758" s="95" t="str">
        <f>GDSummary!H760</f>
        <v/>
      </c>
      <c r="H758" s="95" t="str">
        <f>GDSummary!L760</f>
        <v/>
      </c>
      <c r="I758" s="95" t="str">
        <f>GDSummary!P760</f>
        <v/>
      </c>
      <c r="J758" s="95" t="str">
        <f>GDSummary!T760</f>
        <v/>
      </c>
    </row>
    <row r="759">
      <c r="A759" t="str">
        <f t="shared" si="2"/>
        <v>1.15716E+29</v>
      </c>
      <c r="C759" s="95" t="str">
        <f t="shared" si="3"/>
        <v>1491881314824720000000000000000</v>
      </c>
      <c r="D759" t="str">
        <f t="shared" si="4"/>
        <v>0</v>
      </c>
      <c r="E759" s="94"/>
      <c r="F759" s="95" t="str">
        <f>GDSummary!D761</f>
        <v/>
      </c>
      <c r="G759" s="95" t="str">
        <f>GDSummary!H761</f>
        <v/>
      </c>
      <c r="H759" s="95" t="str">
        <f>GDSummary!L761</f>
        <v/>
      </c>
      <c r="I759" s="95" t="str">
        <f>GDSummary!P761</f>
        <v/>
      </c>
      <c r="J759" s="95" t="str">
        <f>GDSummary!T761</f>
        <v/>
      </c>
    </row>
    <row r="760">
      <c r="A760" t="str">
        <f t="shared" si="2"/>
        <v>1.20875E+29</v>
      </c>
      <c r="C760" s="95" t="str">
        <f t="shared" si="3"/>
        <v>1612755965149240000000000000000</v>
      </c>
      <c r="D760" t="str">
        <f t="shared" si="4"/>
        <v>0</v>
      </c>
      <c r="E760" s="94"/>
      <c r="F760" s="95" t="str">
        <f>GDSummary!D762</f>
        <v/>
      </c>
      <c r="G760" s="95" t="str">
        <f>GDSummary!H762</f>
        <v/>
      </c>
      <c r="H760" s="95" t="str">
        <f>GDSummary!L762</f>
        <v/>
      </c>
      <c r="I760" s="95" t="str">
        <f>GDSummary!P762</f>
        <v/>
      </c>
      <c r="J760" s="95" t="str">
        <f>GDSummary!T762</f>
        <v/>
      </c>
    </row>
    <row r="761">
      <c r="A761" t="str">
        <f t="shared" si="2"/>
        <v>1.21774E+29</v>
      </c>
      <c r="C761" s="95" t="str">
        <f t="shared" si="3"/>
        <v>1734529791169370000000000000000</v>
      </c>
      <c r="D761" t="str">
        <f t="shared" si="4"/>
        <v>0</v>
      </c>
      <c r="E761" s="94"/>
    </row>
    <row r="762">
      <c r="A762" t="str">
        <f t="shared" si="2"/>
        <v>1.23678E+29</v>
      </c>
      <c r="C762" s="95" t="str">
        <f t="shared" si="3"/>
        <v>1858207640832480000000000000000</v>
      </c>
      <c r="D762" t="str">
        <f t="shared" si="4"/>
        <v>0</v>
      </c>
      <c r="E762" s="94"/>
    </row>
    <row r="763">
      <c r="A763" t="str">
        <f t="shared" si="2"/>
        <v>1.54053E+29</v>
      </c>
      <c r="C763" s="95" t="str">
        <f t="shared" si="3"/>
        <v>2012261042275040000000000000000</v>
      </c>
      <c r="D763" t="str">
        <f t="shared" si="4"/>
        <v>0</v>
      </c>
      <c r="E763" s="94"/>
    </row>
    <row r="764">
      <c r="A764" t="str">
        <f t="shared" si="2"/>
        <v>1.79545E+29</v>
      </c>
      <c r="C764" s="95" t="str">
        <f t="shared" si="3"/>
        <v>2191806308243960000000000000000</v>
      </c>
      <c r="D764" t="str">
        <f t="shared" si="4"/>
        <v>0</v>
      </c>
      <c r="E764" s="94"/>
    </row>
    <row r="765">
      <c r="A765" t="str">
        <f t="shared" si="2"/>
        <v>1.83414E+29</v>
      </c>
      <c r="C765" s="95" t="str">
        <f t="shared" si="3"/>
        <v>2375220683234670000000000000000</v>
      </c>
      <c r="D765" t="str">
        <f t="shared" si="4"/>
        <v>0</v>
      </c>
      <c r="E765" s="94"/>
    </row>
    <row r="766">
      <c r="A766" t="str">
        <f t="shared" si="2"/>
        <v>2.44285E+29</v>
      </c>
      <c r="C766" s="95" t="str">
        <f t="shared" si="3"/>
        <v>2619505362665020000000000000000</v>
      </c>
      <c r="D766" t="str">
        <f t="shared" si="4"/>
        <v>0</v>
      </c>
      <c r="E766" s="94"/>
    </row>
    <row r="767">
      <c r="A767" t="str">
        <f t="shared" si="2"/>
        <v>2.83909E+29</v>
      </c>
      <c r="C767" s="95" t="str">
        <f t="shared" si="3"/>
        <v>2903413949008980000000000000000</v>
      </c>
      <c r="D767" t="str">
        <f t="shared" si="4"/>
        <v>0</v>
      </c>
      <c r="E767" s="94"/>
    </row>
    <row r="768">
      <c r="A768" t="str">
        <f t="shared" si="2"/>
        <v>2.84675E+29</v>
      </c>
      <c r="C768" s="95" t="str">
        <f t="shared" si="3"/>
        <v>3188089241070230000000000000000</v>
      </c>
      <c r="D768" t="str">
        <f t="shared" si="4"/>
        <v>0</v>
      </c>
      <c r="E768" s="94"/>
    </row>
    <row r="769">
      <c r="A769" t="str">
        <f t="shared" si="2"/>
        <v>2.96681E+29</v>
      </c>
      <c r="C769" s="95" t="str">
        <f t="shared" si="3"/>
        <v>3484770202849720000000000000000</v>
      </c>
      <c r="D769" t="str">
        <f t="shared" si="4"/>
        <v>0</v>
      </c>
      <c r="E769" s="94"/>
    </row>
    <row r="770">
      <c r="A770" t="str">
        <f t="shared" si="2"/>
        <v>3.01245E+29</v>
      </c>
      <c r="C770" s="95" t="str">
        <f t="shared" si="3"/>
        <v>3786015206853090000000000000000</v>
      </c>
      <c r="D770" t="str">
        <f t="shared" si="4"/>
        <v>0</v>
      </c>
      <c r="E770" s="94"/>
    </row>
    <row r="771">
      <c r="A771" t="str">
        <f t="shared" si="2"/>
        <v>3.20774E+29</v>
      </c>
      <c r="C771" s="95" t="str">
        <f t="shared" si="3"/>
        <v>4106789497668890000000000000000</v>
      </c>
      <c r="D771" t="str">
        <f t="shared" si="4"/>
        <v>0</v>
      </c>
      <c r="E771" s="94"/>
    </row>
    <row r="772">
      <c r="A772" t="str">
        <f t="shared" si="2"/>
        <v>3.37468E+29</v>
      </c>
      <c r="C772" s="95" t="str">
        <f t="shared" si="3"/>
        <v>4444257274102160000000000000000</v>
      </c>
      <c r="D772" t="str">
        <f t="shared" si="4"/>
        <v>0</v>
      </c>
      <c r="E772" s="94"/>
    </row>
    <row r="773">
      <c r="A773" t="str">
        <f t="shared" si="2"/>
        <v>3.75035E+29</v>
      </c>
      <c r="C773" s="95" t="str">
        <f t="shared" si="3"/>
        <v>4819292423127430000000000000000</v>
      </c>
      <c r="D773" t="str">
        <f t="shared" si="4"/>
        <v>0</v>
      </c>
      <c r="E773" s="94"/>
    </row>
    <row r="774">
      <c r="A774" t="str">
        <f t="shared" si="2"/>
        <v>4.54087E+29</v>
      </c>
      <c r="C774" s="95" t="str">
        <f t="shared" si="3"/>
        <v>5273379610285210000000000000000</v>
      </c>
      <c r="D774" t="str">
        <f t="shared" si="4"/>
        <v>0</v>
      </c>
      <c r="E774" s="94"/>
    </row>
    <row r="775">
      <c r="A775" t="str">
        <f t="shared" si="2"/>
        <v>4.66514E+29</v>
      </c>
      <c r="C775" s="95" t="str">
        <f t="shared" si="3"/>
        <v>5739894081399590000000000000000</v>
      </c>
      <c r="D775" t="str">
        <f t="shared" si="4"/>
        <v>0</v>
      </c>
      <c r="E775" s="94"/>
    </row>
    <row r="776">
      <c r="A776" t="str">
        <f t="shared" si="2"/>
        <v>6.90451E+29</v>
      </c>
      <c r="C776" s="95" t="str">
        <f t="shared" si="3"/>
        <v>6430345325103710000000000000000</v>
      </c>
      <c r="D776" t="str">
        <f t="shared" si="4"/>
        <v>0</v>
      </c>
      <c r="E776" s="94"/>
    </row>
    <row r="777">
      <c r="A777" t="str">
        <f t="shared" si="2"/>
        <v>7.03104E+29</v>
      </c>
      <c r="C777" s="95" t="str">
        <f t="shared" si="3"/>
        <v>7133449680381250000000000000000</v>
      </c>
      <c r="D777" t="str">
        <f t="shared" si="4"/>
        <v>0</v>
      </c>
      <c r="E777" s="94"/>
    </row>
    <row r="778">
      <c r="A778" t="str">
        <f t="shared" si="2"/>
        <v>7.03905E+29</v>
      </c>
      <c r="C778" s="95" t="str">
        <f t="shared" si="3"/>
        <v>7837354779797420000000000000000</v>
      </c>
      <c r="D778" t="str">
        <f t="shared" si="4"/>
        <v>0</v>
      </c>
      <c r="E778" s="94"/>
    </row>
    <row r="779">
      <c r="A779" t="str">
        <f t="shared" si="2"/>
        <v>7.17495E+29</v>
      </c>
      <c r="C779" s="95" t="str">
        <f t="shared" si="3"/>
        <v>8554850045010980000000000000000</v>
      </c>
      <c r="D779" t="str">
        <f t="shared" si="4"/>
        <v>0</v>
      </c>
      <c r="E779" s="94"/>
    </row>
    <row r="780">
      <c r="A780" t="str">
        <f t="shared" si="2"/>
        <v>7.52175E+29</v>
      </c>
      <c r="C780" s="95" t="str">
        <f t="shared" si="3"/>
        <v>9307024547593940000000000000000</v>
      </c>
      <c r="D780" t="str">
        <f t="shared" si="4"/>
        <v>0</v>
      </c>
      <c r="E780" s="94"/>
    </row>
    <row r="781">
      <c r="A781" t="str">
        <f t="shared" si="2"/>
        <v>7.67795E+29</v>
      </c>
      <c r="C781" s="95" t="str">
        <f t="shared" si="3"/>
        <v>10074819785862000000000000000000</v>
      </c>
      <c r="D781" t="str">
        <f t="shared" si="4"/>
        <v>0</v>
      </c>
      <c r="E781" s="94"/>
    </row>
    <row r="782">
      <c r="A782" t="str">
        <f t="shared" si="2"/>
        <v>8.35558E+29</v>
      </c>
      <c r="C782" s="95" t="str">
        <f t="shared" si="3"/>
        <v>10910377901696700000000000000000</v>
      </c>
      <c r="D782" t="str">
        <f t="shared" si="4"/>
        <v>0</v>
      </c>
      <c r="E782" s="94"/>
    </row>
    <row r="783">
      <c r="A783" t="str">
        <f t="shared" si="2"/>
        <v>8.39305E+29</v>
      </c>
      <c r="C783" s="95" t="str">
        <f t="shared" si="3"/>
        <v>11749683049443000000000000000000</v>
      </c>
      <c r="D783" t="str">
        <f t="shared" si="4"/>
        <v>0</v>
      </c>
      <c r="E783" s="94"/>
    </row>
    <row r="784">
      <c r="A784" t="str">
        <f t="shared" si="2"/>
        <v>9.8798E+29</v>
      </c>
      <c r="C784" s="95" t="str">
        <f t="shared" si="3"/>
        <v>12737663380996100000000000000000</v>
      </c>
      <c r="D784" t="str">
        <f t="shared" si="4"/>
        <v>0</v>
      </c>
      <c r="E784" s="94"/>
    </row>
    <row r="785">
      <c r="A785" t="str">
        <f t="shared" si="2"/>
        <v>1.03203E+30</v>
      </c>
      <c r="C785" s="95" t="str">
        <f t="shared" si="3"/>
        <v>13769689582967600000000000000000</v>
      </c>
      <c r="D785" t="str">
        <f t="shared" si="4"/>
        <v>0</v>
      </c>
      <c r="E785" s="94"/>
    </row>
    <row r="786">
      <c r="A786" t="str">
        <f t="shared" si="2"/>
        <v>1.0397E+30</v>
      </c>
      <c r="C786" s="95" t="str">
        <f t="shared" si="3"/>
        <v>14809392935404700000000000000000</v>
      </c>
      <c r="D786" t="str">
        <f t="shared" si="4"/>
        <v>0</v>
      </c>
      <c r="E786" s="94"/>
    </row>
    <row r="787">
      <c r="A787" t="str">
        <f t="shared" si="2"/>
        <v>1.05596E+30</v>
      </c>
      <c r="C787" s="95" t="str">
        <f t="shared" si="3"/>
        <v>15865352817093000000000000000000</v>
      </c>
      <c r="D787" t="str">
        <f t="shared" si="4"/>
        <v>0</v>
      </c>
      <c r="E787" s="94"/>
    </row>
    <row r="788">
      <c r="A788" t="str">
        <f t="shared" si="2"/>
        <v>1.31531E+30</v>
      </c>
      <c r="C788" s="95" t="str">
        <f t="shared" si="3"/>
        <v>17180658767221400000000000000000</v>
      </c>
      <c r="D788" t="str">
        <f t="shared" si="4"/>
        <v>0</v>
      </c>
      <c r="E788" s="94"/>
    </row>
    <row r="789">
      <c r="A789" t="str">
        <f t="shared" si="2"/>
        <v>1.53296E+30</v>
      </c>
      <c r="C789" s="95" t="str">
        <f t="shared" si="3"/>
        <v>18713613927152500000000000000000</v>
      </c>
      <c r="D789" t="str">
        <f t="shared" si="4"/>
        <v>0</v>
      </c>
      <c r="E789" s="94"/>
    </row>
    <row r="790">
      <c r="A790" t="str">
        <f t="shared" si="2"/>
        <v>1.56599E+30</v>
      </c>
      <c r="C790" s="95" t="str">
        <f t="shared" si="3"/>
        <v>20279603489897300000000000000000</v>
      </c>
      <c r="D790" t="str">
        <f t="shared" si="4"/>
        <v>0</v>
      </c>
      <c r="E790" s="94"/>
    </row>
    <row r="791">
      <c r="A791" t="str">
        <f t="shared" si="2"/>
        <v>2.0857E+30</v>
      </c>
      <c r="C791" s="95" t="str">
        <f t="shared" si="3"/>
        <v>22365302925100900000000000000000</v>
      </c>
      <c r="D791" t="str">
        <f t="shared" si="4"/>
        <v>0</v>
      </c>
      <c r="E791" s="94"/>
    </row>
    <row r="792">
      <c r="A792" t="str">
        <f t="shared" si="2"/>
        <v>2.42401E+30</v>
      </c>
      <c r="C792" s="95" t="str">
        <f t="shared" si="3"/>
        <v>24789310765330400000000000000000</v>
      </c>
      <c r="D792" t="str">
        <f t="shared" si="4"/>
        <v>0</v>
      </c>
      <c r="E792" s="94"/>
    </row>
    <row r="793">
      <c r="A793" t="str">
        <f t="shared" si="2"/>
        <v>2.43055E+30</v>
      </c>
      <c r="C793" s="95" t="str">
        <f t="shared" si="3"/>
        <v>27219864729063100000000000000000</v>
      </c>
      <c r="D793" t="str">
        <f t="shared" si="4"/>
        <v>0</v>
      </c>
      <c r="E793" s="94"/>
    </row>
    <row r="794">
      <c r="A794" t="str">
        <f t="shared" si="2"/>
        <v>2.53306E+30</v>
      </c>
      <c r="C794" s="95" t="str">
        <f t="shared" si="3"/>
        <v>29752922945657400000000000000000</v>
      </c>
      <c r="D794" t="str">
        <f t="shared" si="4"/>
        <v>0</v>
      </c>
      <c r="E794" s="94"/>
    </row>
    <row r="795">
      <c r="A795" t="str">
        <f t="shared" si="2"/>
        <v>2.57203E+30</v>
      </c>
      <c r="C795" s="95" t="str">
        <f t="shared" si="3"/>
        <v>32324948895761800000000000000000</v>
      </c>
      <c r="D795" t="str">
        <f t="shared" si="4"/>
        <v>0</v>
      </c>
      <c r="E795" s="94"/>
    </row>
    <row r="796">
      <c r="A796" t="str">
        <f t="shared" si="2"/>
        <v>2.73877E+30</v>
      </c>
      <c r="C796" s="95" t="str">
        <f t="shared" si="3"/>
        <v>35063715644223100000000000000000</v>
      </c>
      <c r="D796" t="str">
        <f t="shared" si="4"/>
        <v>0</v>
      </c>
      <c r="E796" s="94"/>
    </row>
    <row r="797">
      <c r="A797" t="str">
        <f t="shared" si="2"/>
        <v>2.8813E+30</v>
      </c>
      <c r="C797" s="95" t="str">
        <f t="shared" si="3"/>
        <v>37945011157096300000000000000000</v>
      </c>
      <c r="D797" t="str">
        <f t="shared" si="4"/>
        <v>0</v>
      </c>
      <c r="E797" s="94"/>
    </row>
    <row r="798">
      <c r="A798" t="str">
        <f t="shared" si="2"/>
        <v>3.20205E+30</v>
      </c>
      <c r="C798" s="95" t="str">
        <f t="shared" si="3"/>
        <v>41147056411541200000000000000000</v>
      </c>
      <c r="D798" t="str">
        <f t="shared" si="4"/>
        <v>0</v>
      </c>
      <c r="E798" s="94"/>
    </row>
    <row r="799">
      <c r="A799" t="str">
        <f t="shared" si="2"/>
        <v>3.87699E+30</v>
      </c>
      <c r="C799" s="95" t="str">
        <f t="shared" si="3"/>
        <v>45024046945686700000000000000000</v>
      </c>
      <c r="D799" t="str">
        <f t="shared" si="4"/>
        <v>0</v>
      </c>
      <c r="E799" s="94"/>
    </row>
    <row r="800">
      <c r="A800" t="str">
        <f t="shared" si="2"/>
        <v>3.98309E+30</v>
      </c>
      <c r="C800" s="95" t="str">
        <f t="shared" si="3"/>
        <v>49007141469611000000000000000000</v>
      </c>
      <c r="D800" t="str">
        <f t="shared" si="4"/>
        <v>0</v>
      </c>
      <c r="E800" s="94"/>
    </row>
    <row r="801">
      <c r="A801" t="str">
        <f t="shared" si="2"/>
        <v>5.89506E+30</v>
      </c>
      <c r="C801" s="95" t="str">
        <f t="shared" si="3"/>
        <v>54902205263163400000000000000000</v>
      </c>
      <c r="D801" t="str">
        <f t="shared" si="4"/>
        <v>0</v>
      </c>
      <c r="E801" s="94"/>
    </row>
    <row r="802">
      <c r="A802" t="str">
        <f t="shared" si="2"/>
        <v>6.0031E+30</v>
      </c>
      <c r="C802" s="95" t="str">
        <f t="shared" si="3"/>
        <v>60905301159767800000000000000000</v>
      </c>
      <c r="D802" t="str">
        <f t="shared" si="4"/>
        <v>0</v>
      </c>
      <c r="E802" s="94"/>
    </row>
    <row r="803">
      <c r="A803" t="str">
        <f t="shared" si="2"/>
        <v>6.00993E+30</v>
      </c>
      <c r="C803" s="95" t="str">
        <f t="shared" si="3"/>
        <v>66915233799476700000000000000000</v>
      </c>
      <c r="D803" t="str">
        <f t="shared" si="4"/>
        <v>0</v>
      </c>
      <c r="E803" s="94"/>
    </row>
    <row r="804">
      <c r="A804" t="str">
        <f t="shared" si="2"/>
        <v>6.12597E+30</v>
      </c>
      <c r="C804" s="95" t="str">
        <f t="shared" si="3"/>
        <v>73041199099089100000000000000000</v>
      </c>
      <c r="D804" t="str">
        <f t="shared" si="4"/>
        <v>0</v>
      </c>
      <c r="E804" s="94"/>
    </row>
    <row r="805">
      <c r="A805" t="str">
        <f t="shared" si="2"/>
        <v>6.42206E+30</v>
      </c>
      <c r="C805" s="95" t="str">
        <f t="shared" si="3"/>
        <v>79463255279076600000000000000000</v>
      </c>
      <c r="D805" t="str">
        <f t="shared" si="4"/>
        <v>0</v>
      </c>
      <c r="E805" s="94"/>
    </row>
    <row r="806">
      <c r="A806" t="str">
        <f t="shared" si="2"/>
        <v>6.55543E+30</v>
      </c>
      <c r="C806" s="95" t="str">
        <f t="shared" si="3"/>
        <v>86018681098420000000000000000000</v>
      </c>
      <c r="D806" t="str">
        <f t="shared" si="4"/>
        <v>0</v>
      </c>
      <c r="E806" s="94"/>
    </row>
    <row r="807">
      <c r="A807" t="str">
        <f t="shared" si="2"/>
        <v>7.13398E+30</v>
      </c>
      <c r="C807" s="95" t="str">
        <f t="shared" si="3"/>
        <v>93152665490483300000000000000000</v>
      </c>
      <c r="D807" t="str">
        <f t="shared" si="4"/>
        <v>0</v>
      </c>
      <c r="E807" s="94"/>
    </row>
    <row r="808">
      <c r="A808" t="str">
        <f t="shared" si="2"/>
        <v>7.16598E+30</v>
      </c>
      <c r="C808" s="95" t="str">
        <f t="shared" si="3"/>
        <v>100318641992572000000000000000000</v>
      </c>
      <c r="D808" t="str">
        <f t="shared" si="4"/>
        <v>0</v>
      </c>
      <c r="E808" s="94"/>
    </row>
    <row r="809">
      <c r="A809" t="str">
        <f t="shared" si="2"/>
        <v>8.43536E+30</v>
      </c>
      <c r="C809" s="95" t="str">
        <f t="shared" si="3"/>
        <v>108754005292137000000000000000000</v>
      </c>
      <c r="D809" t="str">
        <f t="shared" si="4"/>
        <v>0</v>
      </c>
      <c r="E809" s="94"/>
    </row>
    <row r="810">
      <c r="A810" t="str">
        <f t="shared" si="2"/>
        <v>8.81143E+30</v>
      </c>
      <c r="C810" s="95" t="str">
        <f t="shared" si="3"/>
        <v>117565431663970000000000000000000</v>
      </c>
      <c r="D810" t="str">
        <f t="shared" si="4"/>
        <v>0</v>
      </c>
      <c r="E810" s="94"/>
    </row>
    <row r="811">
      <c r="A811" t="str">
        <f t="shared" si="2"/>
        <v>8.87697E+30</v>
      </c>
      <c r="C811" s="95" t="str">
        <f t="shared" si="3"/>
        <v>126442405447239000000000000000000</v>
      </c>
      <c r="D811" t="str">
        <f t="shared" si="4"/>
        <v>0</v>
      </c>
      <c r="E811" s="94"/>
    </row>
    <row r="812">
      <c r="A812" t="str">
        <f t="shared" si="2"/>
        <v>9.01577E+30</v>
      </c>
      <c r="C812" s="95" t="str">
        <f t="shared" si="3"/>
        <v>135458177267112000000000000000000</v>
      </c>
      <c r="D812" t="str">
        <f t="shared" si="4"/>
        <v>0</v>
      </c>
      <c r="E812" s="94"/>
    </row>
    <row r="813">
      <c r="A813" t="str">
        <f t="shared" si="2"/>
        <v>1.12301E+31</v>
      </c>
      <c r="C813" s="95" t="str">
        <f t="shared" si="3"/>
        <v>146688242466863000000000000000000</v>
      </c>
      <c r="D813" t="str">
        <f t="shared" si="4"/>
        <v>0</v>
      </c>
      <c r="E813" s="94"/>
    </row>
    <row r="814">
      <c r="A814" t="str">
        <f t="shared" si="2"/>
        <v>1.30884E+31</v>
      </c>
      <c r="C814" s="95" t="str">
        <f t="shared" si="3"/>
        <v>159776593806442000000000000000000</v>
      </c>
      <c r="D814" t="str">
        <f t="shared" si="4"/>
        <v>0</v>
      </c>
      <c r="E814" s="94"/>
    </row>
    <row r="815">
      <c r="A815" t="str">
        <f t="shared" si="2"/>
        <v>1.33704E+31</v>
      </c>
      <c r="C815" s="95" t="str">
        <f t="shared" si="3"/>
        <v>173146992450222000000000000000000</v>
      </c>
      <c r="D815" t="str">
        <f t="shared" si="4"/>
        <v>0</v>
      </c>
      <c r="E815" s="94"/>
    </row>
    <row r="816">
      <c r="A816" t="str">
        <f t="shared" si="2"/>
        <v>1.78077E+31</v>
      </c>
      <c r="C816" s="95" t="str">
        <f t="shared" si="3"/>
        <v>190954667266968000000000000000000</v>
      </c>
      <c r="D816" t="str">
        <f t="shared" si="4"/>
        <v>0</v>
      </c>
      <c r="E816" s="94"/>
    </row>
    <row r="817">
      <c r="A817" t="str">
        <f t="shared" si="2"/>
        <v>2.06961E+31</v>
      </c>
      <c r="C817" s="95" t="str">
        <f t="shared" si="3"/>
        <v>211650814872646000000000000000000</v>
      </c>
      <c r="D817" t="str">
        <f t="shared" si="4"/>
        <v>0</v>
      </c>
      <c r="E817" s="94"/>
    </row>
    <row r="818">
      <c r="A818" t="str">
        <f t="shared" si="2"/>
        <v>2.0752E+31</v>
      </c>
      <c r="C818" s="95" t="str">
        <f t="shared" si="3"/>
        <v>232402853196174000000000000000000</v>
      </c>
      <c r="D818" t="str">
        <f t="shared" si="4"/>
        <v>0</v>
      </c>
      <c r="E818" s="94"/>
    </row>
    <row r="819">
      <c r="A819" t="str">
        <f t="shared" si="2"/>
        <v>2.16272E+31</v>
      </c>
      <c r="C819" s="95" t="str">
        <f t="shared" si="3"/>
        <v>254030071505603000000000000000000</v>
      </c>
      <c r="D819" t="str">
        <f t="shared" si="4"/>
        <v>0</v>
      </c>
      <c r="E819" s="94"/>
    </row>
    <row r="820">
      <c r="A820" t="str">
        <f t="shared" si="2"/>
        <v>2.19599E+31</v>
      </c>
      <c r="C820" s="95" t="str">
        <f t="shared" si="3"/>
        <v>275989995820019000000000000000000</v>
      </c>
      <c r="D820" t="str">
        <f t="shared" si="4"/>
        <v>0</v>
      </c>
      <c r="E820" s="94"/>
    </row>
    <row r="821">
      <c r="A821" t="str">
        <f t="shared" si="2"/>
        <v>2.33836E+31</v>
      </c>
      <c r="C821" s="95" t="str">
        <f t="shared" si="3"/>
        <v>299373550915414000000000000000000</v>
      </c>
      <c r="D821" t="str">
        <f t="shared" si="4"/>
        <v>0</v>
      </c>
      <c r="E821" s="94"/>
    </row>
    <row r="822">
      <c r="A822" t="str">
        <f t="shared" si="2"/>
        <v>2.46005E+31</v>
      </c>
      <c r="C822" s="95" t="str">
        <f t="shared" si="3"/>
        <v>323974014758945000000000000000000</v>
      </c>
      <c r="D822" t="str">
        <f t="shared" si="4"/>
        <v>0</v>
      </c>
      <c r="E822" s="94"/>
    </row>
    <row r="823">
      <c r="A823" t="str">
        <f t="shared" si="2"/>
        <v>2.7339E+31</v>
      </c>
      <c r="C823" s="95" t="str">
        <f t="shared" si="3"/>
        <v>351313035749808000000000000000000</v>
      </c>
      <c r="D823" t="str">
        <f t="shared" si="4"/>
        <v>0</v>
      </c>
      <c r="E823" s="94"/>
    </row>
    <row r="824">
      <c r="A824" t="str">
        <f t="shared" si="2"/>
        <v>3.31017E+31</v>
      </c>
      <c r="C824" s="95" t="str">
        <f t="shared" si="3"/>
        <v>384414730814001000000000000000000</v>
      </c>
      <c r="D824" t="str">
        <f t="shared" si="4"/>
        <v>0</v>
      </c>
      <c r="E824" s="94"/>
    </row>
    <row r="825">
      <c r="A825" t="str">
        <f t="shared" si="2"/>
        <v>3.40076E+31</v>
      </c>
      <c r="C825" s="95" t="str">
        <f t="shared" si="3"/>
        <v>418422340371360000000000000000000</v>
      </c>
      <c r="D825" t="str">
        <f t="shared" si="4"/>
        <v>0</v>
      </c>
      <c r="E825" s="94"/>
    </row>
    <row r="826">
      <c r="A826" t="str">
        <f t="shared" si="2"/>
        <v>5.0332E+31</v>
      </c>
      <c r="C826" s="95" t="str">
        <f t="shared" si="3"/>
        <v>468754318837523000000000000000000</v>
      </c>
      <c r="D826" t="str">
        <f t="shared" si="4"/>
        <v>0</v>
      </c>
      <c r="E826" s="94"/>
    </row>
    <row r="827">
      <c r="A827" t="str">
        <f t="shared" si="2"/>
        <v>5.12544E+31</v>
      </c>
      <c r="C827" s="95" t="str">
        <f t="shared" si="3"/>
        <v>520008674003057000000000000000000</v>
      </c>
      <c r="D827" t="str">
        <f t="shared" si="4"/>
        <v>0</v>
      </c>
      <c r="E827" s="94"/>
    </row>
    <row r="828">
      <c r="A828" t="str">
        <f t="shared" si="2"/>
        <v>5.13127E+31</v>
      </c>
      <c r="C828" s="95" t="str">
        <f t="shared" si="3"/>
        <v>571321401192841000000000000000000</v>
      </c>
      <c r="D828" t="str">
        <f t="shared" si="4"/>
        <v>0</v>
      </c>
      <c r="E828" s="94"/>
    </row>
    <row r="829">
      <c r="A829" t="str">
        <f t="shared" si="2"/>
        <v>5.23034E+31</v>
      </c>
      <c r="C829" s="95" t="str">
        <f t="shared" si="3"/>
        <v>623624813732971000000000000000000</v>
      </c>
      <c r="D829" t="str">
        <f t="shared" si="4"/>
        <v>0</v>
      </c>
      <c r="E829" s="94"/>
    </row>
    <row r="830">
      <c r="A830" t="str">
        <f t="shared" si="2"/>
        <v>5.48314E+31</v>
      </c>
      <c r="C830" s="95" t="str">
        <f t="shared" si="3"/>
        <v>678456246382294000000000000000000</v>
      </c>
      <c r="D830" t="str">
        <f t="shared" si="4"/>
        <v>0</v>
      </c>
      <c r="E830" s="94"/>
    </row>
    <row r="831">
      <c r="A831" t="str">
        <f t="shared" si="2"/>
        <v>5.59701E+31</v>
      </c>
      <c r="C831" s="95" t="str">
        <f t="shared" si="3"/>
        <v>734426387288419000000000000000000</v>
      </c>
      <c r="D831" t="str">
        <f t="shared" si="4"/>
        <v>0</v>
      </c>
      <c r="E831" s="94"/>
    </row>
    <row r="832">
      <c r="A832" t="str">
        <f t="shared" si="2"/>
        <v>6.09099E+31</v>
      </c>
      <c r="C832" s="95" t="str">
        <f t="shared" si="3"/>
        <v>795336253809627000000000000000000</v>
      </c>
      <c r="D832" t="str">
        <f t="shared" si="4"/>
        <v>0</v>
      </c>
      <c r="E832" s="94"/>
    </row>
    <row r="833">
      <c r="A833" t="str">
        <f t="shared" si="2"/>
        <v>6.1183E+31</v>
      </c>
      <c r="C833" s="95" t="str">
        <f t="shared" si="3"/>
        <v>856519268552681000000000000000000</v>
      </c>
      <c r="D833" t="str">
        <f t="shared" si="4"/>
        <v>0</v>
      </c>
      <c r="E833" s="94"/>
    </row>
    <row r="834">
      <c r="A834" t="str">
        <f t="shared" si="2"/>
        <v>7.2021E+31</v>
      </c>
      <c r="C834" s="95" t="str">
        <f t="shared" si="3"/>
        <v>928540291363722000000000000000000</v>
      </c>
      <c r="D834" t="str">
        <f t="shared" si="4"/>
        <v>0</v>
      </c>
      <c r="E834" s="94"/>
    </row>
    <row r="835">
      <c r="A835" t="str">
        <f t="shared" si="2"/>
        <v>7.52318E+31</v>
      </c>
      <c r="C835" s="95" t="str">
        <f t="shared" si="3"/>
        <v>1003772135824570000000000000000000</v>
      </c>
      <c r="D835" t="str">
        <f t="shared" si="4"/>
        <v>0</v>
      </c>
      <c r="E835" s="94"/>
    </row>
    <row r="836">
      <c r="A836" t="str">
        <f t="shared" si="2"/>
        <v>7.57915E+31</v>
      </c>
      <c r="C836" s="95" t="str">
        <f t="shared" si="3"/>
        <v>1079563623236950000000000000000000</v>
      </c>
      <c r="D836" t="str">
        <f t="shared" si="4"/>
        <v>0</v>
      </c>
      <c r="E836" s="94"/>
    </row>
    <row r="837">
      <c r="A837" t="str">
        <f t="shared" si="2"/>
        <v>7.69765E+31</v>
      </c>
      <c r="C837" s="95" t="str">
        <f t="shared" si="3"/>
        <v>1156540166491670000000000000000000</v>
      </c>
      <c r="D837" t="str">
        <f t="shared" si="4"/>
        <v>0</v>
      </c>
      <c r="E837" s="94"/>
    </row>
    <row r="838">
      <c r="A838" t="str">
        <f t="shared" si="2"/>
        <v>9.58822E+31</v>
      </c>
      <c r="C838" s="95" t="str">
        <f t="shared" si="3"/>
        <v>1252422318000470000000000000000000</v>
      </c>
      <c r="D838" t="str">
        <f t="shared" si="4"/>
        <v>0</v>
      </c>
      <c r="E838" s="94"/>
    </row>
    <row r="839">
      <c r="A839" t="str">
        <f t="shared" si="2"/>
        <v>1.11748E+32</v>
      </c>
      <c r="C839" s="95" t="str">
        <f t="shared" si="3"/>
        <v>1364170492549790000000000000000000</v>
      </c>
      <c r="D839" t="str">
        <f t="shared" si="4"/>
        <v>0</v>
      </c>
      <c r="E839" s="94"/>
    </row>
    <row r="840">
      <c r="A840" t="str">
        <f t="shared" si="2"/>
        <v>1.14156E+32</v>
      </c>
      <c r="C840" s="95" t="str">
        <f t="shared" si="3"/>
        <v>1478326783336470000000000000000000</v>
      </c>
      <c r="D840" t="str">
        <f t="shared" si="4"/>
        <v>0</v>
      </c>
      <c r="E840" s="94"/>
    </row>
    <row r="841">
      <c r="A841" t="str">
        <f t="shared" si="2"/>
        <v>1.52042E+32</v>
      </c>
      <c r="C841" s="95" t="str">
        <f t="shared" si="3"/>
        <v>1630368480729000000000000000000000</v>
      </c>
      <c r="D841" t="str">
        <f t="shared" si="4"/>
        <v>0</v>
      </c>
      <c r="E841" s="94"/>
    </row>
    <row r="842">
      <c r="A842" t="str">
        <f t="shared" si="2"/>
        <v>1.76703E+32</v>
      </c>
      <c r="C842" s="95" t="str">
        <f t="shared" si="3"/>
        <v>1807071921455260000000000000000000</v>
      </c>
      <c r="D842" t="str">
        <f t="shared" si="4"/>
        <v>0</v>
      </c>
      <c r="E842" s="94"/>
    </row>
    <row r="843">
      <c r="A843" t="str">
        <f t="shared" si="2"/>
        <v>1.77181E+32</v>
      </c>
      <c r="C843" s="95" t="str">
        <f t="shared" si="3"/>
        <v>1984252556408050000000000000000000</v>
      </c>
      <c r="D843" t="str">
        <f t="shared" si="4"/>
        <v>0</v>
      </c>
      <c r="E843" s="94"/>
    </row>
    <row r="844">
      <c r="A844" t="str">
        <f t="shared" si="2"/>
        <v>1.84653E+32</v>
      </c>
      <c r="C844" s="95" t="str">
        <f t="shared" si="3"/>
        <v>2168905466767350000000000000000000</v>
      </c>
      <c r="D844" t="str">
        <f t="shared" si="4"/>
        <v>0</v>
      </c>
      <c r="E844" s="94"/>
    </row>
    <row r="845">
      <c r="A845" t="str">
        <f t="shared" si="2"/>
        <v>1.87494E+32</v>
      </c>
      <c r="C845" s="95" t="str">
        <f t="shared" si="3"/>
        <v>2356399016696480000000000000000000</v>
      </c>
      <c r="D845" t="str">
        <f t="shared" si="4"/>
        <v>0</v>
      </c>
      <c r="E845" s="94"/>
    </row>
    <row r="846">
      <c r="A846" t="str">
        <f t="shared" si="2"/>
        <v>1.99648E+32</v>
      </c>
      <c r="C846" s="95" t="str">
        <f t="shared" si="3"/>
        <v>2556047507830880000000000000000000</v>
      </c>
      <c r="D846" t="str">
        <f t="shared" si="4"/>
        <v>0</v>
      </c>
      <c r="E846" s="94"/>
    </row>
    <row r="847">
      <c r="A847" t="str">
        <f t="shared" si="2"/>
        <v>2.10038E+32</v>
      </c>
      <c r="C847" s="95" t="str">
        <f t="shared" si="3"/>
        <v>2766085950126360000000000000000000</v>
      </c>
      <c r="D847" t="str">
        <f t="shared" si="4"/>
        <v>0</v>
      </c>
      <c r="E847" s="94"/>
    </row>
    <row r="848">
      <c r="A848" t="str">
        <f t="shared" si="2"/>
        <v>2.3342E+32</v>
      </c>
      <c r="C848" s="95" t="str">
        <f t="shared" si="3"/>
        <v>2999506157945510000000000000000000</v>
      </c>
      <c r="D848" t="str">
        <f t="shared" si="4"/>
        <v>0</v>
      </c>
      <c r="E848" s="94"/>
    </row>
    <row r="849">
      <c r="A849" t="str">
        <f t="shared" si="2"/>
        <v>2.82622E+32</v>
      </c>
      <c r="C849" s="95" t="str">
        <f t="shared" si="3"/>
        <v>3282128002510910000000000000000000</v>
      </c>
      <c r="D849" t="str">
        <f t="shared" si="4"/>
        <v>0</v>
      </c>
      <c r="E849" s="94"/>
    </row>
    <row r="850">
      <c r="A850" t="str">
        <f t="shared" si="2"/>
        <v>2.90357E+32</v>
      </c>
      <c r="C850" s="95" t="str">
        <f t="shared" si="3"/>
        <v>3572484533308560000000000000000000</v>
      </c>
      <c r="D850" t="str">
        <f t="shared" si="4"/>
        <v>0</v>
      </c>
      <c r="E850" s="94"/>
    </row>
    <row r="851">
      <c r="A851" t="str">
        <f t="shared" si="2"/>
        <v>4.29734E+32</v>
      </c>
      <c r="C851" s="95" t="str">
        <f t="shared" si="3"/>
        <v>4002218314830840000000000000000000</v>
      </c>
      <c r="D851" t="str">
        <f t="shared" si="4"/>
        <v>0</v>
      </c>
      <c r="E851" s="94"/>
    </row>
    <row r="852">
      <c r="A852" t="str">
        <f t="shared" si="2"/>
        <v>4.37609E+32</v>
      </c>
      <c r="C852" s="95" t="str">
        <f t="shared" si="3"/>
        <v>4439827336689150000000000000000000</v>
      </c>
      <c r="D852" t="str">
        <f t="shared" si="4"/>
        <v>0</v>
      </c>
      <c r="E852" s="94"/>
    </row>
    <row r="853">
      <c r="A853" t="str">
        <f t="shared" si="2"/>
        <v>4.38107E+32</v>
      </c>
      <c r="C853" s="95" t="str">
        <f t="shared" si="3"/>
        <v>4877934738135950000000000000000000</v>
      </c>
      <c r="D853" t="str">
        <f t="shared" si="4"/>
        <v>0</v>
      </c>
      <c r="E853" s="94"/>
    </row>
    <row r="854">
      <c r="A854" t="str">
        <f t="shared" si="2"/>
        <v>4.46566E+32</v>
      </c>
      <c r="C854" s="95" t="str">
        <f t="shared" si="3"/>
        <v>5324500598297810000000000000000000</v>
      </c>
      <c r="D854" t="str">
        <f t="shared" si="4"/>
        <v>0</v>
      </c>
      <c r="E854" s="94"/>
    </row>
    <row r="855">
      <c r="A855" t="str">
        <f t="shared" si="2"/>
        <v>4.6815E+32</v>
      </c>
      <c r="C855" s="95" t="str">
        <f t="shared" si="3"/>
        <v>5792650661473220000000000000000000</v>
      </c>
      <c r="D855" t="str">
        <f t="shared" si="4"/>
        <v>0</v>
      </c>
      <c r="E855" s="94"/>
    </row>
    <row r="856">
      <c r="A856" t="str">
        <f t="shared" si="2"/>
        <v>4.77872E+32</v>
      </c>
      <c r="C856" s="95" t="str">
        <f t="shared" si="3"/>
        <v>6270523001025580000000000000000000</v>
      </c>
      <c r="D856" t="str">
        <f t="shared" si="4"/>
        <v>0</v>
      </c>
      <c r="E856" s="94"/>
    </row>
    <row r="857">
      <c r="A857" t="str">
        <f t="shared" si="2"/>
        <v>5.20048E+32</v>
      </c>
      <c r="C857" s="95" t="str">
        <f t="shared" si="3"/>
        <v>6790570654025600000000000000000000</v>
      </c>
      <c r="D857" t="str">
        <f t="shared" si="4"/>
        <v>0</v>
      </c>
      <c r="E857" s="94"/>
    </row>
    <row r="858">
      <c r="A858" t="str">
        <f t="shared" si="2"/>
        <v>5.2238E+32</v>
      </c>
      <c r="C858" s="95" t="str">
        <f t="shared" si="3"/>
        <v>7312950443012880000000000000000000</v>
      </c>
      <c r="D858" t="str">
        <f t="shared" si="4"/>
        <v>0</v>
      </c>
      <c r="E858" s="94"/>
    </row>
    <row r="859">
      <c r="A859" t="str">
        <f t="shared" si="2"/>
        <v>6.14915E+32</v>
      </c>
      <c r="C859" s="95" t="str">
        <f t="shared" si="3"/>
        <v>7927865004785930000000000000000000</v>
      </c>
      <c r="D859" t="str">
        <f t="shared" si="4"/>
        <v>0</v>
      </c>
      <c r="E859" s="94"/>
    </row>
    <row r="860">
      <c r="A860" t="str">
        <f t="shared" si="2"/>
        <v>6.42329E+32</v>
      </c>
      <c r="C860" s="95" t="str">
        <f t="shared" si="3"/>
        <v>8570193520299960000000000000000000</v>
      </c>
      <c r="D860" t="str">
        <f t="shared" si="4"/>
        <v>0</v>
      </c>
      <c r="E860" s="94"/>
    </row>
    <row r="861">
      <c r="A861" t="str">
        <f t="shared" si="2"/>
        <v>6.47107E+32</v>
      </c>
      <c r="C861" s="95" t="str">
        <f t="shared" si="3"/>
        <v>9217300260099910000000000000000000</v>
      </c>
      <c r="D861" t="str">
        <f t="shared" si="4"/>
        <v>0</v>
      </c>
      <c r="E861" s="94"/>
    </row>
    <row r="862">
      <c r="A862" t="str">
        <f t="shared" si="2"/>
        <v>6.57225E+32</v>
      </c>
      <c r="C862" s="95" t="str">
        <f t="shared" si="3"/>
        <v>9874524991363020000000000000000000</v>
      </c>
      <c r="D862" t="str">
        <f t="shared" si="4"/>
        <v>0</v>
      </c>
      <c r="E862" s="94"/>
    </row>
    <row r="863">
      <c r="A863" t="str">
        <f t="shared" si="2"/>
        <v>8.18641E+32</v>
      </c>
      <c r="C863" s="95" t="str">
        <f t="shared" si="3"/>
        <v>10693165561514100000000000000000000</v>
      </c>
      <c r="D863" t="str">
        <f t="shared" si="4"/>
        <v>0</v>
      </c>
      <c r="E863" s="94"/>
    </row>
    <row r="864">
      <c r="A864" t="str">
        <f t="shared" si="2"/>
        <v>9.54104E+32</v>
      </c>
      <c r="C864" s="95" t="str">
        <f t="shared" si="3"/>
        <v>11647270031291200000000000000000000</v>
      </c>
      <c r="D864" t="str">
        <f t="shared" si="4"/>
        <v>0</v>
      </c>
      <c r="E864" s="94"/>
    </row>
    <row r="865">
      <c r="A865" t="str">
        <f t="shared" si="2"/>
        <v>9.74665E+32</v>
      </c>
      <c r="C865" s="95" t="str">
        <f t="shared" si="3"/>
        <v>12621934966374000000000000000000000</v>
      </c>
      <c r="D865" t="str">
        <f t="shared" si="4"/>
        <v>0</v>
      </c>
      <c r="E865" s="94"/>
    </row>
    <row r="866">
      <c r="A866" t="str">
        <f t="shared" si="2"/>
        <v>1.29813E+33</v>
      </c>
      <c r="C866" s="95" t="str">
        <f t="shared" si="3"/>
        <v>13920065013327900000000000000000000</v>
      </c>
      <c r="D866" t="str">
        <f t="shared" si="4"/>
        <v>0</v>
      </c>
      <c r="E866" s="94"/>
    </row>
    <row r="867">
      <c r="A867" t="str">
        <f t="shared" si="2"/>
        <v>1.50869E+33</v>
      </c>
      <c r="C867" s="95" t="str">
        <f t="shared" si="3"/>
        <v>15428756706072400000000000000000000</v>
      </c>
      <c r="D867" t="str">
        <f t="shared" si="4"/>
        <v>0</v>
      </c>
      <c r="E867" s="94"/>
    </row>
    <row r="868">
      <c r="A868" t="str">
        <f t="shared" si="2"/>
        <v>1.51277E+33</v>
      </c>
      <c r="C868" s="95" t="str">
        <f t="shared" si="3"/>
        <v>16941522676954500000000000000000000</v>
      </c>
      <c r="D868" t="str">
        <f t="shared" si="4"/>
        <v>0</v>
      </c>
      <c r="E868" s="94"/>
    </row>
    <row r="869">
      <c r="A869" t="str">
        <f t="shared" si="2"/>
        <v>1.57656E+33</v>
      </c>
      <c r="C869" s="95" t="str">
        <f t="shared" si="3"/>
        <v>18518086838666100000000000000000000</v>
      </c>
      <c r="D869" t="str">
        <f t="shared" si="4"/>
        <v>0</v>
      </c>
      <c r="E869" s="94"/>
    </row>
    <row r="870">
      <c r="A870" t="str">
        <f t="shared" si="2"/>
        <v>1.60082E+33</v>
      </c>
      <c r="C870" s="95" t="str">
        <f t="shared" si="3"/>
        <v>20118904344305200000000000000000000</v>
      </c>
      <c r="D870" t="str">
        <f t="shared" si="4"/>
        <v>0</v>
      </c>
      <c r="E870" s="94"/>
    </row>
    <row r="871">
      <c r="A871" t="str">
        <f t="shared" si="2"/>
        <v>1.7046E+33</v>
      </c>
      <c r="C871" s="95" t="str">
        <f t="shared" si="3"/>
        <v>21823500580832700000000000000000000</v>
      </c>
      <c r="D871" t="str">
        <f t="shared" si="4"/>
        <v>0</v>
      </c>
      <c r="E871" s="94"/>
    </row>
    <row r="872">
      <c r="A872" t="str">
        <f t="shared" si="2"/>
        <v>1.79331E+33</v>
      </c>
      <c r="C872" s="95" t="str">
        <f t="shared" si="3"/>
        <v>23616806086066600000000000000000000</v>
      </c>
      <c r="D872" t="str">
        <f t="shared" si="4"/>
        <v>0</v>
      </c>
      <c r="E872" s="94"/>
    </row>
    <row r="873">
      <c r="A873" t="str">
        <f t="shared" si="2"/>
        <v>1.99294E+33</v>
      </c>
      <c r="C873" s="95" t="str">
        <f t="shared" si="3"/>
        <v>25609744803094700000000000000000000</v>
      </c>
      <c r="D873" t="str">
        <f t="shared" si="4"/>
        <v>0</v>
      </c>
      <c r="E873" s="94"/>
    </row>
    <row r="874">
      <c r="A874" t="str">
        <f t="shared" si="2"/>
        <v>2.41302E+33</v>
      </c>
      <c r="C874" s="95" t="str">
        <f t="shared" si="3"/>
        <v>28022766458651900000000000000000000</v>
      </c>
      <c r="D874" t="str">
        <f t="shared" si="4"/>
        <v>0</v>
      </c>
      <c r="E874" s="94"/>
    </row>
    <row r="875">
      <c r="A875" t="str">
        <f t="shared" si="2"/>
        <v>2.47906E+33</v>
      </c>
      <c r="C875" s="95" t="str">
        <f t="shared" si="3"/>
        <v>30501826765276800000000000000000000</v>
      </c>
      <c r="D875" t="str">
        <f t="shared" si="4"/>
        <v>0</v>
      </c>
      <c r="E875" s="94"/>
    </row>
    <row r="876">
      <c r="A876" t="str">
        <f t="shared" si="2"/>
        <v>3.66906E+33</v>
      </c>
      <c r="C876" s="95" t="str">
        <f t="shared" si="3"/>
        <v>34170888236913400000000000000000000</v>
      </c>
      <c r="D876" t="str">
        <f t="shared" si="4"/>
        <v>0</v>
      </c>
      <c r="E876" s="94"/>
    </row>
    <row r="877">
      <c r="A877" t="str">
        <f t="shared" si="2"/>
        <v>3.7363E+33</v>
      </c>
      <c r="C877" s="95" t="str">
        <f t="shared" si="3"/>
        <v>37907188408738800000000000000000000</v>
      </c>
      <c r="D877" t="str">
        <f t="shared" si="4"/>
        <v>0</v>
      </c>
      <c r="E877" s="94"/>
    </row>
    <row r="878">
      <c r="A878" t="str">
        <f t="shared" si="2"/>
        <v>3.74056E+33</v>
      </c>
      <c r="C878" s="95" t="str">
        <f t="shared" si="3"/>
        <v>41647743739048400000000000000000000</v>
      </c>
      <c r="D878" t="str">
        <f t="shared" si="4"/>
        <v>0</v>
      </c>
      <c r="E878" s="94"/>
    </row>
    <row r="879">
      <c r="A879" t="str">
        <f t="shared" si="2"/>
        <v>3.81277E+33</v>
      </c>
      <c r="C879" s="95" t="str">
        <f t="shared" si="3"/>
        <v>45460517280527900000000000000000000</v>
      </c>
      <c r="D879" t="str">
        <f t="shared" si="4"/>
        <v>0</v>
      </c>
      <c r="E879" s="94"/>
    </row>
    <row r="880">
      <c r="A880" t="str">
        <f t="shared" si="2"/>
        <v>3.99706E+33</v>
      </c>
      <c r="C880" s="95" t="str">
        <f t="shared" si="3"/>
        <v>49457576468326600000000000000000000</v>
      </c>
      <c r="D880" t="str">
        <f t="shared" si="4"/>
        <v>0</v>
      </c>
      <c r="E880" s="94"/>
    </row>
    <row r="881">
      <c r="A881" t="str">
        <f t="shared" si="2"/>
        <v>4.08007E+33</v>
      </c>
      <c r="C881" s="95" t="str">
        <f t="shared" si="3"/>
        <v>53537644326155700000000000000000000</v>
      </c>
      <c r="D881" t="str">
        <f t="shared" si="4"/>
        <v>0</v>
      </c>
      <c r="E881" s="94"/>
    </row>
    <row r="882">
      <c r="A882" t="str">
        <f t="shared" si="2"/>
        <v>4.44016E+33</v>
      </c>
      <c r="C882" s="95" t="str">
        <f t="shared" si="3"/>
        <v>57977804465017100000000000000000000</v>
      </c>
      <c r="D882" t="str">
        <f t="shared" si="4"/>
        <v>0</v>
      </c>
      <c r="E882" s="94"/>
    </row>
    <row r="883">
      <c r="A883" t="str">
        <f t="shared" si="2"/>
        <v>4.46007E+33</v>
      </c>
      <c r="C883" s="95" t="str">
        <f t="shared" si="3"/>
        <v>62437876350791000000000000000000000</v>
      </c>
      <c r="D883" t="str">
        <f t="shared" si="4"/>
        <v>0</v>
      </c>
      <c r="E883" s="94"/>
    </row>
    <row r="884">
      <c r="A884" t="str">
        <f t="shared" si="2"/>
        <v>5.25013E+33</v>
      </c>
      <c r="C884" s="95" t="str">
        <f t="shared" si="3"/>
        <v>67688008930449000000000000000000000</v>
      </c>
      <c r="D884" t="str">
        <f t="shared" si="4"/>
        <v>0</v>
      </c>
      <c r="E884" s="94"/>
    </row>
    <row r="885">
      <c r="A885" t="str">
        <f t="shared" si="2"/>
        <v>5.48419E+33</v>
      </c>
      <c r="C885" s="95" t="str">
        <f t="shared" si="3"/>
        <v>73172201492778100000000000000000000</v>
      </c>
      <c r="D885" t="str">
        <f t="shared" si="4"/>
        <v>0</v>
      </c>
      <c r="E885" s="94"/>
    </row>
    <row r="886">
      <c r="A886" t="str">
        <f t="shared" si="2"/>
        <v>5.52499E+33</v>
      </c>
      <c r="C886" s="95" t="str">
        <f t="shared" si="3"/>
        <v>78697190472294100000000000000000000</v>
      </c>
      <c r="D886" t="str">
        <f t="shared" si="4"/>
        <v>0</v>
      </c>
      <c r="E886" s="94"/>
    </row>
    <row r="887">
      <c r="A887" t="str">
        <f t="shared" si="2"/>
        <v>5.61138E+33</v>
      </c>
      <c r="C887" s="95" t="str">
        <f t="shared" si="3"/>
        <v>84308566732131200000000000000000000</v>
      </c>
      <c r="D887" t="str">
        <f t="shared" si="4"/>
        <v>0</v>
      </c>
      <c r="E887" s="94"/>
    </row>
    <row r="888">
      <c r="A888" t="str">
        <f t="shared" si="2"/>
        <v>6.98954E+33</v>
      </c>
      <c r="C888" s="95" t="str">
        <f t="shared" si="3"/>
        <v>91298109337834200000000000000000000</v>
      </c>
      <c r="D888" t="str">
        <f t="shared" si="4"/>
        <v>0</v>
      </c>
      <c r="E888" s="94"/>
    </row>
    <row r="889">
      <c r="A889" t="str">
        <f t="shared" si="2"/>
        <v>8.14613E+33</v>
      </c>
      <c r="C889" s="95" t="str">
        <f t="shared" si="3"/>
        <v>99444240967455500000000000000000000</v>
      </c>
      <c r="D889" t="str">
        <f t="shared" si="4"/>
        <v>0</v>
      </c>
      <c r="E889" s="94"/>
    </row>
    <row r="890">
      <c r="A890" t="str">
        <f t="shared" si="2"/>
        <v>8.32168E+33</v>
      </c>
      <c r="C890" s="95" t="str">
        <f t="shared" si="3"/>
        <v>107765917584080000000000000000000000</v>
      </c>
      <c r="D890" t="str">
        <f t="shared" si="4"/>
        <v>0</v>
      </c>
      <c r="E890" s="94"/>
    </row>
    <row r="891">
      <c r="A891" t="str">
        <f t="shared" si="2"/>
        <v>1.10834E+34</v>
      </c>
      <c r="C891" s="95" t="str">
        <f t="shared" si="3"/>
        <v>118849335144552000000000000000000000</v>
      </c>
      <c r="D891" t="str">
        <f t="shared" si="4"/>
        <v>0</v>
      </c>
      <c r="E891" s="94"/>
    </row>
    <row r="892">
      <c r="A892" t="str">
        <f t="shared" si="2"/>
        <v>1.28812E+34</v>
      </c>
      <c r="C892" s="95" t="str">
        <f t="shared" si="3"/>
        <v>131730525314936000000000000000000000</v>
      </c>
      <c r="D892" t="str">
        <f t="shared" si="4"/>
        <v>0</v>
      </c>
      <c r="E892" s="94"/>
    </row>
    <row r="893">
      <c r="A893" t="str">
        <f t="shared" si="2"/>
        <v>1.2916E+34</v>
      </c>
      <c r="C893" s="95" t="str">
        <f t="shared" si="3"/>
        <v>144646501619393000000000000000000000</v>
      </c>
      <c r="D893" t="str">
        <f t="shared" si="4"/>
        <v>0</v>
      </c>
      <c r="E893" s="94"/>
    </row>
    <row r="894">
      <c r="A894" t="str">
        <f t="shared" si="2"/>
        <v>1.34607E+34</v>
      </c>
      <c r="C894" s="95" t="str">
        <f t="shared" si="3"/>
        <v>158107186052458000000000000000000000</v>
      </c>
      <c r="D894" t="str">
        <f t="shared" si="4"/>
        <v>0</v>
      </c>
      <c r="E894" s="94"/>
    </row>
    <row r="895">
      <c r="A895" t="str">
        <f t="shared" si="2"/>
        <v>1.36678E+34</v>
      </c>
      <c r="C895" s="95" t="str">
        <f t="shared" si="3"/>
        <v>171774945222462000000000000000000000</v>
      </c>
      <c r="D895" t="str">
        <f t="shared" si="4"/>
        <v>0</v>
      </c>
      <c r="E895" s="94"/>
    </row>
    <row r="896">
      <c r="A896" t="str">
        <f t="shared" si="2"/>
        <v>1.45538E+34</v>
      </c>
      <c r="C896" s="95" t="str">
        <f t="shared" si="3"/>
        <v>186328765855285000000000000000000000</v>
      </c>
      <c r="D896" t="str">
        <f t="shared" si="4"/>
        <v>0</v>
      </c>
      <c r="E896" s="94"/>
    </row>
    <row r="897">
      <c r="A897" t="str">
        <f t="shared" si="2"/>
        <v>1.53112E+34</v>
      </c>
      <c r="C897" s="95" t="str">
        <f t="shared" si="3"/>
        <v>201639985077612000000000000000000000</v>
      </c>
      <c r="D897" t="str">
        <f t="shared" si="4"/>
        <v>0</v>
      </c>
      <c r="E897" s="94"/>
    </row>
    <row r="898">
      <c r="A898" t="str">
        <f t="shared" si="2"/>
        <v>1.70157E+34</v>
      </c>
      <c r="C898" s="95" t="str">
        <f t="shared" si="3"/>
        <v>218655670081658000000000000000000000</v>
      </c>
      <c r="D898" t="str">
        <f t="shared" si="4"/>
        <v>0</v>
      </c>
      <c r="E898" s="94"/>
    </row>
    <row r="899">
      <c r="A899" t="str">
        <f t="shared" si="2"/>
        <v>2.06023E+34</v>
      </c>
      <c r="C899" s="95" t="str">
        <f t="shared" si="3"/>
        <v>239258017784617000000000000000000000</v>
      </c>
      <c r="D899" t="str">
        <f t="shared" si="4"/>
        <v>0</v>
      </c>
      <c r="E899" s="94"/>
    </row>
    <row r="900">
      <c r="A900" t="str">
        <f t="shared" si="2"/>
        <v>2.11662E+34</v>
      </c>
      <c r="C900" s="95" t="str">
        <f t="shared" si="3"/>
        <v>260424202636737000000000000000000000</v>
      </c>
      <c r="D900" t="str">
        <f t="shared" si="4"/>
        <v>0</v>
      </c>
      <c r="E900" s="94"/>
    </row>
    <row r="901">
      <c r="A901" t="str">
        <f t="shared" si="2"/>
        <v>3.13264E+34</v>
      </c>
      <c r="C901" s="95" t="str">
        <f t="shared" si="3"/>
        <v>291750602053046000000000000000000000</v>
      </c>
      <c r="D901" t="str">
        <f t="shared" si="4"/>
        <v>0</v>
      </c>
      <c r="E901" s="94"/>
    </row>
    <row r="902">
      <c r="A902" t="str">
        <f t="shared" si="2"/>
        <v>3.19005E+34</v>
      </c>
      <c r="C902" s="95" t="str">
        <f t="shared" si="3"/>
        <v>323651084622399000000000000000000000</v>
      </c>
      <c r="D902" t="str">
        <f t="shared" si="4"/>
        <v>0</v>
      </c>
      <c r="E902" s="94"/>
    </row>
    <row r="903">
      <c r="A903" t="str">
        <f t="shared" si="2"/>
        <v>3.19368E+34</v>
      </c>
      <c r="C903" s="95" t="str">
        <f t="shared" si="3"/>
        <v>355587897679885000000000000000000000</v>
      </c>
      <c r="D903" t="str">
        <f t="shared" si="4"/>
        <v>0</v>
      </c>
      <c r="E903" s="94"/>
    </row>
    <row r="904">
      <c r="A904" t="str">
        <f t="shared" si="2"/>
        <v>3.25534E+34</v>
      </c>
      <c r="C904" s="95" t="str">
        <f t="shared" si="3"/>
        <v>388141308890803000000000000000000000</v>
      </c>
      <c r="D904" t="str">
        <f t="shared" si="4"/>
        <v>0</v>
      </c>
      <c r="E904" s="94"/>
    </row>
    <row r="905">
      <c r="A905" t="str">
        <f t="shared" si="2"/>
        <v>3.41268E+34</v>
      </c>
      <c r="C905" s="95" t="str">
        <f t="shared" si="3"/>
        <v>422268148567806000000000000000000000</v>
      </c>
      <c r="D905" t="str">
        <f t="shared" si="4"/>
        <v>0</v>
      </c>
      <c r="E905" s="94"/>
    </row>
    <row r="906">
      <c r="A906" t="str">
        <f t="shared" si="2"/>
        <v>3.48356E+34</v>
      </c>
      <c r="C906" s="95" t="str">
        <f t="shared" si="3"/>
        <v>457103715196507000000000000000000000</v>
      </c>
      <c r="D906" t="str">
        <f t="shared" si="4"/>
        <v>0</v>
      </c>
      <c r="E906" s="94"/>
    </row>
    <row r="907">
      <c r="A907" t="str">
        <f t="shared" si="2"/>
        <v>3.791E+34</v>
      </c>
      <c r="C907" s="95" t="str">
        <f t="shared" si="3"/>
        <v>495013745065891000000000000000000000</v>
      </c>
      <c r="D907" t="str">
        <f t="shared" si="4"/>
        <v>0</v>
      </c>
      <c r="E907" s="94"/>
    </row>
    <row r="908">
      <c r="A908" t="str">
        <f t="shared" si="2"/>
        <v>3.808E+34</v>
      </c>
      <c r="C908" s="95" t="str">
        <f t="shared" si="3"/>
        <v>533093781173022000000000000000000000</v>
      </c>
      <c r="D908" t="str">
        <f t="shared" si="4"/>
        <v>0</v>
      </c>
      <c r="E908" s="94"/>
    </row>
    <row r="909">
      <c r="A909" t="str">
        <f t="shared" si="2"/>
        <v>4.48256E+34</v>
      </c>
      <c r="C909" s="95" t="str">
        <f t="shared" si="3"/>
        <v>577919345271730000000000000000000000</v>
      </c>
      <c r="D909" t="str">
        <f t="shared" si="4"/>
        <v>0</v>
      </c>
      <c r="E909" s="94"/>
    </row>
    <row r="910">
      <c r="A910" t="str">
        <f t="shared" si="2"/>
        <v>4.6824E+34</v>
      </c>
      <c r="C910" s="95" t="str">
        <f t="shared" si="3"/>
        <v>624743310476881000000000000000000000</v>
      </c>
      <c r="D910" t="str">
        <f t="shared" si="4"/>
        <v>0</v>
      </c>
      <c r="E910" s="94"/>
    </row>
    <row r="911">
      <c r="A911" t="str">
        <f t="shared" si="2"/>
        <v>4.71723E+34</v>
      </c>
      <c r="C911" s="95" t="str">
        <f t="shared" si="3"/>
        <v>671915594964615000000000000000000000</v>
      </c>
      <c r="D911" t="str">
        <f t="shared" si="4"/>
        <v>0</v>
      </c>
      <c r="E911" s="94"/>
    </row>
    <row r="912">
      <c r="A912" t="str">
        <f t="shared" si="2"/>
        <v>4.79099E+34</v>
      </c>
      <c r="C912" s="95" t="str">
        <f t="shared" si="3"/>
        <v>719825452935036000000000000000000000</v>
      </c>
      <c r="D912" t="str">
        <f t="shared" si="4"/>
        <v>0</v>
      </c>
      <c r="E912" s="94"/>
    </row>
    <row r="913">
      <c r="A913" t="str">
        <f t="shared" si="2"/>
        <v>5.96766E+34</v>
      </c>
      <c r="C913" s="95" t="str">
        <f t="shared" si="3"/>
        <v>779502077351441000000000000000000000</v>
      </c>
      <c r="D913" t="str">
        <f t="shared" si="4"/>
        <v>0</v>
      </c>
      <c r="E913" s="94"/>
    </row>
    <row r="914">
      <c r="A914" t="str">
        <f t="shared" si="2"/>
        <v>6.95516E+34</v>
      </c>
      <c r="C914" s="95" t="str">
        <f t="shared" si="3"/>
        <v>849053643903288000000000000000000000</v>
      </c>
      <c r="D914" t="str">
        <f t="shared" si="4"/>
        <v>0</v>
      </c>
      <c r="E914" s="94"/>
    </row>
    <row r="915">
      <c r="A915" t="str">
        <f t="shared" si="2"/>
        <v>7.10504E+34</v>
      </c>
      <c r="C915" s="95" t="str">
        <f t="shared" si="3"/>
        <v>920104011284967000000000000000000000</v>
      </c>
      <c r="D915" t="str">
        <f t="shared" si="4"/>
        <v>0</v>
      </c>
      <c r="E915" s="94"/>
    </row>
    <row r="916">
      <c r="A916" t="str">
        <f t="shared" si="2"/>
        <v>9.46301E+34</v>
      </c>
      <c r="C916" s="95" t="str">
        <f t="shared" si="3"/>
        <v>1014734087145270000000000000000000000</v>
      </c>
      <c r="D916" t="str">
        <f t="shared" si="4"/>
        <v>0</v>
      </c>
      <c r="E916" s="94"/>
    </row>
    <row r="917">
      <c r="A917" t="str">
        <f t="shared" si="2"/>
        <v>1.09979E+35</v>
      </c>
      <c r="C917" s="95" t="str">
        <f t="shared" si="3"/>
        <v>1124713522309900000000000000000000000</v>
      </c>
      <c r="D917" t="str">
        <f t="shared" si="4"/>
        <v>0</v>
      </c>
      <c r="E917" s="94"/>
    </row>
    <row r="918">
      <c r="A918" t="str">
        <f t="shared" si="2"/>
        <v>1.10276E+35</v>
      </c>
      <c r="C918" s="95" t="str">
        <f t="shared" si="3"/>
        <v>1234989961037570000000000000000000000</v>
      </c>
      <c r="D918" t="str">
        <f t="shared" si="4"/>
        <v>0</v>
      </c>
      <c r="E918" s="94"/>
    </row>
    <row r="919">
      <c r="A919" t="str">
        <f t="shared" si="2"/>
        <v>1.14927E+35</v>
      </c>
      <c r="C919" s="95" t="str">
        <f t="shared" si="3"/>
        <v>1349917110726080000000000000000000000</v>
      </c>
      <c r="D919" t="str">
        <f t="shared" si="4"/>
        <v>0</v>
      </c>
      <c r="E919" s="94"/>
    </row>
    <row r="920">
      <c r="A920" t="str">
        <f t="shared" si="2"/>
        <v>1.16695E+35</v>
      </c>
      <c r="C920" s="95" t="str">
        <f t="shared" si="3"/>
        <v>1466612261841790000000000000000000000</v>
      </c>
      <c r="D920" t="str">
        <f t="shared" si="4"/>
        <v>0</v>
      </c>
      <c r="E920" s="94"/>
    </row>
    <row r="921">
      <c r="A921" t="str">
        <f t="shared" si="2"/>
        <v>1.2426E+35</v>
      </c>
      <c r="C921" s="95" t="str">
        <f t="shared" si="3"/>
        <v>1590872594273270000000000000000000000</v>
      </c>
      <c r="D921" t="str">
        <f t="shared" si="4"/>
        <v>0</v>
      </c>
      <c r="E921" s="94"/>
    </row>
    <row r="922">
      <c r="A922" t="str">
        <f t="shared" si="2"/>
        <v>1.30727E+35</v>
      </c>
      <c r="C922" s="95" t="str">
        <f t="shared" si="3"/>
        <v>1721599586071350000000000000000000000</v>
      </c>
      <c r="D922" t="str">
        <f t="shared" si="4"/>
        <v>0</v>
      </c>
      <c r="E922" s="94"/>
    </row>
    <row r="923">
      <c r="A923" t="str">
        <f t="shared" si="2"/>
        <v>1.4528E+35</v>
      </c>
      <c r="C923" s="95" t="str">
        <f t="shared" si="3"/>
        <v>1866879284680780000000000000000000000</v>
      </c>
      <c r="D923" t="str">
        <f t="shared" si="4"/>
        <v>0</v>
      </c>
      <c r="E923" s="94"/>
    </row>
    <row r="924">
      <c r="A924" t="str">
        <f t="shared" si="2"/>
        <v>1.75903E+35</v>
      </c>
      <c r="C924" s="95" t="str">
        <f t="shared" si="3"/>
        <v>2042781863050150000000000000000000000</v>
      </c>
      <c r="D924" t="str">
        <f t="shared" si="4"/>
        <v>0</v>
      </c>
      <c r="E924" s="94"/>
    </row>
    <row r="925">
      <c r="A925" t="str">
        <f t="shared" si="2"/>
        <v>1.80717E+35</v>
      </c>
      <c r="C925" s="95" t="str">
        <f t="shared" si="3"/>
        <v>2223498475710550000000000000000000000</v>
      </c>
      <c r="D925" t="str">
        <f t="shared" si="4"/>
        <v>0</v>
      </c>
      <c r="E925" s="94"/>
    </row>
    <row r="926">
      <c r="A926" t="str">
        <f t="shared" si="2"/>
        <v>2.67464E+35</v>
      </c>
      <c r="C926" s="95" t="str">
        <f t="shared" si="3"/>
        <v>2490962868982870000000000000000000000</v>
      </c>
      <c r="D926" t="str">
        <f t="shared" si="4"/>
        <v>0</v>
      </c>
      <c r="E926" s="94"/>
    </row>
    <row r="927">
      <c r="A927" t="str">
        <f t="shared" si="2"/>
        <v>2.72366E+35</v>
      </c>
      <c r="C927" s="95" t="str">
        <f t="shared" si="3"/>
        <v>2763328776794930000000000000000000000</v>
      </c>
      <c r="D927" t="str">
        <f t="shared" si="4"/>
        <v>0</v>
      </c>
      <c r="E927" s="94"/>
    </row>
    <row r="928">
      <c r="A928" t="str">
        <f t="shared" si="2"/>
        <v>2.72676E+35</v>
      </c>
      <c r="C928" s="95" t="str">
        <f t="shared" si="3"/>
        <v>3036004873845040000000000000000000000</v>
      </c>
      <c r="D928" t="str">
        <f t="shared" si="4"/>
        <v>0</v>
      </c>
      <c r="E928" s="94"/>
    </row>
    <row r="929">
      <c r="A929" t="str">
        <f t="shared" si="2"/>
        <v>2.77941E+35</v>
      </c>
      <c r="C929" s="95" t="str">
        <f t="shared" si="3"/>
        <v>3313945477958640000000000000000000000</v>
      </c>
      <c r="D929" t="str">
        <f t="shared" si="4"/>
        <v>0</v>
      </c>
      <c r="E929" s="94"/>
    </row>
    <row r="930">
      <c r="A930" t="str">
        <f t="shared" si="2"/>
        <v>2.91375E+35</v>
      </c>
      <c r="C930" s="95" t="str">
        <f t="shared" si="3"/>
        <v>3605319993976570000000000000000000000</v>
      </c>
      <c r="D930" t="str">
        <f t="shared" si="4"/>
        <v>0</v>
      </c>
      <c r="E930" s="94"/>
    </row>
    <row r="931">
      <c r="A931" t="str">
        <f t="shared" si="2"/>
        <v>2.97426E+35</v>
      </c>
      <c r="C931" s="95" t="str">
        <f t="shared" si="3"/>
        <v>3902745611546660000000000000000000000</v>
      </c>
      <c r="D931" t="str">
        <f t="shared" si="4"/>
        <v>0</v>
      </c>
      <c r="E931" s="94"/>
    </row>
    <row r="932">
      <c r="A932" t="str">
        <f t="shared" si="2"/>
        <v>3.23675E+35</v>
      </c>
      <c r="C932" s="95" t="str">
        <f t="shared" si="3"/>
        <v>4226420956523320000000000000000000000</v>
      </c>
      <c r="D932" t="str">
        <f t="shared" si="4"/>
        <v>0</v>
      </c>
      <c r="E932" s="94"/>
    </row>
    <row r="933">
      <c r="A933" t="str">
        <f t="shared" si="2"/>
        <v>3.25127E+35</v>
      </c>
      <c r="C933" s="95" t="str">
        <f t="shared" si="3"/>
        <v>4551547812560250000000000000000000000</v>
      </c>
      <c r="D933" t="str">
        <f t="shared" si="4"/>
        <v>0</v>
      </c>
      <c r="E933" s="94"/>
    </row>
    <row r="934">
      <c r="A934" t="str">
        <f t="shared" si="2"/>
        <v>3.8272E+35</v>
      </c>
      <c r="C934" s="95" t="str">
        <f t="shared" si="3"/>
        <v>4934267899392470000000000000000000000</v>
      </c>
      <c r="D934" t="str">
        <f t="shared" si="4"/>
        <v>0</v>
      </c>
      <c r="E934" s="94"/>
    </row>
    <row r="935">
      <c r="A935" t="str">
        <f t="shared" si="2"/>
        <v>3.99782E+35</v>
      </c>
      <c r="C935" s="95" t="str">
        <f t="shared" si="3"/>
        <v>5334050309038950000000000000000000000</v>
      </c>
      <c r="D935" t="str">
        <f t="shared" si="4"/>
        <v>0</v>
      </c>
      <c r="E935" s="94"/>
    </row>
    <row r="936">
      <c r="A936" t="str">
        <f t="shared" si="2"/>
        <v>4.02756E+35</v>
      </c>
      <c r="C936" s="95" t="str">
        <f t="shared" si="3"/>
        <v>5736806664217530000000000000000000000</v>
      </c>
      <c r="D936" t="str">
        <f t="shared" si="4"/>
        <v>0</v>
      </c>
      <c r="E936" s="94"/>
    </row>
    <row r="937">
      <c r="A937" t="str">
        <f t="shared" si="2"/>
        <v>4.09054E+35</v>
      </c>
      <c r="C937" s="95" t="str">
        <f t="shared" si="3"/>
        <v>6145860412256970000000000000000000000</v>
      </c>
      <c r="D937" t="str">
        <f t="shared" si="4"/>
        <v>0</v>
      </c>
      <c r="E937" s="94"/>
    </row>
    <row r="938">
      <c r="A938" t="str">
        <f t="shared" si="2"/>
        <v>5.09518E+35</v>
      </c>
      <c r="C938" s="95" t="str">
        <f t="shared" si="3"/>
        <v>6655378660107830000000000000000000000</v>
      </c>
      <c r="D938" t="str">
        <f t="shared" si="4"/>
        <v>0</v>
      </c>
      <c r="E938" s="94"/>
    </row>
    <row r="939">
      <c r="A939" t="str">
        <f t="shared" si="2"/>
        <v>5.9383E+35</v>
      </c>
      <c r="C939" s="95" t="str">
        <f t="shared" si="3"/>
        <v>7249209036261580000000000000000000000</v>
      </c>
      <c r="D939" t="str">
        <f t="shared" si="4"/>
        <v>0</v>
      </c>
      <c r="E939" s="94"/>
    </row>
    <row r="940">
      <c r="A940" t="str">
        <f t="shared" si="2"/>
        <v>6.06627E+35</v>
      </c>
      <c r="C940" s="95" t="str">
        <f t="shared" si="3"/>
        <v>7855836154526010000000000000000000000</v>
      </c>
      <c r="D940" t="str">
        <f t="shared" si="4"/>
        <v>0</v>
      </c>
      <c r="E940" s="94"/>
    </row>
    <row r="941">
      <c r="A941" t="str">
        <f t="shared" si="2"/>
        <v>8.0795E+35</v>
      </c>
      <c r="C941" s="95" t="str">
        <f t="shared" si="3"/>
        <v>8663786518975240000000000000000000000</v>
      </c>
      <c r="D941" t="str">
        <f t="shared" si="4"/>
        <v>0</v>
      </c>
      <c r="E941" s="94"/>
    </row>
    <row r="942">
      <c r="A942" t="str">
        <f t="shared" si="2"/>
        <v>9.39003E+35</v>
      </c>
      <c r="C942" s="95" t="str">
        <f t="shared" si="3"/>
        <v>9602789514749680000000000000000000000</v>
      </c>
      <c r="D942" t="str">
        <f t="shared" si="4"/>
        <v>0</v>
      </c>
      <c r="E942" s="94"/>
    </row>
    <row r="943">
      <c r="A943" t="str">
        <f t="shared" si="2"/>
        <v>9.41539E+35</v>
      </c>
      <c r="C943" s="95" t="str">
        <f t="shared" si="3"/>
        <v>10544328323106100000000000000000000000</v>
      </c>
      <c r="D943" t="str">
        <f t="shared" si="4"/>
        <v>0</v>
      </c>
      <c r="E943" s="94"/>
    </row>
    <row r="944">
      <c r="A944" t="str">
        <f t="shared" si="2"/>
        <v>9.81247E+35</v>
      </c>
      <c r="C944" s="95" t="str">
        <f t="shared" si="3"/>
        <v>11525574841528200000000000000000000000</v>
      </c>
      <c r="D944" t="str">
        <f t="shared" si="4"/>
        <v>0</v>
      </c>
      <c r="E944" s="94"/>
    </row>
    <row r="945">
      <c r="A945" t="str">
        <f t="shared" si="2"/>
        <v>9.96342E+35</v>
      </c>
      <c r="C945" s="95" t="str">
        <f t="shared" si="3"/>
        <v>12521916533281500000000000000000000000</v>
      </c>
      <c r="D945" t="str">
        <f t="shared" si="4"/>
        <v>0</v>
      </c>
      <c r="E945" s="94"/>
    </row>
    <row r="946">
      <c r="A946" t="str">
        <f t="shared" si="2"/>
        <v>1.06093E+36</v>
      </c>
      <c r="C946" s="95" t="str">
        <f t="shared" si="3"/>
        <v>13582849645316800000000000000000000000</v>
      </c>
      <c r="D946" t="str">
        <f t="shared" si="4"/>
        <v>0</v>
      </c>
      <c r="E946" s="94"/>
    </row>
    <row r="947">
      <c r="A947" t="str">
        <f t="shared" si="2"/>
        <v>1.11615E+36</v>
      </c>
      <c r="C947" s="95" t="str">
        <f t="shared" si="3"/>
        <v>14698995011432100000000000000000000000</v>
      </c>
      <c r="D947" t="str">
        <f t="shared" si="4"/>
        <v>0</v>
      </c>
      <c r="E947" s="94"/>
    </row>
    <row r="948">
      <c r="A948" t="str">
        <f t="shared" si="2"/>
        <v>1.2404E+36</v>
      </c>
      <c r="C948" s="95" t="str">
        <f t="shared" si="3"/>
        <v>15939391200185500000000000000000000000</v>
      </c>
      <c r="D948" t="str">
        <f t="shared" si="4"/>
        <v>0</v>
      </c>
      <c r="E948" s="94"/>
    </row>
    <row r="949">
      <c r="A949" t="str">
        <f t="shared" si="2"/>
        <v>1.50185E+36</v>
      </c>
      <c r="C949" s="95" t="str">
        <f t="shared" si="3"/>
        <v>17441245140479200000000000000000000000</v>
      </c>
      <c r="D949" t="str">
        <f t="shared" si="4"/>
        <v>0</v>
      </c>
      <c r="E949" s="94"/>
    </row>
    <row r="950">
      <c r="A950" t="str">
        <f t="shared" si="2"/>
        <v>1.54296E+36</v>
      </c>
      <c r="C950" s="95" t="str">
        <f t="shared" si="3"/>
        <v>18984201243320700000000000000000000000</v>
      </c>
      <c r="D950" t="str">
        <f t="shared" si="4"/>
        <v>0</v>
      </c>
      <c r="E950" s="94"/>
    </row>
    <row r="951">
      <c r="A951" t="str">
        <f t="shared" si="2"/>
        <v>2.28361E+36</v>
      </c>
      <c r="C951" s="95" t="str">
        <f t="shared" si="3"/>
        <v>21267808775672100000000000000000000000</v>
      </c>
      <c r="D951" t="str">
        <f t="shared" si="4"/>
        <v>0</v>
      </c>
      <c r="E951" s="94"/>
    </row>
    <row r="952">
      <c r="A952" t="str">
        <f t="shared" si="2"/>
        <v>2.32546E+36</v>
      </c>
      <c r="C952" s="95" t="str">
        <f t="shared" si="3"/>
        <v>23593265375803800000000000000000000000</v>
      </c>
      <c r="D952" t="str">
        <f t="shared" si="4"/>
        <v>0</v>
      </c>
      <c r="E952" s="94"/>
    </row>
    <row r="953">
      <c r="A953" t="str">
        <f t="shared" si="2"/>
        <v>2.3281E+36</v>
      </c>
      <c r="C953" s="95" t="str">
        <f t="shared" si="3"/>
        <v>25921370367640300000000000000000000000</v>
      </c>
      <c r="D953" t="str">
        <f t="shared" si="4"/>
        <v>0</v>
      </c>
      <c r="E953" s="94"/>
    </row>
    <row r="954">
      <c r="A954" t="str">
        <f t="shared" si="2"/>
        <v>2.37305E+36</v>
      </c>
      <c r="C954" s="95" t="str">
        <f t="shared" si="3"/>
        <v>28294423652732500000000000000000000000</v>
      </c>
      <c r="D954" t="str">
        <f t="shared" si="4"/>
        <v>0</v>
      </c>
      <c r="E954" s="94"/>
    </row>
    <row r="955">
      <c r="A955" t="str">
        <f t="shared" si="2"/>
        <v>2.48775E+36</v>
      </c>
      <c r="C955" s="95" t="str">
        <f t="shared" si="3"/>
        <v>30782175504009100000000000000000000000</v>
      </c>
      <c r="D955" t="str">
        <f t="shared" si="4"/>
        <v>0</v>
      </c>
      <c r="E955" s="94"/>
    </row>
    <row r="956">
      <c r="A956" t="str">
        <f t="shared" si="2"/>
        <v>2.53942E+36</v>
      </c>
      <c r="C956" s="95" t="str">
        <f t="shared" si="3"/>
        <v>33321591582117800000000000000000000000</v>
      </c>
      <c r="D956" t="str">
        <f t="shared" si="4"/>
        <v>0</v>
      </c>
      <c r="E956" s="94"/>
    </row>
    <row r="957">
      <c r="A957" t="str">
        <f t="shared" si="2"/>
        <v>2.76354E+36</v>
      </c>
      <c r="C957" s="95" t="str">
        <f t="shared" si="3"/>
        <v>36085127493503800000000000000000000000</v>
      </c>
      <c r="D957" t="str">
        <f t="shared" si="4"/>
        <v>0</v>
      </c>
      <c r="E957" s="94"/>
    </row>
    <row r="958">
      <c r="A958" t="str">
        <f t="shared" si="2"/>
        <v>2.77593E+36</v>
      </c>
      <c r="C958" s="95" t="str">
        <f t="shared" si="3"/>
        <v>38861056387559300000000000000000000000</v>
      </c>
      <c r="D958" t="str">
        <f t="shared" si="4"/>
        <v>0</v>
      </c>
      <c r="E958" s="94"/>
    </row>
    <row r="959">
      <c r="A959" t="str">
        <f t="shared" si="2"/>
        <v>3.26766E+36</v>
      </c>
      <c r="C959" s="95" t="str">
        <f t="shared" si="3"/>
        <v>42128715541659800000000000000000000000</v>
      </c>
      <c r="D959" t="str">
        <f t="shared" si="4"/>
        <v>0</v>
      </c>
      <c r="E959" s="94"/>
    </row>
    <row r="960">
      <c r="A960" t="str">
        <f t="shared" si="2"/>
        <v>3.41334E+36</v>
      </c>
      <c r="C960" s="95" t="str">
        <f t="shared" si="3"/>
        <v>45542052587390400000000000000000000000</v>
      </c>
      <c r="D960" t="str">
        <f t="shared" si="4"/>
        <v>0</v>
      </c>
      <c r="E960" s="94"/>
    </row>
    <row r="961">
      <c r="A961" t="str">
        <f t="shared" si="2"/>
        <v>3.43873E+36</v>
      </c>
      <c r="C961" s="95" t="str">
        <f t="shared" si="3"/>
        <v>48980781141631100000000000000000000000</v>
      </c>
      <c r="D961" t="str">
        <f t="shared" si="4"/>
        <v>0</v>
      </c>
      <c r="E961" s="94"/>
    </row>
    <row r="962">
      <c r="A962" t="str">
        <f t="shared" si="2"/>
        <v>3.4925E+36</v>
      </c>
      <c r="C962" s="95" t="str">
        <f t="shared" si="3"/>
        <v>52473276754713800000000000000000000000</v>
      </c>
      <c r="D962" t="str">
        <f t="shared" si="4"/>
        <v>0</v>
      </c>
      <c r="E962" s="94"/>
    </row>
    <row r="963">
      <c r="A963" t="str">
        <f t="shared" si="2"/>
        <v>4.35026E+36</v>
      </c>
      <c r="C963" s="95" t="str">
        <f t="shared" si="3"/>
        <v>56823536968521200000000000000000000000</v>
      </c>
      <c r="D963" t="str">
        <f t="shared" si="4"/>
        <v>0</v>
      </c>
      <c r="E963" s="94"/>
    </row>
    <row r="964">
      <c r="A964" t="str">
        <f t="shared" si="2"/>
        <v>5.07012E+36</v>
      </c>
      <c r="C964" s="95" t="str">
        <f t="shared" si="3"/>
        <v>61893653043908600000000000000000000000</v>
      </c>
      <c r="D964" t="str">
        <f t="shared" si="4"/>
        <v>0</v>
      </c>
      <c r="E964" s="94"/>
    </row>
    <row r="965">
      <c r="A965" t="str">
        <f t="shared" si="2"/>
        <v>5.17937E+36</v>
      </c>
      <c r="C965" s="95" t="str">
        <f t="shared" si="3"/>
        <v>67073027538018600000000000000000000000</v>
      </c>
      <c r="D965" t="str">
        <f t="shared" si="4"/>
        <v>0</v>
      </c>
      <c r="E965" s="94"/>
    </row>
    <row r="966">
      <c r="A966" t="str">
        <f t="shared" si="2"/>
        <v>6.89827E+36</v>
      </c>
      <c r="C966" s="95" t="str">
        <f t="shared" si="3"/>
        <v>73971297305627500000000000000000000000</v>
      </c>
      <c r="D966" t="str">
        <f t="shared" si="4"/>
        <v>0</v>
      </c>
      <c r="E966" s="94"/>
    </row>
    <row r="967">
      <c r="A967" t="str">
        <f t="shared" si="2"/>
        <v>8.0172E+36</v>
      </c>
      <c r="C967" s="95" t="str">
        <f t="shared" si="3"/>
        <v>81988492745424700000000000000000000000</v>
      </c>
      <c r="D967" t="str">
        <f t="shared" si="4"/>
        <v>0</v>
      </c>
      <c r="E967" s="94"/>
    </row>
    <row r="968">
      <c r="A968" t="str">
        <f t="shared" si="2"/>
        <v>8.03885E+36</v>
      </c>
      <c r="C968" s="95" t="str">
        <f t="shared" si="3"/>
        <v>90027338920267800000000000000000000000</v>
      </c>
      <c r="D968" t="str">
        <f t="shared" si="4"/>
        <v>0</v>
      </c>
      <c r="E968" s="94"/>
    </row>
    <row r="969">
      <c r="A969" t="str">
        <f t="shared" si="2"/>
        <v>8.37787E+36</v>
      </c>
      <c r="C969" s="95" t="str">
        <f t="shared" si="3"/>
        <v>98405209010365100000000000000000000000</v>
      </c>
      <c r="D969" t="str">
        <f t="shared" si="4"/>
        <v>0</v>
      </c>
      <c r="E969" s="94"/>
    </row>
    <row r="970">
      <c r="A970" t="str">
        <f t="shared" si="2"/>
        <v>8.50675E+36</v>
      </c>
      <c r="C970" s="95" t="str">
        <f t="shared" si="3"/>
        <v>106911961495235000000000000000000000000</v>
      </c>
      <c r="D970" t="str">
        <f t="shared" si="4"/>
        <v>0</v>
      </c>
      <c r="E970" s="94"/>
    </row>
    <row r="971">
      <c r="A971" t="str">
        <f t="shared" si="2"/>
        <v>9.05823E+36</v>
      </c>
      <c r="C971" s="95" t="str">
        <f t="shared" si="3"/>
        <v>115970194691524000000000000000000000000</v>
      </c>
      <c r="D971" t="str">
        <f t="shared" si="4"/>
        <v>0</v>
      </c>
      <c r="E971" s="94"/>
    </row>
    <row r="972">
      <c r="A972" t="str">
        <f t="shared" si="2"/>
        <v>9.52963E+36</v>
      </c>
      <c r="C972" s="95" t="str">
        <f t="shared" si="3"/>
        <v>125499829399442000000000000000000000000</v>
      </c>
      <c r="D972" t="str">
        <f t="shared" si="4"/>
        <v>0</v>
      </c>
      <c r="E972" s="94"/>
    </row>
    <row r="973">
      <c r="A973" t="str">
        <f t="shared" si="2"/>
        <v>1.05905E+37</v>
      </c>
      <c r="C973" s="95" t="str">
        <f t="shared" si="3"/>
        <v>136090316024902000000000000000000000000</v>
      </c>
      <c r="D973" t="str">
        <f t="shared" si="4"/>
        <v>0</v>
      </c>
      <c r="E973" s="94"/>
    </row>
    <row r="974">
      <c r="A974" t="str">
        <f t="shared" si="2"/>
        <v>1.28228E+37</v>
      </c>
      <c r="C974" s="95" t="str">
        <f t="shared" si="3"/>
        <v>148913125553251000000000000000000000000</v>
      </c>
      <c r="D974" t="str">
        <f t="shared" si="4"/>
        <v>0</v>
      </c>
      <c r="E974" s="94"/>
    </row>
    <row r="975">
      <c r="A975" t="str">
        <f t="shared" si="2"/>
        <v>1.31737E+37</v>
      </c>
      <c r="C975" s="95" t="str">
        <f t="shared" si="3"/>
        <v>162086864814120000000000000000000000000</v>
      </c>
      <c r="D975" t="str">
        <f t="shared" si="4"/>
        <v>0</v>
      </c>
      <c r="E975" s="94"/>
    </row>
    <row r="976">
      <c r="A976" t="str">
        <f t="shared" si="2"/>
        <v>1.94974E+37</v>
      </c>
      <c r="C976" s="95" t="str">
        <f t="shared" si="3"/>
        <v>181584276406034000000000000000000000000</v>
      </c>
      <c r="D976" t="str">
        <f t="shared" si="4"/>
        <v>0</v>
      </c>
      <c r="E976" s="94"/>
    </row>
    <row r="977">
      <c r="A977" t="str">
        <f t="shared" si="2"/>
        <v>1.98547E+37</v>
      </c>
      <c r="C977" s="95" t="str">
        <f t="shared" si="3"/>
        <v>201438994797690000000000000000000000000</v>
      </c>
      <c r="D977" t="str">
        <f t="shared" si="4"/>
        <v>0</v>
      </c>
      <c r="E977" s="94"/>
    </row>
    <row r="978">
      <c r="A978" t="str">
        <f t="shared" si="2"/>
        <v>1.98773E+37</v>
      </c>
      <c r="C978" s="95" t="str">
        <f t="shared" si="3"/>
        <v>221316325123486000000000000000000000000</v>
      </c>
      <c r="D978" t="str">
        <f t="shared" si="4"/>
        <v>0</v>
      </c>
      <c r="E978" s="94"/>
    </row>
    <row r="979">
      <c r="A979" t="str">
        <f t="shared" si="2"/>
        <v>2.02611E+37</v>
      </c>
      <c r="C979" s="95" t="str">
        <f t="shared" si="3"/>
        <v>241577423396071000000000000000000000000</v>
      </c>
      <c r="D979" t="str">
        <f t="shared" si="4"/>
        <v>0</v>
      </c>
      <c r="E979" s="94"/>
    </row>
    <row r="980">
      <c r="A980" t="str">
        <f t="shared" si="2"/>
        <v>2.12404E+37</v>
      </c>
      <c r="C980" s="95" t="str">
        <f t="shared" si="3"/>
        <v>262817816544075000000000000000000000000</v>
      </c>
      <c r="D980" t="str">
        <f t="shared" si="4"/>
        <v>0</v>
      </c>
      <c r="E980" s="94"/>
    </row>
    <row r="981">
      <c r="A981" t="str">
        <f t="shared" si="2"/>
        <v>2.16815E+37</v>
      </c>
      <c r="C981" s="95" t="str">
        <f t="shared" si="3"/>
        <v>284499318192927000000000000000000000000</v>
      </c>
      <c r="D981" t="str">
        <f t="shared" si="4"/>
        <v>0</v>
      </c>
      <c r="E981" s="94"/>
    </row>
    <row r="982">
      <c r="A982" t="str">
        <f t="shared" si="2"/>
        <v>2.3595E+37</v>
      </c>
      <c r="C982" s="95" t="str">
        <f t="shared" si="3"/>
        <v>308094352081192000000000000000000000000</v>
      </c>
      <c r="D982" t="str">
        <f t="shared" si="4"/>
        <v>0</v>
      </c>
      <c r="E982" s="94"/>
    </row>
    <row r="983">
      <c r="A983" t="str">
        <f t="shared" si="2"/>
        <v>2.37008E+37</v>
      </c>
      <c r="C983" s="95" t="str">
        <f t="shared" si="3"/>
        <v>331795197095290000000000000000000000000</v>
      </c>
      <c r="D983" t="str">
        <f t="shared" si="4"/>
        <v>0</v>
      </c>
      <c r="E983" s="94"/>
    </row>
    <row r="984">
      <c r="A984" t="str">
        <f t="shared" si="2"/>
        <v>2.78992E+37</v>
      </c>
      <c r="C984" s="95" t="str">
        <f t="shared" si="3"/>
        <v>359694428713246000000000000000000000000</v>
      </c>
      <c r="D984" t="str">
        <f t="shared" si="4"/>
        <v>0</v>
      </c>
      <c r="E984" s="94"/>
    </row>
    <row r="985">
      <c r="A985" t="str">
        <f t="shared" si="2"/>
        <v>2.9143E+37</v>
      </c>
      <c r="C985" s="95" t="str">
        <f t="shared" si="3"/>
        <v>388837456286820000000000000000000000000</v>
      </c>
      <c r="D985" t="str">
        <f t="shared" si="4"/>
        <v>0</v>
      </c>
      <c r="E985" s="94"/>
    </row>
    <row r="986">
      <c r="A986" t="str">
        <f t="shared" si="2"/>
        <v>2.93598E+37</v>
      </c>
      <c r="C986" s="95" t="str">
        <f t="shared" si="3"/>
        <v>418197276231827000000000000000000000000</v>
      </c>
      <c r="D986" t="str">
        <f t="shared" si="4"/>
        <v>0</v>
      </c>
      <c r="E986" s="94"/>
    </row>
    <row r="987">
      <c r="A987" t="str">
        <f t="shared" si="2"/>
        <v>2.98189E+37</v>
      </c>
      <c r="C987" s="95" t="str">
        <f t="shared" si="3"/>
        <v>448016158630201000000000000000000000000</v>
      </c>
      <c r="D987" t="str">
        <f t="shared" si="4"/>
        <v>0</v>
      </c>
      <c r="E987" s="94"/>
    </row>
    <row r="988">
      <c r="A988" t="str">
        <f t="shared" si="2"/>
        <v>3.71425E+37</v>
      </c>
      <c r="C988" s="95" t="str">
        <f t="shared" si="3"/>
        <v>485158624101575000000000000000000000000</v>
      </c>
      <c r="D988" t="str">
        <f t="shared" si="4"/>
        <v>0</v>
      </c>
      <c r="E988" s="94"/>
    </row>
    <row r="989">
      <c r="A989" t="str">
        <f t="shared" si="2"/>
        <v>4.32886E+37</v>
      </c>
      <c r="C989" s="95" t="str">
        <f t="shared" si="3"/>
        <v>528447209613823000000000000000000000000</v>
      </c>
      <c r="D989" t="str">
        <f t="shared" si="4"/>
        <v>0</v>
      </c>
      <c r="E989" s="94"/>
    </row>
    <row r="990">
      <c r="A990" t="str">
        <f t="shared" si="2"/>
        <v>4.42214E+37</v>
      </c>
      <c r="C990" s="95" t="str">
        <f t="shared" si="3"/>
        <v>572668642092784000000000000000000000000</v>
      </c>
      <c r="D990" t="str">
        <f t="shared" si="4"/>
        <v>0</v>
      </c>
      <c r="E990" s="94"/>
    </row>
    <row r="991">
      <c r="A991" t="str">
        <f t="shared" si="2"/>
        <v>5.88973E+37</v>
      </c>
      <c r="C991" s="95" t="str">
        <f t="shared" si="3"/>
        <v>631565980197390000000000000000000000000</v>
      </c>
      <c r="D991" t="str">
        <f t="shared" si="4"/>
        <v>0</v>
      </c>
      <c r="E991" s="94"/>
    </row>
    <row r="992">
      <c r="A992" t="str">
        <f t="shared" si="2"/>
        <v>6.84507E+37</v>
      </c>
      <c r="C992" s="95" t="str">
        <f t="shared" si="3"/>
        <v>700016691227227000000000000000000000000</v>
      </c>
      <c r="D992" t="str">
        <f t="shared" si="4"/>
        <v>0</v>
      </c>
      <c r="E992" s="94"/>
    </row>
    <row r="993">
      <c r="A993" t="str">
        <f t="shared" si="2"/>
        <v>6.86356E+37</v>
      </c>
      <c r="C993" s="95" t="str">
        <f t="shared" si="3"/>
        <v>768652255953013000000000000000000000000</v>
      </c>
      <c r="D993" t="str">
        <f t="shared" si="4"/>
        <v>0</v>
      </c>
      <c r="E993" s="94"/>
    </row>
    <row r="994">
      <c r="A994" t="str">
        <f t="shared" si="2"/>
        <v>7.15301E+37</v>
      </c>
      <c r="C994" s="95" t="str">
        <f t="shared" si="3"/>
        <v>840182402484811000000000000000000000000</v>
      </c>
      <c r="D994" t="str">
        <f t="shared" si="4"/>
        <v>0</v>
      </c>
      <c r="E994" s="94"/>
    </row>
    <row r="995">
      <c r="A995" t="str">
        <f t="shared" si="2"/>
        <v>7.26305E+37</v>
      </c>
      <c r="C995" s="95" t="str">
        <f t="shared" si="3"/>
        <v>912812945237166000000000000000000000000</v>
      </c>
      <c r="D995" t="str">
        <f t="shared" si="4"/>
        <v>0</v>
      </c>
      <c r="E995" s="94"/>
    </row>
    <row r="996">
      <c r="A996" t="str">
        <f t="shared" si="2"/>
        <v>7.73391E+37</v>
      </c>
      <c r="C996" s="95" t="str">
        <f t="shared" si="3"/>
        <v>990152023174841000000000000000000000000</v>
      </c>
      <c r="D996" t="str">
        <f t="shared" si="4"/>
        <v>0</v>
      </c>
      <c r="E996" s="94"/>
    </row>
    <row r="997">
      <c r="A997" t="str">
        <f t="shared" si="2"/>
        <v>8.13639E+37</v>
      </c>
      <c r="C997" s="95" t="str">
        <f t="shared" si="3"/>
        <v>1071515921125180000000000000000000000000</v>
      </c>
      <c r="D997" t="str">
        <f t="shared" si="4"/>
        <v>0</v>
      </c>
      <c r="E997" s="94"/>
    </row>
    <row r="998">
      <c r="A998" t="str">
        <f t="shared" si="2"/>
        <v>9.04214E+37</v>
      </c>
      <c r="C998" s="95" t="str">
        <f t="shared" si="3"/>
        <v>1161937359034270000000000000000000000000</v>
      </c>
      <c r="D998" t="str">
        <f t="shared" si="4"/>
        <v>0</v>
      </c>
      <c r="E998" s="94"/>
    </row>
    <row r="999">
      <c r="A999" t="str">
        <f t="shared" si="2"/>
        <v>1.09481E+38</v>
      </c>
      <c r="C999" s="95" t="str">
        <f t="shared" si="3"/>
        <v>1271418341031870000000000000000000000000</v>
      </c>
      <c r="D999" t="str">
        <f t="shared" si="4"/>
        <v>0</v>
      </c>
      <c r="E999" s="94"/>
    </row>
    <row r="1000">
      <c r="A1000" t="str">
        <f t="shared" si="2"/>
        <v>1.12477E+38</v>
      </c>
      <c r="C1000" s="95" t="str">
        <f t="shared" si="3"/>
        <v>1383895556549390000000000000000000000000</v>
      </c>
      <c r="D1000" t="str">
        <f t="shared" si="4"/>
        <v>0</v>
      </c>
      <c r="E1000" s="94"/>
    </row>
  </sheetData>
  <conditionalFormatting sqref="A2:A1000">
    <cfRule type="notContainsBlanks" dxfId="0" priority="1">
      <formula>LEN(TRIM(A2))&gt;0</formula>
    </cfRule>
  </conditionalFormatting>
  <drawing r:id="rId1"/>
</worksheet>
</file>