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BME\Project\TapBand.mk\TapBand_SRC\Assets\Data\"/>
    </mc:Choice>
  </mc:AlternateContent>
  <bookViews>
    <workbookView xWindow="0" yWindow="0" windowWidth="24000" windowHeight="9735" firstSheet="9" activeTab="14"/>
  </bookViews>
  <sheets>
    <sheet name="SongData" sheetId="1" r:id="rId1"/>
    <sheet name="ConcertData" sheetId="2" r:id="rId2"/>
    <sheet name="EquipmentData" sheetId="3" r:id="rId3"/>
    <sheet name="CharacterData1" sheetId="4" r:id="rId4"/>
    <sheet name="CharacterData2" sheetId="5" r:id="rId5"/>
    <sheet name="CharacterData3" sheetId="6" r:id="rId6"/>
    <sheet name="CharacterData4" sheetId="7" r:id="rId7"/>
    <sheet name="CharacterData5" sheetId="8" r:id="rId8"/>
    <sheet name="SkinData1" sheetId="9" r:id="rId9"/>
    <sheet name="SkinData2" sheetId="10" r:id="rId10"/>
    <sheet name="SkinData3" sheetId="11" r:id="rId11"/>
    <sheet name="SkinData4" sheetId="12" r:id="rId12"/>
    <sheet name="SkinData5" sheetId="13" r:id="rId13"/>
    <sheet name="IAP" sheetId="14" r:id="rId14"/>
    <sheet name="MerchData1" sheetId="15" r:id="rId15"/>
    <sheet name="MerchData2" sheetId="16" r:id="rId16"/>
    <sheet name="MerchData3" sheetId="17" r:id="rId17"/>
    <sheet name="MerchData4" sheetId="18" r:id="rId18"/>
    <sheet name="MerchData5" sheetId="19" r:id="rId19"/>
    <sheet name="MerchData6" sheetId="20" r:id="rId20"/>
    <sheet name="MerchSlotData" sheetId="21" r:id="rId21"/>
    <sheet name="GeneralData" sheetId="22" r:id="rId22"/>
    <sheet name="AchievementData" sheetId="23" r:id="rId23"/>
    <sheet name="DroneRewardData" sheetId="24" r:id="rId24"/>
    <sheet name="DailyRandomData" sheetId="25" r:id="rId25"/>
    <sheet name="DailyStreakData" sheetId="26" r:id="rId26"/>
    <sheet name="Sheet14" sheetId="27" r:id="rId27"/>
  </sheets>
  <definedNames>
    <definedName name="_xlnm._FilterDatabase" localSheetId="25" hidden="1">DailyStreakData!$A$1:$E$176</definedName>
  </definedNames>
  <calcPr calcId="152511"/>
</workbook>
</file>

<file path=xl/calcChain.xml><?xml version="1.0" encoding="utf-8"?>
<calcChain xmlns="http://schemas.openxmlformats.org/spreadsheetml/2006/main">
  <c r="F17" i="15" l="1"/>
  <c r="F17" i="20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U15" i="27"/>
  <c r="T15" i="27"/>
  <c r="N14" i="27"/>
  <c r="F14" i="27"/>
  <c r="Q13" i="27"/>
  <c r="N13" i="27"/>
  <c r="F13" i="27"/>
  <c r="B13" i="27"/>
  <c r="X12" i="27"/>
  <c r="V12" i="27"/>
  <c r="U12" i="27"/>
  <c r="T12" i="27"/>
  <c r="Q12" i="27"/>
  <c r="N12" i="27"/>
  <c r="F12" i="27"/>
  <c r="B12" i="27"/>
  <c r="X11" i="27"/>
  <c r="V11" i="27"/>
  <c r="U11" i="27"/>
  <c r="T11" i="27"/>
  <c r="Q11" i="27"/>
  <c r="N11" i="27"/>
  <c r="F11" i="27"/>
  <c r="B11" i="27"/>
  <c r="X10" i="27"/>
  <c r="V10" i="27"/>
  <c r="U10" i="27"/>
  <c r="T10" i="27"/>
  <c r="Q10" i="27"/>
  <c r="N10" i="27"/>
  <c r="F10" i="27"/>
  <c r="B10" i="27"/>
  <c r="X9" i="27"/>
  <c r="V9" i="27"/>
  <c r="U9" i="27"/>
  <c r="T9" i="27"/>
  <c r="Q9" i="27"/>
  <c r="N9" i="27"/>
  <c r="F9" i="27"/>
  <c r="B9" i="27"/>
  <c r="X8" i="27"/>
  <c r="V8" i="27"/>
  <c r="U8" i="27"/>
  <c r="T8" i="27"/>
  <c r="Q8" i="27"/>
  <c r="N8" i="27"/>
  <c r="F8" i="27"/>
  <c r="E8" i="27"/>
  <c r="E10" i="27" s="1"/>
  <c r="E12" i="27" s="1"/>
  <c r="B8" i="27"/>
  <c r="X7" i="27"/>
  <c r="V7" i="27"/>
  <c r="U7" i="27"/>
  <c r="T7" i="27"/>
  <c r="Q7" i="27"/>
  <c r="N7" i="27"/>
  <c r="F7" i="27"/>
  <c r="B7" i="27"/>
  <c r="X6" i="27"/>
  <c r="V6" i="27"/>
  <c r="U6" i="27"/>
  <c r="T6" i="27"/>
  <c r="Q6" i="27"/>
  <c r="N6" i="27"/>
  <c r="F6" i="27"/>
  <c r="E6" i="27"/>
  <c r="B6" i="27"/>
  <c r="X5" i="27"/>
  <c r="V5" i="27"/>
  <c r="U5" i="27"/>
  <c r="T5" i="27"/>
  <c r="Q5" i="27"/>
  <c r="P5" i="27"/>
  <c r="P6" i="27" s="1"/>
  <c r="P7" i="27" s="1"/>
  <c r="P8" i="27" s="1"/>
  <c r="P9" i="27" s="1"/>
  <c r="P10" i="27" s="1"/>
  <c r="P11" i="27" s="1"/>
  <c r="P12" i="27" s="1"/>
  <c r="P13" i="27" s="1"/>
  <c r="P14" i="27" s="1"/>
  <c r="P15" i="27" s="1"/>
  <c r="N5" i="27"/>
  <c r="M5" i="27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I5" i="27"/>
  <c r="I6" i="27" s="1"/>
  <c r="I7" i="27" s="1"/>
  <c r="I8" i="27" s="1"/>
  <c r="I9" i="27" s="1"/>
  <c r="I10" i="27" s="1"/>
  <c r="I11" i="27" s="1"/>
  <c r="I12" i="27" s="1"/>
  <c r="I13" i="27" s="1"/>
  <c r="I14" i="27" s="1"/>
  <c r="F5" i="27"/>
  <c r="E5" i="27"/>
  <c r="E7" i="27" s="1"/>
  <c r="E9" i="27" s="1"/>
  <c r="E11" i="27" s="1"/>
  <c r="E13" i="27" s="1"/>
  <c r="B5" i="27"/>
  <c r="A5" i="27" s="1"/>
  <c r="X4" i="27"/>
  <c r="V4" i="27"/>
  <c r="U4" i="27"/>
  <c r="T4" i="27"/>
  <c r="R4" i="27"/>
  <c r="Q4" i="27"/>
  <c r="O4" i="27"/>
  <c r="K4" i="27"/>
  <c r="G4" i="27"/>
  <c r="C4" i="27"/>
  <c r="A4" i="27"/>
  <c r="Y3" i="27"/>
  <c r="X3" i="27"/>
  <c r="V3" i="27"/>
  <c r="U3" i="27"/>
  <c r="T3" i="27"/>
  <c r="A3" i="27"/>
  <c r="Z2" i="27"/>
  <c r="Y2" i="27"/>
  <c r="X2" i="27"/>
  <c r="W2" i="27"/>
  <c r="V2" i="27"/>
  <c r="U2" i="27"/>
  <c r="T2" i="27"/>
  <c r="R2" i="27"/>
  <c r="Q2" i="27"/>
  <c r="P2" i="27"/>
  <c r="O2" i="27"/>
  <c r="N2" i="27"/>
  <c r="M2" i="27"/>
  <c r="K2" i="27"/>
  <c r="J2" i="27"/>
  <c r="I2" i="27"/>
  <c r="G2" i="27"/>
  <c r="F2" i="27"/>
  <c r="E2" i="27"/>
  <c r="C2" i="27"/>
  <c r="B2" i="27"/>
  <c r="E15" i="26"/>
  <c r="E22" i="26" s="1"/>
  <c r="E29" i="26" s="1"/>
  <c r="E36" i="26" s="1"/>
  <c r="E43" i="26" s="1"/>
  <c r="E50" i="26" s="1"/>
  <c r="E57" i="26" s="1"/>
  <c r="E64" i="26" s="1"/>
  <c r="E71" i="26" s="1"/>
  <c r="E78" i="26" s="1"/>
  <c r="E85" i="26" s="1"/>
  <c r="E92" i="26" s="1"/>
  <c r="E99" i="26" s="1"/>
  <c r="E106" i="26" s="1"/>
  <c r="E113" i="26" s="1"/>
  <c r="E120" i="26" s="1"/>
  <c r="E127" i="26" s="1"/>
  <c r="E134" i="26" s="1"/>
  <c r="E141" i="26" s="1"/>
  <c r="E14" i="26"/>
  <c r="E21" i="26" s="1"/>
  <c r="E28" i="26" s="1"/>
  <c r="E35" i="26" s="1"/>
  <c r="E42" i="26" s="1"/>
  <c r="E49" i="26" s="1"/>
  <c r="E56" i="26" s="1"/>
  <c r="E63" i="26" s="1"/>
  <c r="E70" i="26" s="1"/>
  <c r="E77" i="26" s="1"/>
  <c r="E84" i="26" s="1"/>
  <c r="E91" i="26" s="1"/>
  <c r="E98" i="26" s="1"/>
  <c r="E105" i="26" s="1"/>
  <c r="E112" i="26" s="1"/>
  <c r="E119" i="26" s="1"/>
  <c r="E126" i="26" s="1"/>
  <c r="E133" i="26" s="1"/>
  <c r="E140" i="26" s="1"/>
  <c r="D13" i="26"/>
  <c r="D20" i="26" s="1"/>
  <c r="D27" i="26" s="1"/>
  <c r="D34" i="26" s="1"/>
  <c r="D41" i="26" s="1"/>
  <c r="D48" i="26" s="1"/>
  <c r="D55" i="26" s="1"/>
  <c r="D62" i="26" s="1"/>
  <c r="D69" i="26" s="1"/>
  <c r="D76" i="26" s="1"/>
  <c r="D83" i="26" s="1"/>
  <c r="D90" i="26" s="1"/>
  <c r="D97" i="26" s="1"/>
  <c r="D104" i="26" s="1"/>
  <c r="D111" i="26" s="1"/>
  <c r="D118" i="26" s="1"/>
  <c r="D125" i="26" s="1"/>
  <c r="D132" i="26" s="1"/>
  <c r="D139" i="26" s="1"/>
  <c r="D12" i="26"/>
  <c r="D19" i="26" s="1"/>
  <c r="D26" i="26" s="1"/>
  <c r="D33" i="26" s="1"/>
  <c r="D40" i="26" s="1"/>
  <c r="D47" i="26" s="1"/>
  <c r="D54" i="26" s="1"/>
  <c r="D61" i="26" s="1"/>
  <c r="D68" i="26" s="1"/>
  <c r="D75" i="26" s="1"/>
  <c r="D82" i="26" s="1"/>
  <c r="D89" i="26" s="1"/>
  <c r="D96" i="26" s="1"/>
  <c r="D103" i="26" s="1"/>
  <c r="D110" i="26" s="1"/>
  <c r="D117" i="26" s="1"/>
  <c r="D124" i="26" s="1"/>
  <c r="D131" i="26" s="1"/>
  <c r="D138" i="26" s="1"/>
  <c r="D11" i="26"/>
  <c r="D18" i="26" s="1"/>
  <c r="D25" i="26" s="1"/>
  <c r="D32" i="26" s="1"/>
  <c r="D39" i="26" s="1"/>
  <c r="D46" i="26" s="1"/>
  <c r="D53" i="26" s="1"/>
  <c r="D60" i="26" s="1"/>
  <c r="D67" i="26" s="1"/>
  <c r="D74" i="26" s="1"/>
  <c r="D81" i="26" s="1"/>
  <c r="D88" i="26" s="1"/>
  <c r="D95" i="26" s="1"/>
  <c r="D102" i="26" s="1"/>
  <c r="D109" i="26" s="1"/>
  <c r="D116" i="26" s="1"/>
  <c r="D123" i="26" s="1"/>
  <c r="D130" i="26" s="1"/>
  <c r="D137" i="26" s="1"/>
  <c r="D10" i="26"/>
  <c r="D17" i="26" s="1"/>
  <c r="D24" i="26" s="1"/>
  <c r="D31" i="26" s="1"/>
  <c r="D38" i="26" s="1"/>
  <c r="D45" i="26" s="1"/>
  <c r="D52" i="26" s="1"/>
  <c r="D59" i="26" s="1"/>
  <c r="D66" i="26" s="1"/>
  <c r="D73" i="26" s="1"/>
  <c r="D80" i="26" s="1"/>
  <c r="D87" i="26" s="1"/>
  <c r="D94" i="26" s="1"/>
  <c r="D101" i="26" s="1"/>
  <c r="D108" i="26" s="1"/>
  <c r="D115" i="26" s="1"/>
  <c r="D122" i="26" s="1"/>
  <c r="D129" i="26" s="1"/>
  <c r="D136" i="26" s="1"/>
  <c r="D9" i="26"/>
  <c r="D16" i="26" s="1"/>
  <c r="D23" i="26" s="1"/>
  <c r="D30" i="26" s="1"/>
  <c r="D37" i="26" s="1"/>
  <c r="D44" i="26" s="1"/>
  <c r="D51" i="26" s="1"/>
  <c r="D58" i="26" s="1"/>
  <c r="D65" i="26" s="1"/>
  <c r="D72" i="26" s="1"/>
  <c r="D79" i="26" s="1"/>
  <c r="D86" i="26" s="1"/>
  <c r="D93" i="26" s="1"/>
  <c r="D100" i="26" s="1"/>
  <c r="D107" i="26" s="1"/>
  <c r="D114" i="26" s="1"/>
  <c r="D121" i="26" s="1"/>
  <c r="D128" i="26" s="1"/>
  <c r="D135" i="26" s="1"/>
  <c r="H13" i="25"/>
  <c r="D13" i="25"/>
  <c r="H12" i="25"/>
  <c r="D12" i="25"/>
  <c r="H11" i="25"/>
  <c r="D11" i="25"/>
  <c r="D10" i="25"/>
  <c r="D9" i="25"/>
  <c r="D8" i="25"/>
  <c r="D7" i="25"/>
  <c r="D6" i="25"/>
  <c r="D5" i="25"/>
  <c r="D4" i="25"/>
  <c r="D3" i="25"/>
  <c r="D2" i="25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17" i="20"/>
  <c r="E16" i="20"/>
  <c r="E15" i="20"/>
  <c r="E14" i="20"/>
  <c r="E13" i="20"/>
  <c r="F12" i="20"/>
  <c r="E12" i="20"/>
  <c r="E11" i="20"/>
  <c r="E10" i="20"/>
  <c r="D10" i="20"/>
  <c r="D11" i="20" s="1"/>
  <c r="D12" i="20" s="1"/>
  <c r="D13" i="20" s="1"/>
  <c r="D14" i="20" s="1"/>
  <c r="D15" i="20" s="1"/>
  <c r="D16" i="20" s="1"/>
  <c r="D17" i="20" s="1"/>
  <c r="E9" i="20"/>
  <c r="E8" i="20"/>
  <c r="E7" i="20"/>
  <c r="E6" i="20"/>
  <c r="E5" i="20"/>
  <c r="F4" i="20"/>
  <c r="E4" i="20"/>
  <c r="E3" i="20"/>
  <c r="D3" i="20"/>
  <c r="D4" i="20" s="1"/>
  <c r="D5" i="20" s="1"/>
  <c r="D6" i="20" s="1"/>
  <c r="D7" i="20" s="1"/>
  <c r="D8" i="20" s="1"/>
  <c r="D9" i="20" s="1"/>
  <c r="E2" i="20"/>
  <c r="F2" i="20" s="1"/>
  <c r="F17" i="19"/>
  <c r="E17" i="19"/>
  <c r="E16" i="19"/>
  <c r="E15" i="19"/>
  <c r="E14" i="19"/>
  <c r="E13" i="19"/>
  <c r="E12" i="19"/>
  <c r="E11" i="19"/>
  <c r="E10" i="19"/>
  <c r="F9" i="19"/>
  <c r="E9" i="19"/>
  <c r="E8" i="19"/>
  <c r="E7" i="19"/>
  <c r="E6" i="19"/>
  <c r="E5" i="19"/>
  <c r="E4" i="19"/>
  <c r="E3" i="19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F2" i="19"/>
  <c r="E2" i="19"/>
  <c r="E17" i="18"/>
  <c r="E16" i="18"/>
  <c r="E15" i="18"/>
  <c r="F14" i="18"/>
  <c r="E14" i="18"/>
  <c r="E13" i="18"/>
  <c r="E12" i="18"/>
  <c r="D12" i="18"/>
  <c r="D13" i="18" s="1"/>
  <c r="D14" i="18" s="1"/>
  <c r="D15" i="18" s="1"/>
  <c r="D16" i="18" s="1"/>
  <c r="D17" i="18" s="1"/>
  <c r="E11" i="18"/>
  <c r="E10" i="18"/>
  <c r="E9" i="18"/>
  <c r="E8" i="18"/>
  <c r="E7" i="18"/>
  <c r="F6" i="18"/>
  <c r="E6" i="18"/>
  <c r="E5" i="18"/>
  <c r="E4" i="18"/>
  <c r="D4" i="18"/>
  <c r="D5" i="18" s="1"/>
  <c r="D6" i="18" s="1"/>
  <c r="D7" i="18" s="1"/>
  <c r="D8" i="18" s="1"/>
  <c r="D9" i="18" s="1"/>
  <c r="D10" i="18" s="1"/>
  <c r="D11" i="18" s="1"/>
  <c r="E3" i="18"/>
  <c r="D3" i="18"/>
  <c r="E2" i="18"/>
  <c r="F2" i="18" s="1"/>
  <c r="F16" i="17"/>
  <c r="F12" i="17"/>
  <c r="F8" i="17"/>
  <c r="F4" i="17"/>
  <c r="D3" i="17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F2" i="17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4" i="16"/>
  <c r="D5" i="16" s="1"/>
  <c r="D6" i="16" s="1"/>
  <c r="D7" i="16" s="1"/>
  <c r="D3" i="16"/>
  <c r="F2" i="16"/>
  <c r="F17" i="18"/>
  <c r="F17" i="17"/>
  <c r="F17" i="16"/>
  <c r="O17" i="15"/>
  <c r="F16" i="20" s="1"/>
  <c r="N17" i="15"/>
  <c r="F16" i="19" s="1"/>
  <c r="M17" i="15"/>
  <c r="F16" i="18" s="1"/>
  <c r="L17" i="15"/>
  <c r="K17" i="15"/>
  <c r="F16" i="16" s="1"/>
  <c r="J17" i="15"/>
  <c r="O16" i="15"/>
  <c r="F15" i="20" s="1"/>
  <c r="N16" i="15"/>
  <c r="F15" i="19" s="1"/>
  <c r="M16" i="15"/>
  <c r="F15" i="18" s="1"/>
  <c r="L16" i="15"/>
  <c r="F15" i="17" s="1"/>
  <c r="K16" i="15"/>
  <c r="F15" i="16" s="1"/>
  <c r="J16" i="15"/>
  <c r="F16" i="15"/>
  <c r="O15" i="15"/>
  <c r="F14" i="20" s="1"/>
  <c r="N15" i="15"/>
  <c r="F14" i="19" s="1"/>
  <c r="M15" i="15"/>
  <c r="L15" i="15"/>
  <c r="F14" i="17" s="1"/>
  <c r="K15" i="15"/>
  <c r="F14" i="16" s="1"/>
  <c r="J15" i="15"/>
  <c r="F15" i="15"/>
  <c r="O14" i="15"/>
  <c r="F13" i="20" s="1"/>
  <c r="N14" i="15"/>
  <c r="F13" i="19" s="1"/>
  <c r="M14" i="15"/>
  <c r="F13" i="18" s="1"/>
  <c r="L14" i="15"/>
  <c r="F13" i="17" s="1"/>
  <c r="K14" i="15"/>
  <c r="F13" i="16" s="1"/>
  <c r="J14" i="15"/>
  <c r="F14" i="15"/>
  <c r="O13" i="15"/>
  <c r="N13" i="15"/>
  <c r="F12" i="19" s="1"/>
  <c r="M13" i="15"/>
  <c r="F12" i="18" s="1"/>
  <c r="L13" i="15"/>
  <c r="K13" i="15"/>
  <c r="F12" i="16" s="1"/>
  <c r="J13" i="15"/>
  <c r="F13" i="15"/>
  <c r="O12" i="15"/>
  <c r="F11" i="20" s="1"/>
  <c r="N12" i="15"/>
  <c r="F11" i="19" s="1"/>
  <c r="M12" i="15"/>
  <c r="F11" i="18" s="1"/>
  <c r="L12" i="15"/>
  <c r="F11" i="17" s="1"/>
  <c r="K12" i="15"/>
  <c r="F11" i="16" s="1"/>
  <c r="J12" i="15"/>
  <c r="F12" i="15"/>
  <c r="O11" i="15"/>
  <c r="F10" i="20" s="1"/>
  <c r="N11" i="15"/>
  <c r="F10" i="19" s="1"/>
  <c r="M11" i="15"/>
  <c r="F10" i="18" s="1"/>
  <c r="L11" i="15"/>
  <c r="F10" i="17" s="1"/>
  <c r="K11" i="15"/>
  <c r="F10" i="16" s="1"/>
  <c r="J11" i="15"/>
  <c r="F11" i="15"/>
  <c r="O10" i="15"/>
  <c r="F9" i="20" s="1"/>
  <c r="N10" i="15"/>
  <c r="M10" i="15"/>
  <c r="L10" i="15"/>
  <c r="F9" i="17" s="1"/>
  <c r="K10" i="15"/>
  <c r="F9" i="16" s="1"/>
  <c r="J10" i="15"/>
  <c r="F10" i="15"/>
  <c r="O9" i="15"/>
  <c r="F8" i="20" s="1"/>
  <c r="N9" i="15"/>
  <c r="F8" i="19" s="1"/>
  <c r="M9" i="15"/>
  <c r="F8" i="18" s="1"/>
  <c r="L9" i="15"/>
  <c r="K9" i="15"/>
  <c r="F8" i="16" s="1"/>
  <c r="J9" i="15"/>
  <c r="F9" i="15"/>
  <c r="O8" i="15"/>
  <c r="N8" i="15"/>
  <c r="F7" i="19" s="1"/>
  <c r="M8" i="15"/>
  <c r="F7" i="18" s="1"/>
  <c r="L8" i="15"/>
  <c r="F7" i="17" s="1"/>
  <c r="K8" i="15"/>
  <c r="F7" i="16" s="1"/>
  <c r="J8" i="15"/>
  <c r="F8" i="15"/>
  <c r="O7" i="15"/>
  <c r="F6" i="20" s="1"/>
  <c r="N7" i="15"/>
  <c r="F6" i="19" s="1"/>
  <c r="M7" i="15"/>
  <c r="L7" i="15"/>
  <c r="F6" i="17" s="1"/>
  <c r="K7" i="15"/>
  <c r="F6" i="16" s="1"/>
  <c r="J7" i="15"/>
  <c r="F7" i="15"/>
  <c r="O6" i="15"/>
  <c r="F5" i="20" s="1"/>
  <c r="N6" i="15"/>
  <c r="F5" i="19" s="1"/>
  <c r="M6" i="15"/>
  <c r="F5" i="18" s="1"/>
  <c r="L6" i="15"/>
  <c r="F5" i="17" s="1"/>
  <c r="K6" i="15"/>
  <c r="F5" i="16" s="1"/>
  <c r="J6" i="15"/>
  <c r="F6" i="15"/>
  <c r="O5" i="15"/>
  <c r="N5" i="15"/>
  <c r="F4" i="19" s="1"/>
  <c r="M5" i="15"/>
  <c r="F4" i="18" s="1"/>
  <c r="L5" i="15"/>
  <c r="K5" i="15"/>
  <c r="F4" i="16" s="1"/>
  <c r="J5" i="15"/>
  <c r="F5" i="15"/>
  <c r="O4" i="15"/>
  <c r="F3" i="20" s="1"/>
  <c r="N4" i="15"/>
  <c r="F3" i="19" s="1"/>
  <c r="M4" i="15"/>
  <c r="F3" i="18" s="1"/>
  <c r="L4" i="15"/>
  <c r="F3" i="17" s="1"/>
  <c r="K4" i="15"/>
  <c r="F3" i="16" s="1"/>
  <c r="J4" i="15"/>
  <c r="F4" i="15"/>
  <c r="F3" i="15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F2" i="15"/>
  <c r="I3" i="14"/>
  <c r="I2" i="14"/>
  <c r="I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F11" i="6"/>
  <c r="J14" i="27" s="1"/>
  <c r="I10" i="6"/>
  <c r="H10" i="6"/>
  <c r="F10" i="6"/>
  <c r="J13" i="27" s="1"/>
  <c r="I9" i="6"/>
  <c r="H9" i="6"/>
  <c r="F9" i="6"/>
  <c r="J12" i="27" s="1"/>
  <c r="I8" i="6"/>
  <c r="H8" i="6"/>
  <c r="F8" i="6"/>
  <c r="J11" i="27" s="1"/>
  <c r="I7" i="6"/>
  <c r="H7" i="6"/>
  <c r="F7" i="6"/>
  <c r="J10" i="27" s="1"/>
  <c r="I6" i="6"/>
  <c r="H6" i="6"/>
  <c r="F6" i="6"/>
  <c r="J9" i="27" s="1"/>
  <c r="I5" i="6"/>
  <c r="H5" i="6"/>
  <c r="F5" i="6"/>
  <c r="J8" i="27" s="1"/>
  <c r="I4" i="6"/>
  <c r="H4" i="6"/>
  <c r="F4" i="6"/>
  <c r="J7" i="27" s="1"/>
  <c r="I3" i="6"/>
  <c r="H3" i="6"/>
  <c r="F3" i="6"/>
  <c r="J6" i="27" s="1"/>
  <c r="I2" i="6"/>
  <c r="H2" i="6"/>
  <c r="F2" i="6"/>
  <c r="J5" i="27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2" i="5"/>
  <c r="C2" i="6" s="1"/>
  <c r="C3" i="4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Y4" i="27" s="1"/>
  <c r="R2" i="1"/>
  <c r="H2" i="1"/>
  <c r="Z3" i="27" s="1"/>
  <c r="F2" i="1"/>
  <c r="C2" i="1"/>
  <c r="W3" i="27" s="1"/>
  <c r="C2" i="7" l="1"/>
  <c r="C3" i="6"/>
  <c r="G2" i="6"/>
  <c r="A12" i="27"/>
  <c r="E14" i="27"/>
  <c r="A14" i="27" s="1"/>
  <c r="O5" i="27"/>
  <c r="C5" i="27"/>
  <c r="K5" i="27"/>
  <c r="R5" i="27"/>
  <c r="C3" i="1"/>
  <c r="C4" i="4"/>
  <c r="A10" i="27"/>
  <c r="A6" i="27"/>
  <c r="A11" i="27"/>
  <c r="F7" i="20"/>
  <c r="A7" i="27"/>
  <c r="A8" i="27"/>
  <c r="A13" i="27"/>
  <c r="F9" i="18"/>
  <c r="E4" i="1"/>
  <c r="G5" i="27"/>
  <c r="A9" i="27"/>
  <c r="R6" i="27" l="1"/>
  <c r="G6" i="27"/>
  <c r="O6" i="27"/>
  <c r="C6" i="27"/>
  <c r="K6" i="27"/>
  <c r="C5" i="4"/>
  <c r="G3" i="6"/>
  <c r="C4" i="6"/>
  <c r="Y5" i="27"/>
  <c r="E5" i="1"/>
  <c r="W4" i="27"/>
  <c r="C4" i="1"/>
  <c r="R3" i="1"/>
  <c r="H3" i="1"/>
  <c r="Z4" i="2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K7" i="27" l="1"/>
  <c r="R7" i="27"/>
  <c r="G7" i="27"/>
  <c r="O7" i="27"/>
  <c r="C7" i="27"/>
  <c r="C6" i="4"/>
  <c r="W5" i="27"/>
  <c r="R4" i="1"/>
  <c r="C5" i="1"/>
  <c r="H4" i="1"/>
  <c r="Z5" i="27" s="1"/>
  <c r="Y6" i="27"/>
  <c r="E7" i="1"/>
  <c r="C5" i="6"/>
  <c r="G4" i="6"/>
  <c r="E6" i="1"/>
  <c r="Y7" i="27" s="1"/>
  <c r="C8" i="27" l="1"/>
  <c r="K8" i="27"/>
  <c r="R8" i="27"/>
  <c r="G8" i="27"/>
  <c r="C7" i="4"/>
  <c r="O8" i="27"/>
  <c r="G5" i="6"/>
  <c r="C6" i="6"/>
  <c r="Y8" i="27"/>
  <c r="E8" i="1"/>
  <c r="I6" i="1"/>
  <c r="W6" i="27"/>
  <c r="R5" i="1"/>
  <c r="C7" i="1"/>
  <c r="H5" i="1"/>
  <c r="Z6" i="27" s="1"/>
  <c r="C6" i="1"/>
  <c r="G6" i="6" l="1"/>
  <c r="C7" i="6"/>
  <c r="W8" i="27"/>
  <c r="C8" i="1"/>
  <c r="R7" i="1"/>
  <c r="H7" i="1"/>
  <c r="Z8" i="27" s="1"/>
  <c r="O9" i="27"/>
  <c r="C9" i="27"/>
  <c r="K9" i="27"/>
  <c r="R9" i="27"/>
  <c r="C8" i="4"/>
  <c r="G9" i="27"/>
  <c r="Y9" i="27"/>
  <c r="E9" i="1"/>
  <c r="W7" i="27"/>
  <c r="R6" i="1"/>
  <c r="H6" i="1"/>
  <c r="Z7" i="27" s="1"/>
  <c r="Y10" i="27" l="1"/>
  <c r="E10" i="1"/>
  <c r="W9" i="27"/>
  <c r="R8" i="1"/>
  <c r="H8" i="1"/>
  <c r="Z9" i="27" s="1"/>
  <c r="C9" i="1"/>
  <c r="R10" i="27"/>
  <c r="G10" i="27"/>
  <c r="O10" i="27"/>
  <c r="C10" i="27"/>
  <c r="K10" i="27"/>
  <c r="C9" i="4"/>
  <c r="C8" i="6"/>
  <c r="G7" i="6"/>
  <c r="G8" i="6" l="1"/>
  <c r="C9" i="6"/>
  <c r="E11" i="1"/>
  <c r="Y12" i="27" s="1"/>
  <c r="K11" i="27"/>
  <c r="R11" i="27"/>
  <c r="G11" i="27"/>
  <c r="O11" i="27"/>
  <c r="C11" i="27"/>
  <c r="C10" i="4"/>
  <c r="W10" i="27"/>
  <c r="C10" i="1"/>
  <c r="R9" i="1"/>
  <c r="H9" i="1"/>
  <c r="Z10" i="27" s="1"/>
  <c r="Y11" i="27"/>
  <c r="E12" i="1"/>
  <c r="E13" i="1" l="1"/>
  <c r="E14" i="1" s="1"/>
  <c r="E15" i="1" s="1"/>
  <c r="E17" i="1" s="1"/>
  <c r="C10" i="6"/>
  <c r="G9" i="6"/>
  <c r="W11" i="27"/>
  <c r="H10" i="1"/>
  <c r="Z11" i="27" s="1"/>
  <c r="C11" i="1"/>
  <c r="C12" i="1"/>
  <c r="R10" i="1"/>
  <c r="C12" i="27"/>
  <c r="K12" i="27"/>
  <c r="R12" i="27"/>
  <c r="G12" i="27"/>
  <c r="O12" i="27"/>
  <c r="C11" i="4"/>
  <c r="I11" i="1"/>
  <c r="W12" i="27" l="1"/>
  <c r="R11" i="1"/>
  <c r="H11" i="1"/>
  <c r="Z12" i="27" s="1"/>
  <c r="C11" i="6"/>
  <c r="G10" i="6"/>
  <c r="E16" i="1"/>
  <c r="I16" i="1" s="1"/>
  <c r="O13" i="27"/>
  <c r="C13" i="27"/>
  <c r="K13" i="27"/>
  <c r="R13" i="27"/>
  <c r="G13" i="27"/>
  <c r="C12" i="4"/>
  <c r="E18" i="1"/>
  <c r="E19" i="1" s="1"/>
  <c r="E20" i="1" s="1"/>
  <c r="E22" i="1" s="1"/>
  <c r="C13" i="1"/>
  <c r="R12" i="1"/>
  <c r="H12" i="1"/>
  <c r="H13" i="1" l="1"/>
  <c r="C14" i="1"/>
  <c r="R13" i="1"/>
  <c r="K14" i="27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G11" i="6"/>
  <c r="C12" i="6"/>
  <c r="E21" i="1"/>
  <c r="I21" i="1" s="1"/>
  <c r="E23" i="1"/>
  <c r="E24" i="1" s="1"/>
  <c r="E25" i="1" s="1"/>
  <c r="E27" i="1" s="1"/>
  <c r="E26" i="1"/>
  <c r="I26" i="1" s="1"/>
  <c r="C13" i="6" l="1"/>
  <c r="G12" i="6"/>
  <c r="E28" i="1"/>
  <c r="E29" i="1" s="1"/>
  <c r="E30" i="1" s="1"/>
  <c r="E32" i="1" s="1"/>
  <c r="C15" i="1"/>
  <c r="R14" i="1"/>
  <c r="H14" i="1"/>
  <c r="E31" i="1" l="1"/>
  <c r="E33" i="1"/>
  <c r="E34" i="1" s="1"/>
  <c r="E35" i="1" s="1"/>
  <c r="E37" i="1" s="1"/>
  <c r="C16" i="1"/>
  <c r="R15" i="1"/>
  <c r="C17" i="1"/>
  <c r="H15" i="1"/>
  <c r="I31" i="1"/>
  <c r="G13" i="6"/>
  <c r="C14" i="6"/>
  <c r="C15" i="6" l="1"/>
  <c r="G14" i="6"/>
  <c r="E36" i="1"/>
  <c r="I36" i="1" s="1"/>
  <c r="H16" i="1"/>
  <c r="R16" i="1"/>
  <c r="E38" i="1"/>
  <c r="E39" i="1" s="1"/>
  <c r="E40" i="1" s="1"/>
  <c r="E42" i="1" s="1"/>
  <c r="C18" i="1"/>
  <c r="R17" i="1"/>
  <c r="H17" i="1"/>
  <c r="E41" i="1" l="1"/>
  <c r="E43" i="1"/>
  <c r="E44" i="1" s="1"/>
  <c r="E45" i="1" s="1"/>
  <c r="E47" i="1" s="1"/>
  <c r="I41" i="1"/>
  <c r="C19" i="1"/>
  <c r="R18" i="1"/>
  <c r="H18" i="1"/>
  <c r="C16" i="6"/>
  <c r="G15" i="6"/>
  <c r="E46" i="1" l="1"/>
  <c r="E48" i="1"/>
  <c r="E49" i="1" s="1"/>
  <c r="E50" i="1" s="1"/>
  <c r="I46" i="1"/>
  <c r="H19" i="1"/>
  <c r="R19" i="1"/>
  <c r="C20" i="1"/>
  <c r="G16" i="6"/>
  <c r="C17" i="6"/>
  <c r="E51" i="1" l="1"/>
  <c r="G17" i="6"/>
  <c r="C18" i="6"/>
  <c r="I51" i="1"/>
  <c r="C21" i="1"/>
  <c r="R20" i="1"/>
  <c r="C22" i="1"/>
  <c r="H20" i="1"/>
  <c r="H22" i="1" l="1"/>
  <c r="R22" i="1"/>
  <c r="C23" i="1"/>
  <c r="G18" i="6"/>
  <c r="C19" i="6"/>
  <c r="R21" i="1"/>
  <c r="H21" i="1"/>
  <c r="C20" i="6" l="1"/>
  <c r="G19" i="6"/>
  <c r="C24" i="1"/>
  <c r="R23" i="1"/>
  <c r="H23" i="1"/>
  <c r="C25" i="1" l="1"/>
  <c r="R24" i="1"/>
  <c r="H24" i="1"/>
  <c r="G20" i="6"/>
  <c r="C21" i="6"/>
  <c r="G21" i="6" l="1"/>
  <c r="C22" i="6"/>
  <c r="R25" i="1"/>
  <c r="C27" i="1"/>
  <c r="H25" i="1"/>
  <c r="C26" i="1"/>
  <c r="C28" i="1" l="1"/>
  <c r="R27" i="1"/>
  <c r="H27" i="1"/>
  <c r="R26" i="1"/>
  <c r="H26" i="1"/>
  <c r="C23" i="6"/>
  <c r="G22" i="6"/>
  <c r="G23" i="6" l="1"/>
  <c r="C24" i="6"/>
  <c r="R28" i="1"/>
  <c r="H28" i="1"/>
  <c r="C29" i="1"/>
  <c r="C30" i="1" l="1"/>
  <c r="R29" i="1"/>
  <c r="H29" i="1"/>
  <c r="C25" i="6"/>
  <c r="G24" i="6"/>
  <c r="C26" i="6" l="1"/>
  <c r="G25" i="6"/>
  <c r="H30" i="1"/>
  <c r="C31" i="1"/>
  <c r="C32" i="1"/>
  <c r="R30" i="1"/>
  <c r="R31" i="1" l="1"/>
  <c r="H31" i="1"/>
  <c r="C33" i="1"/>
  <c r="R32" i="1"/>
  <c r="H32" i="1"/>
  <c r="G26" i="6"/>
  <c r="C27" i="6"/>
  <c r="C34" i="1" l="1"/>
  <c r="H33" i="1"/>
  <c r="R33" i="1"/>
  <c r="C28" i="6"/>
  <c r="G27" i="6"/>
  <c r="C29" i="6" l="1"/>
  <c r="G28" i="6"/>
  <c r="C35" i="1"/>
  <c r="R34" i="1"/>
  <c r="H34" i="1"/>
  <c r="C36" i="1" l="1"/>
  <c r="R35" i="1"/>
  <c r="C37" i="1"/>
  <c r="H35" i="1"/>
  <c r="G29" i="6"/>
  <c r="C30" i="6"/>
  <c r="C31" i="6" l="1"/>
  <c r="G30" i="6"/>
  <c r="C38" i="1"/>
  <c r="R37" i="1"/>
  <c r="H37" i="1"/>
  <c r="H36" i="1"/>
  <c r="R36" i="1"/>
  <c r="C39" i="1" l="1"/>
  <c r="R38" i="1"/>
  <c r="H38" i="1"/>
  <c r="G31" i="6"/>
  <c r="C32" i="6"/>
  <c r="C33" i="6" l="1"/>
  <c r="G32" i="6"/>
  <c r="H39" i="1"/>
  <c r="R39" i="1"/>
  <c r="C40" i="1"/>
  <c r="C41" i="1" l="1"/>
  <c r="R40" i="1"/>
  <c r="C42" i="1"/>
  <c r="H40" i="1"/>
  <c r="C34" i="6"/>
  <c r="G33" i="6"/>
  <c r="R41" i="1" l="1"/>
  <c r="H41" i="1"/>
  <c r="G34" i="6"/>
  <c r="C35" i="6"/>
  <c r="H42" i="1"/>
  <c r="R42" i="1"/>
  <c r="C43" i="1"/>
  <c r="C36" i="6" l="1"/>
  <c r="G35" i="6"/>
  <c r="C44" i="1"/>
  <c r="R43" i="1"/>
  <c r="H43" i="1"/>
  <c r="C45" i="1" l="1"/>
  <c r="R44" i="1"/>
  <c r="H44" i="1"/>
  <c r="G36" i="6"/>
  <c r="C37" i="6"/>
  <c r="C38" i="6" l="1"/>
  <c r="G37" i="6"/>
  <c r="R45" i="1"/>
  <c r="C47" i="1"/>
  <c r="H45" i="1"/>
  <c r="C46" i="1"/>
  <c r="R46" i="1" l="1"/>
  <c r="H46" i="1"/>
  <c r="C48" i="1"/>
  <c r="R47" i="1"/>
  <c r="H47" i="1"/>
  <c r="C39" i="6"/>
  <c r="G38" i="6"/>
  <c r="G39" i="6" l="1"/>
  <c r="C40" i="6"/>
  <c r="R48" i="1"/>
  <c r="C49" i="1"/>
  <c r="H48" i="1"/>
  <c r="C50" i="1" l="1"/>
  <c r="R49" i="1"/>
  <c r="H49" i="1"/>
  <c r="C41" i="6"/>
  <c r="G41" i="6" s="1"/>
  <c r="G40" i="6"/>
  <c r="H50" i="1" l="1"/>
  <c r="C51" i="1"/>
  <c r="R50" i="1"/>
  <c r="R51" i="1" l="1"/>
  <c r="H51" i="1"/>
</calcChain>
</file>

<file path=xl/sharedStrings.xml><?xml version="1.0" encoding="utf-8"?>
<sst xmlns="http://schemas.openxmlformats.org/spreadsheetml/2006/main" count="1820" uniqueCount="403">
  <si>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</si>
  <si>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</si>
  <si>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</si>
  <si>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</si>
  <si>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</si>
  <si>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</si>
  <si>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</si>
  <si>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</si>
  <si>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</si>
  <si>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</si>
  <si>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</si>
  <si>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</si>
  <si>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 10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</si>
  <si>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</si>
  <si>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</si>
  <si>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</si>
  <si>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</si>
  <si>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</si>
  <si>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</si>
  <si>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</si>
  <si>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</si>
  <si>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</si>
  <si>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</si>
  <si>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</si>
  <si>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</si>
  <si>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</si>
  <si>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</si>
  <si>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</si>
  <si>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</si>
  <si>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Egypt</t>
  </si>
  <si>
    <t>Kiskunhalasi Burgonya Napok</t>
  </si>
  <si>
    <r>
      <rPr>
        <b/>
        <sz val="10"/>
        <rFont val="Arial"/>
      </rPr>
      <t>SZ</t>
    </r>
    <r>
      <rPr>
        <sz val="10"/>
        <color rgb="FF000000"/>
        <rFont val="Arial"/>
      </rPr>
      <t xml:space="preserve">abadszállási </t>
    </r>
    <r>
      <rPr>
        <b/>
        <sz val="10"/>
        <rFont val="Arial"/>
      </rPr>
      <t>A</t>
    </r>
    <r>
      <rPr>
        <sz val="10"/>
        <color rgb="FF000000"/>
        <rFont val="Arial"/>
      </rPr>
      <t xml:space="preserve">matőr </t>
    </r>
    <r>
      <rPr>
        <b/>
        <sz val="10"/>
        <rFont val="Arial"/>
      </rPr>
      <t>R</t>
    </r>
    <r>
      <rPr>
        <sz val="10"/>
        <color rgb="FF000000"/>
        <rFont val="Arial"/>
      </rP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</si>
  <si>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</si>
  <si>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</si>
  <si>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</si>
  <si>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</si>
  <si>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</si>
  <si>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</si>
  <si>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</si>
  <si>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EquipmentType</t>
  </si>
  <si>
    <t>Level</t>
  </si>
  <si>
    <t>UpgradeCost</t>
  </si>
  <si>
    <t>TapMultiplier</t>
  </si>
  <si>
    <t>MerchBooth</t>
  </si>
  <si>
    <t>UnlockedEquipment</t>
  </si>
  <si>
    <t>EnabledStageAsset</t>
  </si>
  <si>
    <t>KEYBOARD</t>
  </si>
  <si>
    <t>Kinslayer</t>
  </si>
  <si>
    <t>Blazeguard</t>
  </si>
  <si>
    <t>bluekeyboard</t>
  </si>
  <si>
    <t>keyboard</t>
  </si>
  <si>
    <t>Striker</t>
  </si>
  <si>
    <t>cokenexttodrum</t>
  </si>
  <si>
    <t>bass</t>
  </si>
  <si>
    <t>Jade Infused Quickblade</t>
  </si>
  <si>
    <t>guitar</t>
  </si>
  <si>
    <t>Skyfall Doomblade</t>
  </si>
  <si>
    <t>drum</t>
  </si>
  <si>
    <t>Flaming Copper Spellblade</t>
  </si>
  <si>
    <t>guitar2</t>
  </si>
  <si>
    <t>Isolated Glass Broadsword</t>
  </si>
  <si>
    <t>Extinction, Slicer of Trials</t>
  </si>
  <si>
    <t>bónusz fan értéket adnak</t>
  </si>
  <si>
    <t>Hell's Scream, Sword of the Wretched</t>
  </si>
  <si>
    <t>növelik a boosterek idejét</t>
  </si>
  <si>
    <t>Nightcrackle, Savagery of the King</t>
  </si>
  <si>
    <t>spotlight növelése</t>
  </si>
  <si>
    <t>BASS</t>
  </si>
  <si>
    <t>Grasscutter</t>
  </si>
  <si>
    <t>songért járó pénz növelése</t>
  </si>
  <si>
    <t>Storm</t>
  </si>
  <si>
    <t>hosszabb song</t>
  </si>
  <si>
    <t>Orenmir</t>
  </si>
  <si>
    <t>merch boost</t>
  </si>
  <si>
    <t>Vicious Blade</t>
  </si>
  <si>
    <t>extra tap str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</si>
  <si>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</si>
  <si>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</si>
  <si>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</si>
  <si>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</si>
  <si>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</si>
  <si>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</si>
  <si>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</si>
  <si>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</si>
  <si>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</si>
  <si>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</si>
  <si>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</si>
  <si>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</si>
  <si>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</si>
  <si>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</si>
  <si>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</si>
  <si>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</si>
  <si>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</si>
  <si>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</si>
  <si>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</si>
  <si>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</si>
  <si>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</si>
  <si>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</si>
  <si>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</si>
  <si>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</si>
  <si>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</si>
  <si>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</si>
  <si>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</si>
  <si>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</si>
  <si>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TapStrengthBonus</t>
  </si>
  <si>
    <t>MerchBoothBonus</t>
  </si>
  <si>
    <t>FanGainBonus</t>
  </si>
  <si>
    <t>BoosterTimeBonus</t>
  </si>
  <si>
    <t>SpotlightBonus</t>
  </si>
  <si>
    <t>SongIncomeBonus</t>
  </si>
  <si>
    <t>UnlockedInstrument</t>
  </si>
  <si>
    <t>bassguitar</t>
  </si>
  <si>
    <t>purpleguitar</t>
  </si>
  <si>
    <t>reddrums</t>
  </si>
  <si>
    <t>nextguitar</t>
  </si>
  <si>
    <t>Icon</t>
  </si>
  <si>
    <t>Asset</t>
  </si>
  <si>
    <t>Type</t>
  </si>
  <si>
    <t>TokenCost</t>
  </si>
  <si>
    <t>CoinCost</t>
  </si>
  <si>
    <t>BG_Basic</t>
  </si>
  <si>
    <t>icon</t>
  </si>
  <si>
    <t>DRESS</t>
  </si>
  <si>
    <t>BG_Egypt</t>
  </si>
  <si>
    <t>BG_Indian</t>
  </si>
  <si>
    <t>BG_Incan</t>
  </si>
  <si>
    <t>BG_Vampire</t>
  </si>
  <si>
    <t>INST1_CLR1</t>
  </si>
  <si>
    <t>INSTRUMENT</t>
  </si>
  <si>
    <t>INST1_CLR2</t>
  </si>
  <si>
    <t>INST1_CLR3</t>
  </si>
  <si>
    <t>INST2_CLR1</t>
  </si>
  <si>
    <t>INST2_CLR2</t>
  </si>
  <si>
    <t>INST2_CLR3</t>
  </si>
  <si>
    <t>INST3_CLR1</t>
  </si>
  <si>
    <t>INST3_CLR2</t>
  </si>
  <si>
    <t>INST3_CLR3</t>
  </si>
  <si>
    <t>Hobo_Basic</t>
  </si>
  <si>
    <t>Hobo_Egypt</t>
  </si>
  <si>
    <t>Hobo_Indian</t>
  </si>
  <si>
    <t>Hobo_Incan</t>
  </si>
  <si>
    <t>Hobo_Vampire</t>
  </si>
  <si>
    <t>Kitten_Basic</t>
  </si>
  <si>
    <t>Kitten_Egypt</t>
  </si>
  <si>
    <t>Kitten_Indian</t>
  </si>
  <si>
    <t>Kitten_Incan</t>
  </si>
  <si>
    <t>Kitten_Vampire</t>
  </si>
  <si>
    <t>UglyMidget_Basic</t>
  </si>
  <si>
    <t>UglyMidget_Egypt</t>
  </si>
  <si>
    <t>UglyMidget_Indian</t>
  </si>
  <si>
    <t>UglyMidget_Incan</t>
  </si>
  <si>
    <t>UglyMidget_Vampire</t>
  </si>
  <si>
    <t>Lady_Basic</t>
  </si>
  <si>
    <t>Lady_Egypt</t>
  </si>
  <si>
    <t>Lady_Indian</t>
  </si>
  <si>
    <t>Lady_Incan</t>
  </si>
  <si>
    <t>Lady_Vampire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</si>
  <si>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</si>
  <si>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</si>
  <si>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</si>
  <si>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</si>
  <si>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</si>
  <si>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</si>
  <si>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</si>
  <si>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TapStrengthBoost3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</si>
  <si>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</si>
  <si>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</si>
  <si>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</si>
  <si>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</si>
  <si>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</si>
  <si>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</si>
  <si>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</si>
  <si>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</si>
  <si>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</si>
  <si>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</si>
  <si>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</si>
  <si>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</si>
  <si>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</si>
  <si>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</si>
  <si>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</si>
  <si>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</si>
  <si>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</si>
  <si>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</si>
  <si>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</si>
  <si>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</si>
  <si>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</si>
  <si>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</si>
  <si>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</si>
  <si>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</si>
  <si>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</si>
  <si>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</si>
  <si>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</si>
  <si>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</si>
  <si>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</si>
  <si>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</si>
  <si>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</si>
  <si>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</si>
  <si>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</si>
  <si>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</si>
  <si>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</si>
  <si>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</si>
  <si>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</si>
  <si>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</si>
  <si>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</si>
  <si>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</si>
  <si>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</si>
  <si>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</si>
  <si>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</si>
  <si>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</si>
  <si>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</si>
  <si>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</si>
  <si>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</si>
  <si>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</si>
  <si>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</si>
  <si>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</si>
  <si>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</si>
  <si>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</si>
  <si>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</si>
  <si>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</si>
  <si>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</si>
  <si>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</si>
  <si>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</si>
  <si>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</si>
  <si>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</si>
  <si>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</si>
  <si>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</si>
  <si>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</si>
  <si>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</si>
  <si>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</si>
  <si>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</si>
  <si>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</si>
  <si>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</si>
  <si>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</si>
  <si>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</si>
  <si>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</si>
  <si>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</si>
  <si>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</si>
  <si>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</si>
  <si>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</si>
  <si>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</si>
  <si>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</si>
  <si>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</si>
  <si>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</si>
  <si>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</si>
  <si>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</si>
  <si>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</si>
  <si>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</si>
  <si>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</si>
  <si>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</si>
  <si>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</si>
  <si>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</si>
  <si>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</si>
  <si>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</si>
  <si>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</si>
  <si>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</si>
  <si>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</si>
  <si>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</si>
  <si>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</si>
  <si>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</si>
  <si>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</si>
  <si>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</si>
  <si>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</si>
  <si>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</si>
  <si>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</si>
  <si>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</si>
  <si>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</si>
  <si>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</si>
  <si>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</si>
  <si>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</si>
  <si>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</si>
  <si>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</si>
  <si>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</si>
  <si>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</si>
  <si>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</si>
  <si>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</si>
  <si>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</si>
  <si>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</si>
  <si>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</si>
  <si>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</si>
  <si>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</si>
  <si>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</si>
  <si>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</si>
  <si>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</si>
  <si>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</si>
  <si>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</si>
  <si>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</si>
  <si>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</si>
  <si>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</si>
  <si>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</si>
  <si>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</si>
  <si>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</si>
  <si>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</si>
  <si>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</si>
  <si>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</si>
  <si>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</si>
  <si>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</si>
  <si>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</si>
  <si>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</si>
  <si>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</si>
  <si>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</si>
  <si>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</si>
  <si>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</si>
  <si>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</si>
  <si>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</si>
  <si>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</si>
  <si>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</si>
  <si>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</si>
  <si>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</si>
  <si>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</si>
  <si>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</si>
  <si>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</si>
  <si>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</si>
  <si>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</si>
  <si>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</si>
  <si>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</si>
  <si>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</si>
  <si>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</si>
  <si>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</si>
  <si>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</si>
  <si>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</si>
  <si>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</si>
  <si>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</si>
  <si>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</si>
  <si>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</si>
  <si>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</si>
  <si>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</si>
  <si>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</si>
  <si>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</si>
  <si>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</si>
  <si>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</si>
  <si>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</si>
  <si>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</si>
  <si>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</si>
  <si>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</si>
  <si>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</si>
  <si>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</si>
  <si>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</si>
  <si>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</si>
  <si>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</si>
  <si>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</si>
  <si>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</si>
  <si>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</si>
  <si>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</si>
  <si>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</si>
  <si>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</si>
  <si>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</si>
  <si>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</si>
  <si>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</si>
  <si>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</si>
  <si>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</si>
  <si>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</si>
  <si>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</si>
  <si>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</si>
  <si>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</si>
  <si>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</si>
  <si>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</si>
  <si>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</si>
  <si>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</si>
  <si>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</si>
  <si>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</si>
  <si>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</si>
  <si>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</si>
  <si>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</si>
  <si>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</si>
  <si>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</si>
  <si>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</si>
  <si>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</si>
  <si>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</si>
  <si>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</si>
  <si>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</si>
  <si>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</si>
  <si>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</si>
  <si>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</si>
  <si>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</si>
  <si>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</si>
  <si>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</si>
  <si>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</si>
  <si>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</si>
  <si>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</si>
  <si>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</si>
  <si>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</si>
  <si>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</si>
  <si>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</si>
  <si>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</si>
  <si>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</si>
  <si>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</si>
  <si>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</si>
  <si>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</si>
  <si>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</si>
  <si>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</si>
  <si>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</si>
  <si>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</si>
  <si>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</si>
  <si>
    <t>Char1</t>
  </si>
  <si>
    <t>Char2</t>
  </si>
  <si>
    <t>Char3</t>
  </si>
  <si>
    <t>Char4</t>
  </si>
  <si>
    <t>Char5</t>
  </si>
  <si>
    <t>ConcertData</t>
  </si>
  <si>
    <t>SongData</t>
  </si>
  <si>
    <t>TapStrengh</t>
  </si>
  <si>
    <t>SkinTapStrengthBonus</t>
  </si>
  <si>
    <t>PrestigeMultiplier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</si>
</sst>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0000"/>
    <numFmt numFmtId="166" formatCode="0.0000"/>
    <numFmt numFmtId="167" formatCode="0.000"/>
  </numFmts>
  <fonts count="12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'�Palatino Linotype�'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sz val="10"/>
      <name val="Arial"/>
    </font>
    <font>
      <sz val="11"/>
      <name val="Inconsolata"/>
    </font>
    <font>
      <sz val="10"/>
      <color rgb="FFFFFFFF"/>
      <name val="Arial"/>
    </font>
    <font>
      <sz val="10"/>
      <color rgb="FF000000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/>
    <xf numFmtId="4" fontId="1" fillId="3" borderId="0" xfId="0" applyNumberFormat="1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1" xfId="0" applyFont="1" applyBorder="1" applyAlignment="1"/>
    <xf numFmtId="0" fontId="1" fillId="0" borderId="2" xfId="0" applyFont="1" applyBorder="1" applyAlignment="1"/>
    <xf numFmtId="1" fontId="1" fillId="0" borderId="2" xfId="0" applyNumberFormat="1" applyFont="1" applyBorder="1" applyAlignment="1"/>
    <xf numFmtId="164" fontId="1" fillId="5" borderId="3" xfId="0" applyNumberFormat="1" applyFont="1" applyFill="1" applyBorder="1"/>
    <xf numFmtId="0" fontId="1" fillId="5" borderId="0" xfId="0" applyFont="1" applyFill="1"/>
    <xf numFmtId="0" fontId="1" fillId="0" borderId="0" xfId="0" applyFont="1" applyAlignment="1"/>
    <xf numFmtId="0" fontId="1" fillId="0" borderId="4" xfId="0" applyFont="1" applyBorder="1" applyAlignment="1"/>
    <xf numFmtId="1" fontId="1" fillId="0" borderId="0" xfId="0" applyNumberFormat="1" applyFont="1" applyAlignment="1"/>
    <xf numFmtId="164" fontId="1" fillId="5" borderId="5" xfId="0" applyNumberFormat="1" applyFont="1" applyFill="1" applyBorder="1"/>
    <xf numFmtId="0" fontId="1" fillId="5" borderId="0" xfId="0" applyFont="1" applyFill="1" applyAlignment="1"/>
    <xf numFmtId="0" fontId="1" fillId="0" borderId="6" xfId="0" applyFont="1" applyBorder="1" applyAlignment="1"/>
    <xf numFmtId="0" fontId="1" fillId="0" borderId="7" xfId="0" applyFont="1" applyBorder="1" applyAlignment="1"/>
    <xf numFmtId="1" fontId="1" fillId="0" borderId="7" xfId="0" applyNumberFormat="1" applyFont="1" applyBorder="1" applyAlignment="1"/>
    <xf numFmtId="164" fontId="1" fillId="5" borderId="8" xfId="0" applyNumberFormat="1" applyFont="1" applyFill="1" applyBorder="1"/>
    <xf numFmtId="1" fontId="1" fillId="5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5" fillId="4" borderId="0" xfId="0" applyFont="1" applyFill="1"/>
    <xf numFmtId="0" fontId="1" fillId="2" borderId="0" xfId="0" applyFont="1" applyFill="1"/>
    <xf numFmtId="0" fontId="5" fillId="4" borderId="0" xfId="0" applyFont="1" applyFill="1" applyAlignment="1"/>
    <xf numFmtId="0" fontId="6" fillId="4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7" fillId="2" borderId="0" xfId="0" applyFont="1" applyFill="1" applyAlignment="1"/>
    <xf numFmtId="0" fontId="7" fillId="4" borderId="0" xfId="0" applyFont="1" applyFill="1" applyAlignment="1"/>
    <xf numFmtId="0" fontId="7" fillId="4" borderId="0" xfId="0" applyFont="1" applyFill="1"/>
    <xf numFmtId="0" fontId="7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" fillId="2" borderId="0" xfId="0" applyFont="1" applyFill="1"/>
    <xf numFmtId="0" fontId="1" fillId="7" borderId="0" xfId="0" applyFont="1" applyFill="1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8" borderId="0" xfId="0" applyFont="1" applyFill="1"/>
    <xf numFmtId="0" fontId="6" fillId="8" borderId="0" xfId="0" applyFont="1" applyFill="1" applyAlignment="1"/>
    <xf numFmtId="0" fontId="5" fillId="9" borderId="0" xfId="0" applyFont="1" applyFill="1"/>
    <xf numFmtId="0" fontId="5" fillId="9" borderId="0" xfId="0" applyFont="1" applyFill="1" applyAlignment="1"/>
    <xf numFmtId="0" fontId="5" fillId="10" borderId="0" xfId="0" applyFont="1" applyFill="1"/>
    <xf numFmtId="0" fontId="8" fillId="10" borderId="0" xfId="0" applyFont="1" applyFill="1"/>
    <xf numFmtId="0" fontId="6" fillId="10" borderId="0" xfId="0" applyFont="1" applyFill="1" applyAlignment="1"/>
    <xf numFmtId="0" fontId="5" fillId="2" borderId="0" xfId="0" applyFont="1" applyFill="1"/>
    <xf numFmtId="0" fontId="5" fillId="11" borderId="0" xfId="0" applyFont="1" applyFill="1"/>
    <xf numFmtId="0" fontId="1" fillId="7" borderId="0" xfId="0" applyFont="1" applyFill="1"/>
    <xf numFmtId="0" fontId="9" fillId="12" borderId="0" xfId="0" applyFont="1" applyFill="1"/>
    <xf numFmtId="4" fontId="9" fillId="12" borderId="0" xfId="0" applyNumberFormat="1" applyFont="1" applyFill="1"/>
    <xf numFmtId="0" fontId="5" fillId="4" borderId="0" xfId="0" applyFont="1" applyFill="1"/>
    <xf numFmtId="0" fontId="5" fillId="0" borderId="0" xfId="0" applyFont="1" applyAlignment="1"/>
    <xf numFmtId="0" fontId="10" fillId="0" borderId="0" xfId="0" applyFont="1"/>
    <xf numFmtId="1" fontId="10" fillId="0" borderId="0" xfId="0" applyNumberFormat="1" applyFont="1"/>
    <xf numFmtId="164" fontId="10" fillId="0" borderId="0" xfId="0" applyNumberFormat="1" applyFont="1"/>
    <xf numFmtId="0" fontId="5" fillId="0" borderId="0" xfId="0" applyFont="1"/>
    <xf numFmtId="1" fontId="5" fillId="4" borderId="0" xfId="0" applyNumberFormat="1" applyFont="1" applyFill="1"/>
    <xf numFmtId="0" fontId="1" fillId="6" borderId="0" xfId="0" applyFont="1" applyFill="1" applyAlignment="1">
      <alignment horizontal="center" vertical="center"/>
    </xf>
    <xf numFmtId="0" fontId="0" fillId="0" borderId="0" xfId="0" applyFont="1" applyAlignment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SongData!$C$1</c:f>
              <c:strCache>
                <c:ptCount val="1"/>
                <c:pt idx="0">
                  <c:v>TapGoal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SongData!$A$2:$A$51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SongData!$C$2:$C$51</c:f>
              <c:numCache>
                <c:formatCode>0</c:formatCode>
                <c:ptCount val="50"/>
                <c:pt idx="0">
                  <c:v>70</c:v>
                </c:pt>
                <c:pt idx="1">
                  <c:v>84</c:v>
                </c:pt>
                <c:pt idx="2">
                  <c:v>100.8</c:v>
                </c:pt>
                <c:pt idx="3">
                  <c:v>120.96</c:v>
                </c:pt>
                <c:pt idx="4">
                  <c:v>302.39999999999998</c:v>
                </c:pt>
                <c:pt idx="5">
                  <c:v>174.18239999999997</c:v>
                </c:pt>
                <c:pt idx="6">
                  <c:v>209.01887999999997</c:v>
                </c:pt>
                <c:pt idx="7">
                  <c:v>250.82265599999994</c:v>
                </c:pt>
                <c:pt idx="8">
                  <c:v>300.98718719999994</c:v>
                </c:pt>
                <c:pt idx="9">
                  <c:v>752.46796799999981</c:v>
                </c:pt>
                <c:pt idx="10">
                  <c:v>433.42154956799988</c:v>
                </c:pt>
                <c:pt idx="11">
                  <c:v>520.10585948159985</c:v>
                </c:pt>
                <c:pt idx="12">
                  <c:v>624.12703137791982</c:v>
                </c:pt>
                <c:pt idx="13">
                  <c:v>748.95243765350381</c:v>
                </c:pt>
                <c:pt idx="14">
                  <c:v>1872.3810941337595</c:v>
                </c:pt>
                <c:pt idx="15">
                  <c:v>1078.4915102210455</c:v>
                </c:pt>
                <c:pt idx="16">
                  <c:v>1294.1898122652544</c:v>
                </c:pt>
                <c:pt idx="17">
                  <c:v>1553.0277747183052</c:v>
                </c:pt>
                <c:pt idx="18">
                  <c:v>1863.6333296619662</c:v>
                </c:pt>
                <c:pt idx="19">
                  <c:v>4659.0833241549153</c:v>
                </c:pt>
                <c:pt idx="20">
                  <c:v>2683.6319947132311</c:v>
                </c:pt>
                <c:pt idx="21">
                  <c:v>3220.3583936558771</c:v>
                </c:pt>
                <c:pt idx="22">
                  <c:v>3864.4300723870524</c:v>
                </c:pt>
                <c:pt idx="23">
                  <c:v>4637.3160868644627</c:v>
                </c:pt>
                <c:pt idx="24">
                  <c:v>11593.290217161157</c:v>
                </c:pt>
                <c:pt idx="25">
                  <c:v>6677.7351650848259</c:v>
                </c:pt>
                <c:pt idx="26">
                  <c:v>8013.2821981017905</c:v>
                </c:pt>
                <c:pt idx="27">
                  <c:v>9615.938637722149</c:v>
                </c:pt>
                <c:pt idx="28">
                  <c:v>11539.126365266578</c:v>
                </c:pt>
                <c:pt idx="29">
                  <c:v>28847.815913166447</c:v>
                </c:pt>
                <c:pt idx="30">
                  <c:v>16616.341965983873</c:v>
                </c:pt>
                <c:pt idx="31">
                  <c:v>19939.610359180646</c:v>
                </c:pt>
                <c:pt idx="32">
                  <c:v>23927.532431016774</c:v>
                </c:pt>
                <c:pt idx="33">
                  <c:v>28713.038917220128</c:v>
                </c:pt>
                <c:pt idx="34">
                  <c:v>71782.597293050319</c:v>
                </c:pt>
                <c:pt idx="35">
                  <c:v>41346.776040796984</c:v>
                </c:pt>
                <c:pt idx="36">
                  <c:v>49616.131248956379</c:v>
                </c:pt>
                <c:pt idx="37">
                  <c:v>59539.357498747653</c:v>
                </c:pt>
                <c:pt idx="38">
                  <c:v>71447.228998497187</c:v>
                </c:pt>
                <c:pt idx="39">
                  <c:v>178618.07249624297</c:v>
                </c:pt>
                <c:pt idx="40">
                  <c:v>102884.00975783594</c:v>
                </c:pt>
                <c:pt idx="41">
                  <c:v>123460.81170940312</c:v>
                </c:pt>
                <c:pt idx="42">
                  <c:v>148152.97405128373</c:v>
                </c:pt>
                <c:pt idx="43">
                  <c:v>177783.56886154047</c:v>
                </c:pt>
                <c:pt idx="44">
                  <c:v>444458.92215385113</c:v>
                </c:pt>
                <c:pt idx="45">
                  <c:v>256008.33916061826</c:v>
                </c:pt>
                <c:pt idx="46">
                  <c:v>307210.0069927419</c:v>
                </c:pt>
                <c:pt idx="47">
                  <c:v>368652.00839129026</c:v>
                </c:pt>
                <c:pt idx="48">
                  <c:v>442382.41006954829</c:v>
                </c:pt>
                <c:pt idx="49">
                  <c:v>1105956.0251738708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07600"/>
        <c:axId val="279401328"/>
      </c:lineChart>
      <c:catAx>
        <c:axId val="27940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79401328"/>
        <c:crosses val="autoZero"/>
        <c:auto val="1"/>
        <c:lblAlgn val="ctr"/>
        <c:lblOffset val="100"/>
        <c:noMultiLvlLbl val="1"/>
      </c:catAx>
      <c:valAx>
        <c:axId val="27940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Left vertical axis title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794076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  <c:numCache>
                <c:formatCode>General</c:formatCode>
                <c:ptCount val="50"/>
                <c:pt idx="0">
                  <c:v>1.8450980400142569</c:v>
                </c:pt>
                <c:pt idx="1">
                  <c:v>1.9242792860618816</c:v>
                </c:pt>
                <c:pt idx="2">
                  <c:v>2.0034605321095063</c:v>
                </c:pt>
                <c:pt idx="3">
                  <c:v>2.0826417781571314</c:v>
                </c:pt>
                <c:pt idx="4">
                  <c:v>2.4805817868291689</c:v>
                </c:pt>
                <c:pt idx="5">
                  <c:v>2.2410042702523807</c:v>
                </c:pt>
                <c:pt idx="6">
                  <c:v>2.3201855163000058</c:v>
                </c:pt>
                <c:pt idx="7">
                  <c:v>2.3993667623476305</c:v>
                </c:pt>
                <c:pt idx="8">
                  <c:v>2.4785480083952556</c:v>
                </c:pt>
                <c:pt idx="9">
                  <c:v>2.8764880170672931</c:v>
                </c:pt>
                <c:pt idx="10">
                  <c:v>2.6369105004905049</c:v>
                </c:pt>
                <c:pt idx="11">
                  <c:v>2.71609174653813</c:v>
                </c:pt>
                <c:pt idx="12">
                  <c:v>2.7952729925857547</c:v>
                </c:pt>
                <c:pt idx="13">
                  <c:v>2.8744542386333793</c:v>
                </c:pt>
                <c:pt idx="14">
                  <c:v>3.2723942473054173</c:v>
                </c:pt>
                <c:pt idx="15">
                  <c:v>3.0328167307286291</c:v>
                </c:pt>
                <c:pt idx="16">
                  <c:v>3.1119979767762538</c:v>
                </c:pt>
                <c:pt idx="17">
                  <c:v>3.1911792228238789</c:v>
                </c:pt>
                <c:pt idx="18">
                  <c:v>3.2703604688715036</c:v>
                </c:pt>
                <c:pt idx="19">
                  <c:v>3.668300477543541</c:v>
                </c:pt>
                <c:pt idx="20">
                  <c:v>3.4287229609667533</c:v>
                </c:pt>
                <c:pt idx="21">
                  <c:v>3.507904207014378</c:v>
                </c:pt>
                <c:pt idx="22">
                  <c:v>3.5870854530620027</c:v>
                </c:pt>
                <c:pt idx="23">
                  <c:v>3.6662666991096278</c:v>
                </c:pt>
                <c:pt idx="24">
                  <c:v>4.0642067077816648</c:v>
                </c:pt>
                <c:pt idx="25">
                  <c:v>3.8246291912048771</c:v>
                </c:pt>
                <c:pt idx="26">
                  <c:v>3.9038104372525022</c:v>
                </c:pt>
                <c:pt idx="27">
                  <c:v>3.9829916833001269</c:v>
                </c:pt>
                <c:pt idx="28">
                  <c:v>4.062172929347752</c:v>
                </c:pt>
                <c:pt idx="29">
                  <c:v>4.4601129380197895</c:v>
                </c:pt>
                <c:pt idx="30">
                  <c:v>4.2205354214430013</c:v>
                </c:pt>
                <c:pt idx="31">
                  <c:v>4.2997166674906264</c:v>
                </c:pt>
                <c:pt idx="32">
                  <c:v>4.3788979135382506</c:v>
                </c:pt>
                <c:pt idx="33">
                  <c:v>4.4580791595858758</c:v>
                </c:pt>
                <c:pt idx="34">
                  <c:v>4.8560191682579132</c:v>
                </c:pt>
                <c:pt idx="35">
                  <c:v>4.6164416516811251</c:v>
                </c:pt>
                <c:pt idx="36">
                  <c:v>4.6956228977287502</c:v>
                </c:pt>
                <c:pt idx="37">
                  <c:v>4.7748041437763753</c:v>
                </c:pt>
                <c:pt idx="38">
                  <c:v>4.8539853898239995</c:v>
                </c:pt>
                <c:pt idx="39">
                  <c:v>5.2519253984960379</c:v>
                </c:pt>
                <c:pt idx="40">
                  <c:v>5.0123478819192497</c:v>
                </c:pt>
                <c:pt idx="41">
                  <c:v>5.091529127966874</c:v>
                </c:pt>
                <c:pt idx="42">
                  <c:v>5.1707103740144991</c:v>
                </c:pt>
                <c:pt idx="43">
                  <c:v>5.2498916200621242</c:v>
                </c:pt>
                <c:pt idx="44">
                  <c:v>5.6478316287341617</c:v>
                </c:pt>
                <c:pt idx="45">
                  <c:v>5.4082541121573735</c:v>
                </c:pt>
                <c:pt idx="46">
                  <c:v>5.4874353582049986</c:v>
                </c:pt>
                <c:pt idx="47">
                  <c:v>5.5666166042526228</c:v>
                </c:pt>
                <c:pt idx="48">
                  <c:v>5.6457978503002479</c:v>
                </c:pt>
                <c:pt idx="49">
                  <c:v>6.0437378589722854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00544"/>
        <c:axId val="279401720"/>
      </c:lineChart>
      <c:catAx>
        <c:axId val="2794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79401720"/>
        <c:crosses val="autoZero"/>
        <c:auto val="1"/>
        <c:lblAlgn val="ctr"/>
        <c:lblOffset val="100"/>
        <c:noMultiLvlLbl val="1"/>
      </c:catAx>
      <c:valAx>
        <c:axId val="27940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79400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 macro="">
      <xdr:nvGraphicFramePr>
        <xdr:cNvPr id="3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.75" customHeight="1"/>
  <cols>
    <col min="2" max="2" width="28.42578125" customWidth="1"/>
    <col min="9" max="9" width="20.1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>
        <v>1</v>
      </c>
      <c r="B2" s="6" t="s">
        <v>9</v>
      </c>
      <c r="C2" s="7">
        <f>70</f>
        <v>70</v>
      </c>
      <c r="D2" s="6">
        <v>20</v>
      </c>
      <c r="E2" s="7">
        <v>5</v>
      </c>
      <c r="F2" s="6" t="b">
        <f t="shared" ref="F2:F51" si="0">IF(MOD(A2,5), FALSE, TRUE)</f>
        <v>0</v>
      </c>
      <c r="G2" s="6">
        <v>1</v>
      </c>
      <c r="H2" s="8">
        <f t="shared" ref="H2:H51" si="1">C2/D2</f>
        <v>3.5</v>
      </c>
      <c r="I2" s="9"/>
      <c r="M2" s="10">
        <v>10</v>
      </c>
      <c r="R2">
        <f t="shared" ref="R2:R51" si="2">LOG(C2)</f>
        <v>1.8450980400142569</v>
      </c>
    </row>
    <row r="3" spans="1:27" ht="15.75" customHeight="1">
      <c r="A3" s="11">
        <v>2</v>
      </c>
      <c r="B3" s="10" t="s">
        <v>10</v>
      </c>
      <c r="C3" s="12">
        <f t="shared" ref="C3:C5" si="3">C2*1.2</f>
        <v>84</v>
      </c>
      <c r="D3" s="10">
        <v>20</v>
      </c>
      <c r="E3" s="12">
        <f t="shared" ref="E3:E5" si="4">E2*1.2</f>
        <v>6</v>
      </c>
      <c r="F3" s="10" t="b">
        <f t="shared" si="0"/>
        <v>0</v>
      </c>
      <c r="G3" s="10">
        <v>1</v>
      </c>
      <c r="H3" s="13">
        <f t="shared" si="1"/>
        <v>4.2</v>
      </c>
      <c r="I3" s="9"/>
      <c r="R3">
        <f t="shared" si="2"/>
        <v>1.9242792860618816</v>
      </c>
    </row>
    <row r="4" spans="1:27" ht="15.75" customHeight="1">
      <c r="A4" s="11">
        <v>3</v>
      </c>
      <c r="B4" s="10" t="s">
        <v>11</v>
      </c>
      <c r="C4" s="12">
        <f t="shared" si="3"/>
        <v>100.8</v>
      </c>
      <c r="D4" s="10">
        <v>20</v>
      </c>
      <c r="E4" s="12">
        <f t="shared" si="4"/>
        <v>7.1999999999999993</v>
      </c>
      <c r="F4" s="10" t="b">
        <f t="shared" si="0"/>
        <v>0</v>
      </c>
      <c r="G4" s="10">
        <v>1</v>
      </c>
      <c r="H4" s="13">
        <f t="shared" si="1"/>
        <v>5.04</v>
      </c>
      <c r="I4" s="14"/>
      <c r="J4" s="10" t="s">
        <v>12</v>
      </c>
      <c r="R4">
        <f t="shared" si="2"/>
        <v>2.0034605321095063</v>
      </c>
    </row>
    <row r="5" spans="1:27" ht="15.75" customHeight="1">
      <c r="A5" s="11">
        <v>4</v>
      </c>
      <c r="B5" s="10" t="s">
        <v>13</v>
      </c>
      <c r="C5" s="12">
        <f t="shared" si="3"/>
        <v>120.96</v>
      </c>
      <c r="D5" s="10">
        <v>20</v>
      </c>
      <c r="E5" s="12">
        <f t="shared" si="4"/>
        <v>8.6399999999999988</v>
      </c>
      <c r="F5" s="10" t="b">
        <f t="shared" si="0"/>
        <v>0</v>
      </c>
      <c r="G5" s="10">
        <v>1</v>
      </c>
      <c r="H5" s="13">
        <f t="shared" si="1"/>
        <v>6.048</v>
      </c>
      <c r="I5" s="14"/>
      <c r="J5" s="10" t="s">
        <v>14</v>
      </c>
      <c r="K5" s="10" t="s">
        <v>15</v>
      </c>
      <c r="R5">
        <f t="shared" si="2"/>
        <v>2.0826417781571314</v>
      </c>
    </row>
    <row r="6" spans="1:27" ht="15.75" customHeight="1">
      <c r="A6" s="15">
        <v>5</v>
      </c>
      <c r="B6" s="16" t="s">
        <v>16</v>
      </c>
      <c r="C6" s="17">
        <f>C5*2.5</f>
        <v>302.39999999999998</v>
      </c>
      <c r="D6" s="16">
        <v>40</v>
      </c>
      <c r="E6" s="17">
        <f>SUM(E2:E5)*2.5</f>
        <v>67.099999999999994</v>
      </c>
      <c r="F6" s="16" t="b">
        <f t="shared" si="0"/>
        <v>1</v>
      </c>
      <c r="G6" s="16">
        <v>1</v>
      </c>
      <c r="H6" s="18">
        <f t="shared" si="1"/>
        <v>7.56</v>
      </c>
      <c r="I6" s="19">
        <f>SUM(E2:E6)</f>
        <v>93.94</v>
      </c>
      <c r="R6">
        <f t="shared" si="2"/>
        <v>2.4805817868291689</v>
      </c>
    </row>
    <row r="7" spans="1:27" ht="15.75" customHeight="1">
      <c r="A7" s="5">
        <v>6</v>
      </c>
      <c r="B7" s="6" t="s">
        <v>17</v>
      </c>
      <c r="C7" s="7">
        <f>C5*1.2*1.2</f>
        <v>174.18239999999997</v>
      </c>
      <c r="D7" s="6">
        <v>20</v>
      </c>
      <c r="E7" s="7">
        <f>E5*1.44</f>
        <v>12.441599999999998</v>
      </c>
      <c r="F7" s="6" t="b">
        <f t="shared" si="0"/>
        <v>0</v>
      </c>
      <c r="G7" s="6">
        <v>2</v>
      </c>
      <c r="H7" s="8">
        <f t="shared" si="1"/>
        <v>8.7091199999999986</v>
      </c>
      <c r="I7" s="9"/>
      <c r="R7">
        <f t="shared" si="2"/>
        <v>2.2410042702523807</v>
      </c>
    </row>
    <row r="8" spans="1:27" ht="15.75" customHeight="1">
      <c r="A8" s="11">
        <v>7</v>
      </c>
      <c r="B8" s="10" t="s">
        <v>18</v>
      </c>
      <c r="C8" s="12">
        <f t="shared" ref="C8:C10" si="5">C7*1.2</f>
        <v>209.01887999999997</v>
      </c>
      <c r="D8" s="10">
        <v>20</v>
      </c>
      <c r="E8" s="12">
        <f t="shared" ref="E8:E10" si="6">E7*1.2</f>
        <v>14.929919999999996</v>
      </c>
      <c r="F8" s="10" t="b">
        <f t="shared" si="0"/>
        <v>0</v>
      </c>
      <c r="G8" s="10">
        <v>2</v>
      </c>
      <c r="H8" s="13">
        <f t="shared" si="1"/>
        <v>10.450943999999998</v>
      </c>
      <c r="I8" s="9"/>
      <c r="R8">
        <f t="shared" si="2"/>
        <v>2.3201855163000058</v>
      </c>
    </row>
    <row r="9" spans="1:27" ht="15.75" customHeight="1">
      <c r="A9" s="11">
        <v>8</v>
      </c>
      <c r="B9" s="10" t="s">
        <v>19</v>
      </c>
      <c r="C9" s="12">
        <f t="shared" si="5"/>
        <v>250.82265599999994</v>
      </c>
      <c r="D9" s="10">
        <v>20</v>
      </c>
      <c r="E9" s="12">
        <f t="shared" si="6"/>
        <v>17.915903999999994</v>
      </c>
      <c r="F9" s="10" t="b">
        <f t="shared" si="0"/>
        <v>0</v>
      </c>
      <c r="G9" s="10">
        <v>2</v>
      </c>
      <c r="H9" s="13">
        <f t="shared" si="1"/>
        <v>12.541132799999996</v>
      </c>
      <c r="I9" s="9"/>
      <c r="R9">
        <f t="shared" si="2"/>
        <v>2.3993667623476305</v>
      </c>
    </row>
    <row r="10" spans="1:27" ht="15.75" customHeight="1">
      <c r="A10" s="11">
        <v>9</v>
      </c>
      <c r="B10" s="10" t="s">
        <v>20</v>
      </c>
      <c r="C10" s="12">
        <f t="shared" si="5"/>
        <v>300.98718719999994</v>
      </c>
      <c r="D10" s="10">
        <v>20</v>
      </c>
      <c r="E10" s="12">
        <f t="shared" si="6"/>
        <v>21.499084799999991</v>
      </c>
      <c r="F10" s="10" t="b">
        <f t="shared" si="0"/>
        <v>0</v>
      </c>
      <c r="G10" s="10">
        <v>2</v>
      </c>
      <c r="H10" s="13">
        <f t="shared" si="1"/>
        <v>15.049359359999997</v>
      </c>
      <c r="I10" s="9"/>
      <c r="R10">
        <f t="shared" si="2"/>
        <v>2.4785480083952556</v>
      </c>
    </row>
    <row r="11" spans="1:27" ht="15.75" customHeight="1">
      <c r="A11" s="15">
        <v>10</v>
      </c>
      <c r="B11" s="16" t="s">
        <v>21</v>
      </c>
      <c r="C11" s="17">
        <f>C10*2.5</f>
        <v>752.46796799999981</v>
      </c>
      <c r="D11" s="16">
        <v>40</v>
      </c>
      <c r="E11" s="17">
        <f>SUM(E7:E10)*2.5</f>
        <v>166.96627199999995</v>
      </c>
      <c r="F11" s="16" t="b">
        <f t="shared" si="0"/>
        <v>1</v>
      </c>
      <c r="G11" s="16">
        <v>2</v>
      </c>
      <c r="H11" s="18">
        <f t="shared" si="1"/>
        <v>18.811699199999996</v>
      </c>
      <c r="I11" s="19">
        <f>SUM(E7:E11)</f>
        <v>233.75278079999993</v>
      </c>
      <c r="R11">
        <f t="shared" si="2"/>
        <v>2.8764880170672931</v>
      </c>
    </row>
    <row r="12" spans="1:27" ht="15.75" customHeight="1">
      <c r="A12" s="5">
        <v>11</v>
      </c>
      <c r="B12" s="6" t="s">
        <v>9</v>
      </c>
      <c r="C12" s="7">
        <f>C10*1.44</f>
        <v>433.42154956799988</v>
      </c>
      <c r="D12" s="6">
        <v>20</v>
      </c>
      <c r="E12" s="7">
        <f>E10*1.44</f>
        <v>30.958682111999988</v>
      </c>
      <c r="F12" s="6" t="b">
        <f t="shared" si="0"/>
        <v>0</v>
      </c>
      <c r="G12" s="6">
        <v>3</v>
      </c>
      <c r="H12" s="8">
        <f t="shared" si="1"/>
        <v>21.671077478399994</v>
      </c>
      <c r="I12" s="9"/>
      <c r="R12">
        <f t="shared" si="2"/>
        <v>2.6369105004905049</v>
      </c>
    </row>
    <row r="13" spans="1:27" ht="15.75" customHeight="1">
      <c r="A13" s="11">
        <v>12</v>
      </c>
      <c r="B13" s="10" t="s">
        <v>10</v>
      </c>
      <c r="C13" s="12">
        <f t="shared" ref="C13:C15" si="7">C12*1.2</f>
        <v>520.10585948159985</v>
      </c>
      <c r="D13" s="10">
        <v>20</v>
      </c>
      <c r="E13" s="12">
        <f t="shared" ref="E13:E15" si="8">E12*1.2</f>
        <v>37.150418534399982</v>
      </c>
      <c r="F13" s="10" t="b">
        <f t="shared" si="0"/>
        <v>0</v>
      </c>
      <c r="G13" s="10">
        <v>3</v>
      </c>
      <c r="H13" s="13">
        <f t="shared" si="1"/>
        <v>26.005292974079993</v>
      </c>
      <c r="I13" s="9"/>
      <c r="R13">
        <f t="shared" si="2"/>
        <v>2.71609174653813</v>
      </c>
    </row>
    <row r="14" spans="1:27" ht="15.75" customHeight="1">
      <c r="A14" s="11">
        <v>13</v>
      </c>
      <c r="B14" s="10" t="s">
        <v>11</v>
      </c>
      <c r="C14" s="12">
        <f t="shared" si="7"/>
        <v>624.12703137791982</v>
      </c>
      <c r="D14" s="10">
        <v>20</v>
      </c>
      <c r="E14" s="12">
        <f t="shared" si="8"/>
        <v>44.58050224127998</v>
      </c>
      <c r="F14" s="10" t="b">
        <f t="shared" si="0"/>
        <v>0</v>
      </c>
      <c r="G14" s="10">
        <v>3</v>
      </c>
      <c r="H14" s="13">
        <f t="shared" si="1"/>
        <v>31.20635156889599</v>
      </c>
      <c r="I14" s="9"/>
      <c r="R14">
        <f t="shared" si="2"/>
        <v>2.7952729925857547</v>
      </c>
    </row>
    <row r="15" spans="1:27" ht="15.75" customHeight="1">
      <c r="A15" s="11">
        <v>14</v>
      </c>
      <c r="B15" s="10" t="s">
        <v>13</v>
      </c>
      <c r="C15" s="12">
        <f t="shared" si="7"/>
        <v>748.95243765350381</v>
      </c>
      <c r="D15" s="10">
        <v>20</v>
      </c>
      <c r="E15" s="12">
        <f t="shared" si="8"/>
        <v>53.496602689535976</v>
      </c>
      <c r="F15" s="10" t="b">
        <f t="shared" si="0"/>
        <v>0</v>
      </c>
      <c r="G15" s="10">
        <v>3</v>
      </c>
      <c r="H15" s="13">
        <f t="shared" si="1"/>
        <v>37.447621882675193</v>
      </c>
      <c r="I15" s="9"/>
      <c r="R15">
        <f t="shared" si="2"/>
        <v>2.8744542386333793</v>
      </c>
    </row>
    <row r="16" spans="1:27" ht="15.75" customHeight="1">
      <c r="A16" s="15">
        <v>15</v>
      </c>
      <c r="B16" s="16" t="s">
        <v>16</v>
      </c>
      <c r="C16" s="17">
        <f>C15*2.5</f>
        <v>1872.3810941337595</v>
      </c>
      <c r="D16" s="16">
        <v>40</v>
      </c>
      <c r="E16" s="17">
        <f>SUM(E12:E15)*2.5</f>
        <v>415.46551394303975</v>
      </c>
      <c r="F16" s="16" t="b">
        <f t="shared" si="0"/>
        <v>1</v>
      </c>
      <c r="G16" s="16">
        <v>3</v>
      </c>
      <c r="H16" s="18">
        <f t="shared" si="1"/>
        <v>46.809527353343988</v>
      </c>
      <c r="I16" s="19">
        <f>SUM(E12:E16)</f>
        <v>581.65171952025571</v>
      </c>
      <c r="R16">
        <f t="shared" si="2"/>
        <v>3.2723942473054173</v>
      </c>
    </row>
    <row r="17" spans="1:18" ht="15.75" customHeight="1">
      <c r="A17" s="5">
        <v>16</v>
      </c>
      <c r="B17" s="6" t="s">
        <v>17</v>
      </c>
      <c r="C17" s="7">
        <f>C15*1.44</f>
        <v>1078.4915102210455</v>
      </c>
      <c r="D17" s="6">
        <v>20</v>
      </c>
      <c r="E17" s="7">
        <f>E15*1.44</f>
        <v>77.035107872931803</v>
      </c>
      <c r="F17" s="6" t="b">
        <f t="shared" si="0"/>
        <v>0</v>
      </c>
      <c r="G17" s="6">
        <v>4</v>
      </c>
      <c r="H17" s="8">
        <f t="shared" si="1"/>
        <v>53.924575511052275</v>
      </c>
      <c r="I17" s="9"/>
      <c r="R17">
        <f t="shared" si="2"/>
        <v>3.0328167307286291</v>
      </c>
    </row>
    <row r="18" spans="1:18" ht="15.75" customHeight="1">
      <c r="A18" s="11">
        <v>17</v>
      </c>
      <c r="B18" s="10" t="s">
        <v>18</v>
      </c>
      <c r="C18" s="12">
        <f t="shared" ref="C18:C20" si="9">C17*1.2</f>
        <v>1294.1898122652544</v>
      </c>
      <c r="D18" s="10">
        <v>20</v>
      </c>
      <c r="E18" s="12">
        <f t="shared" ref="E18:E20" si="10">E17*1.2</f>
        <v>92.442129447518155</v>
      </c>
      <c r="F18" s="10" t="b">
        <f t="shared" si="0"/>
        <v>0</v>
      </c>
      <c r="G18" s="10">
        <v>4</v>
      </c>
      <c r="H18" s="13">
        <f t="shared" si="1"/>
        <v>64.709490613262716</v>
      </c>
      <c r="I18" s="9"/>
      <c r="R18">
        <f t="shared" si="2"/>
        <v>3.1119979767762538</v>
      </c>
    </row>
    <row r="19" spans="1:18" ht="15.75" customHeight="1">
      <c r="A19" s="11">
        <v>18</v>
      </c>
      <c r="B19" s="10" t="s">
        <v>19</v>
      </c>
      <c r="C19" s="12">
        <f t="shared" si="9"/>
        <v>1553.0277747183052</v>
      </c>
      <c r="D19" s="10">
        <v>20</v>
      </c>
      <c r="E19" s="12">
        <f t="shared" si="10"/>
        <v>110.93055533702179</v>
      </c>
      <c r="F19" s="10" t="b">
        <f t="shared" si="0"/>
        <v>0</v>
      </c>
      <c r="G19" s="10">
        <v>4</v>
      </c>
      <c r="H19" s="13">
        <f t="shared" si="1"/>
        <v>77.651388735915262</v>
      </c>
      <c r="I19" s="9"/>
      <c r="R19">
        <f t="shared" si="2"/>
        <v>3.1911792228238789</v>
      </c>
    </row>
    <row r="20" spans="1:18" ht="15.75" customHeight="1">
      <c r="A20" s="11">
        <v>19</v>
      </c>
      <c r="B20" s="10" t="s">
        <v>20</v>
      </c>
      <c r="C20" s="12">
        <f t="shared" si="9"/>
        <v>1863.6333296619662</v>
      </c>
      <c r="D20" s="10">
        <v>20</v>
      </c>
      <c r="E20" s="12">
        <f t="shared" si="10"/>
        <v>133.11666640442613</v>
      </c>
      <c r="F20" s="10" t="b">
        <f t="shared" si="0"/>
        <v>0</v>
      </c>
      <c r="G20" s="10">
        <v>4</v>
      </c>
      <c r="H20" s="13">
        <f t="shared" si="1"/>
        <v>93.181666483098311</v>
      </c>
      <c r="I20" s="9"/>
      <c r="R20">
        <f t="shared" si="2"/>
        <v>3.2703604688715036</v>
      </c>
    </row>
    <row r="21" spans="1:18" ht="15.75" customHeight="1">
      <c r="A21" s="15">
        <v>20</v>
      </c>
      <c r="B21" s="16" t="s">
        <v>21</v>
      </c>
      <c r="C21" s="17">
        <f>C20*2.5</f>
        <v>4659.0833241549153</v>
      </c>
      <c r="D21" s="16">
        <v>40</v>
      </c>
      <c r="E21" s="17">
        <f>SUM(E17:E20)*2.5</f>
        <v>1033.8111476547447</v>
      </c>
      <c r="F21" s="16" t="b">
        <f t="shared" si="0"/>
        <v>1</v>
      </c>
      <c r="G21" s="16">
        <v>4</v>
      </c>
      <c r="H21" s="18">
        <f t="shared" si="1"/>
        <v>116.47708310387289</v>
      </c>
      <c r="I21" s="19">
        <f>SUM(E17:E21)</f>
        <v>1447.3356067166426</v>
      </c>
      <c r="R21">
        <f t="shared" si="2"/>
        <v>3.668300477543541</v>
      </c>
    </row>
    <row r="22" spans="1:18" ht="15.75" customHeight="1">
      <c r="A22" s="5">
        <v>21</v>
      </c>
      <c r="B22" s="6" t="s">
        <v>9</v>
      </c>
      <c r="C22" s="7">
        <f>C20*1.44</f>
        <v>2683.6319947132311</v>
      </c>
      <c r="D22" s="6">
        <v>20</v>
      </c>
      <c r="E22" s="7">
        <f>E20*1.44</f>
        <v>191.68799962237361</v>
      </c>
      <c r="F22" s="6" t="b">
        <f t="shared" si="0"/>
        <v>0</v>
      </c>
      <c r="G22" s="6">
        <v>5</v>
      </c>
      <c r="H22" s="8">
        <f t="shared" si="1"/>
        <v>134.18159973566156</v>
      </c>
      <c r="I22" s="9"/>
      <c r="R22">
        <f t="shared" si="2"/>
        <v>3.4287229609667533</v>
      </c>
    </row>
    <row r="23" spans="1:18" ht="15.75" customHeight="1">
      <c r="A23" s="11">
        <v>22</v>
      </c>
      <c r="B23" s="10" t="s">
        <v>10</v>
      </c>
      <c r="C23" s="12">
        <f t="shared" ref="C23:C25" si="11">C22*1.2</f>
        <v>3220.3583936558771</v>
      </c>
      <c r="D23" s="10">
        <v>20</v>
      </c>
      <c r="E23" s="12">
        <f t="shared" ref="E23:E25" si="12">E22*1.2</f>
        <v>230.02559954684833</v>
      </c>
      <c r="F23" s="10" t="b">
        <f t="shared" si="0"/>
        <v>0</v>
      </c>
      <c r="G23" s="10">
        <v>5</v>
      </c>
      <c r="H23" s="13">
        <f t="shared" si="1"/>
        <v>161.01791968279386</v>
      </c>
      <c r="I23" s="9"/>
      <c r="R23">
        <f t="shared" si="2"/>
        <v>3.507904207014378</v>
      </c>
    </row>
    <row r="24" spans="1:18" ht="15.75" customHeight="1">
      <c r="A24" s="11">
        <v>23</v>
      </c>
      <c r="B24" s="10" t="s">
        <v>11</v>
      </c>
      <c r="C24" s="12">
        <f t="shared" si="11"/>
        <v>3864.4300723870524</v>
      </c>
      <c r="D24" s="10">
        <v>20</v>
      </c>
      <c r="E24" s="12">
        <f t="shared" si="12"/>
        <v>276.03071945621798</v>
      </c>
      <c r="F24" s="10" t="b">
        <f t="shared" si="0"/>
        <v>0</v>
      </c>
      <c r="G24" s="10">
        <v>5</v>
      </c>
      <c r="H24" s="13">
        <f t="shared" si="1"/>
        <v>193.22150361935263</v>
      </c>
      <c r="I24" s="9"/>
      <c r="R24">
        <f t="shared" si="2"/>
        <v>3.5870854530620027</v>
      </c>
    </row>
    <row r="25" spans="1:18" ht="15.75" customHeight="1">
      <c r="A25" s="11">
        <v>24</v>
      </c>
      <c r="B25" s="10" t="s">
        <v>13</v>
      </c>
      <c r="C25" s="12">
        <f t="shared" si="11"/>
        <v>4637.3160868644627</v>
      </c>
      <c r="D25" s="10">
        <v>20</v>
      </c>
      <c r="E25" s="12">
        <f t="shared" si="12"/>
        <v>331.23686334746156</v>
      </c>
      <c r="F25" s="10" t="b">
        <f t="shared" si="0"/>
        <v>0</v>
      </c>
      <c r="G25" s="10">
        <v>5</v>
      </c>
      <c r="H25" s="13">
        <f t="shared" si="1"/>
        <v>231.86580434322315</v>
      </c>
      <c r="I25" s="9"/>
      <c r="R25">
        <f t="shared" si="2"/>
        <v>3.6662666991096278</v>
      </c>
    </row>
    <row r="26" spans="1:18" ht="15.75" customHeight="1">
      <c r="A26" s="15">
        <v>25</v>
      </c>
      <c r="B26" s="16" t="s">
        <v>16</v>
      </c>
      <c r="C26" s="17">
        <f>C25*2.5</f>
        <v>11593.290217161157</v>
      </c>
      <c r="D26" s="16">
        <v>40</v>
      </c>
      <c r="E26" s="17">
        <f>SUM(E22:E25)*2.5</f>
        <v>2572.4529549322542</v>
      </c>
      <c r="F26" s="16" t="b">
        <f t="shared" si="0"/>
        <v>1</v>
      </c>
      <c r="G26" s="16">
        <v>5</v>
      </c>
      <c r="H26" s="18">
        <f t="shared" si="1"/>
        <v>289.83225542902892</v>
      </c>
      <c r="I26" s="19">
        <f>SUM(E22:E26)</f>
        <v>3601.4341369051558</v>
      </c>
      <c r="R26">
        <f t="shared" si="2"/>
        <v>4.0642067077816648</v>
      </c>
    </row>
    <row r="27" spans="1:18" ht="15.75" customHeight="1">
      <c r="A27" s="5">
        <v>26</v>
      </c>
      <c r="B27" s="6" t="s">
        <v>17</v>
      </c>
      <c r="C27" s="7">
        <f>C25*1.44</f>
        <v>6677.7351650848259</v>
      </c>
      <c r="D27" s="6">
        <v>20</v>
      </c>
      <c r="E27" s="7">
        <f>E25*1.44</f>
        <v>476.98108322034466</v>
      </c>
      <c r="F27" s="6" t="b">
        <f t="shared" si="0"/>
        <v>0</v>
      </c>
      <c r="G27" s="6">
        <v>6</v>
      </c>
      <c r="H27" s="8">
        <f t="shared" si="1"/>
        <v>333.88675825424127</v>
      </c>
      <c r="I27" s="9"/>
      <c r="R27">
        <f t="shared" si="2"/>
        <v>3.8246291912048771</v>
      </c>
    </row>
    <row r="28" spans="1:18" ht="15.75" customHeight="1">
      <c r="A28" s="11">
        <v>27</v>
      </c>
      <c r="B28" s="10" t="s">
        <v>18</v>
      </c>
      <c r="C28" s="12">
        <f t="shared" ref="C28:C30" si="13">C27*1.2</f>
        <v>8013.2821981017905</v>
      </c>
      <c r="D28" s="10">
        <v>20</v>
      </c>
      <c r="E28" s="12">
        <f t="shared" ref="E28:E30" si="14">E27*1.2</f>
        <v>572.37729986441354</v>
      </c>
      <c r="F28" s="10" t="b">
        <f t="shared" si="0"/>
        <v>0</v>
      </c>
      <c r="G28" s="10">
        <v>6</v>
      </c>
      <c r="H28" s="13">
        <f t="shared" si="1"/>
        <v>400.6641099050895</v>
      </c>
      <c r="I28" s="9"/>
      <c r="R28">
        <f t="shared" si="2"/>
        <v>3.9038104372525022</v>
      </c>
    </row>
    <row r="29" spans="1:18" ht="15.75" customHeight="1">
      <c r="A29" s="11">
        <v>28</v>
      </c>
      <c r="B29" s="10" t="s">
        <v>19</v>
      </c>
      <c r="C29" s="12">
        <f t="shared" si="13"/>
        <v>9615.938637722149</v>
      </c>
      <c r="D29" s="10">
        <v>20</v>
      </c>
      <c r="E29" s="12">
        <f t="shared" si="14"/>
        <v>686.85275983729628</v>
      </c>
      <c r="F29" s="10" t="b">
        <f t="shared" si="0"/>
        <v>0</v>
      </c>
      <c r="G29" s="10">
        <v>6</v>
      </c>
      <c r="H29" s="13">
        <f t="shared" si="1"/>
        <v>480.79693188610747</v>
      </c>
      <c r="I29" s="9"/>
      <c r="K29" s="10" t="s">
        <v>22</v>
      </c>
      <c r="R29">
        <f t="shared" si="2"/>
        <v>3.9829916833001269</v>
      </c>
    </row>
    <row r="30" spans="1:18" ht="12.75">
      <c r="A30" s="11">
        <v>29</v>
      </c>
      <c r="B30" s="10" t="s">
        <v>20</v>
      </c>
      <c r="C30" s="12">
        <f t="shared" si="13"/>
        <v>11539.126365266578</v>
      </c>
      <c r="D30" s="10">
        <v>20</v>
      </c>
      <c r="E30" s="12">
        <f t="shared" si="14"/>
        <v>824.22331180475555</v>
      </c>
      <c r="F30" s="10" t="b">
        <f t="shared" si="0"/>
        <v>0</v>
      </c>
      <c r="G30" s="10">
        <v>6</v>
      </c>
      <c r="H30" s="13">
        <f t="shared" si="1"/>
        <v>576.95631826332897</v>
      </c>
      <c r="I30" s="9"/>
      <c r="R30">
        <f t="shared" si="2"/>
        <v>4.062172929347752</v>
      </c>
    </row>
    <row r="31" spans="1:18" ht="12.75">
      <c r="A31" s="15">
        <v>30</v>
      </c>
      <c r="B31" s="16" t="s">
        <v>21</v>
      </c>
      <c r="C31" s="17">
        <f>C30*2.5</f>
        <v>28847.815913166447</v>
      </c>
      <c r="D31" s="16">
        <v>40</v>
      </c>
      <c r="E31" s="17">
        <f>SUM(E27:E30)*2.5</f>
        <v>6401.0861368170254</v>
      </c>
      <c r="F31" s="16" t="b">
        <f t="shared" si="0"/>
        <v>1</v>
      </c>
      <c r="G31" s="16">
        <v>6</v>
      </c>
      <c r="H31" s="18">
        <f t="shared" si="1"/>
        <v>721.19539782916115</v>
      </c>
      <c r="I31" s="19">
        <f>SUM(E27:E31)</f>
        <v>8961.5205915438346</v>
      </c>
      <c r="R31">
        <f t="shared" si="2"/>
        <v>4.4601129380197895</v>
      </c>
    </row>
    <row r="32" spans="1:18" ht="12.75">
      <c r="A32" s="5">
        <v>31</v>
      </c>
      <c r="B32" s="6" t="s">
        <v>9</v>
      </c>
      <c r="C32" s="7">
        <f>C30*1.44</f>
        <v>16616.341965983873</v>
      </c>
      <c r="D32" s="6">
        <v>20</v>
      </c>
      <c r="E32" s="7">
        <f>E30*1.44</f>
        <v>1186.881568998848</v>
      </c>
      <c r="F32" s="6" t="b">
        <f t="shared" si="0"/>
        <v>0</v>
      </c>
      <c r="G32" s="6">
        <v>7</v>
      </c>
      <c r="H32" s="8">
        <f t="shared" si="1"/>
        <v>830.81709829919362</v>
      </c>
      <c r="I32" s="9"/>
      <c r="R32">
        <f t="shared" si="2"/>
        <v>4.2205354214430013</v>
      </c>
    </row>
    <row r="33" spans="1:18" ht="12.75">
      <c r="A33" s="11">
        <v>32</v>
      </c>
      <c r="B33" s="10" t="s">
        <v>10</v>
      </c>
      <c r="C33" s="12">
        <f t="shared" ref="C33:C35" si="15">C32*1.2</f>
        <v>19939.610359180646</v>
      </c>
      <c r="D33" s="10">
        <v>20</v>
      </c>
      <c r="E33" s="12">
        <f t="shared" ref="E33:E35" si="16">E32*1.2</f>
        <v>1424.2578827986176</v>
      </c>
      <c r="F33" s="10" t="b">
        <f t="shared" si="0"/>
        <v>0</v>
      </c>
      <c r="G33" s="10">
        <v>7</v>
      </c>
      <c r="H33" s="13">
        <f t="shared" si="1"/>
        <v>996.98051795903234</v>
      </c>
      <c r="I33" s="9"/>
      <c r="R33">
        <f t="shared" si="2"/>
        <v>4.2997166674906264</v>
      </c>
    </row>
    <row r="34" spans="1:18" ht="12.75">
      <c r="A34" s="11">
        <v>33</v>
      </c>
      <c r="B34" s="10" t="s">
        <v>11</v>
      </c>
      <c r="C34" s="12">
        <f t="shared" si="15"/>
        <v>23927.532431016774</v>
      </c>
      <c r="D34" s="10">
        <v>20</v>
      </c>
      <c r="E34" s="12">
        <f t="shared" si="16"/>
        <v>1709.1094593583412</v>
      </c>
      <c r="F34" s="10" t="b">
        <f t="shared" si="0"/>
        <v>0</v>
      </c>
      <c r="G34" s="10">
        <v>7</v>
      </c>
      <c r="H34" s="13">
        <f t="shared" si="1"/>
        <v>1196.3766215508388</v>
      </c>
      <c r="I34" s="9"/>
      <c r="R34">
        <f t="shared" si="2"/>
        <v>4.3788979135382506</v>
      </c>
    </row>
    <row r="35" spans="1:18" ht="12.75">
      <c r="A35" s="11">
        <v>34</v>
      </c>
      <c r="B35" s="10" t="s">
        <v>13</v>
      </c>
      <c r="C35" s="12">
        <f t="shared" si="15"/>
        <v>28713.038917220128</v>
      </c>
      <c r="D35" s="10">
        <v>20</v>
      </c>
      <c r="E35" s="12">
        <f t="shared" si="16"/>
        <v>2050.9313512300091</v>
      </c>
      <c r="F35" s="10" t="b">
        <f t="shared" si="0"/>
        <v>0</v>
      </c>
      <c r="G35" s="10">
        <v>7</v>
      </c>
      <c r="H35" s="13">
        <f t="shared" si="1"/>
        <v>1435.6519458610064</v>
      </c>
      <c r="I35" s="9"/>
      <c r="R35">
        <f t="shared" si="2"/>
        <v>4.4580791595858758</v>
      </c>
    </row>
    <row r="36" spans="1:18" ht="12.75">
      <c r="A36" s="15">
        <v>35</v>
      </c>
      <c r="B36" s="16" t="s">
        <v>16</v>
      </c>
      <c r="C36" s="17">
        <f>C35*2.5</f>
        <v>71782.597293050319</v>
      </c>
      <c r="D36" s="16">
        <v>40</v>
      </c>
      <c r="E36" s="17">
        <f>SUM(E32:E35)*2.5</f>
        <v>15927.950655964542</v>
      </c>
      <c r="F36" s="16" t="b">
        <f t="shared" si="0"/>
        <v>1</v>
      </c>
      <c r="G36" s="16">
        <v>7</v>
      </c>
      <c r="H36" s="18">
        <f t="shared" si="1"/>
        <v>1794.564932326258</v>
      </c>
      <c r="I36" s="19">
        <f>SUM(E32:E36)</f>
        <v>22299.130918350358</v>
      </c>
      <c r="R36">
        <f t="shared" si="2"/>
        <v>4.8560191682579132</v>
      </c>
    </row>
    <row r="37" spans="1:18" ht="12.75">
      <c r="A37" s="5">
        <v>36</v>
      </c>
      <c r="B37" s="6" t="s">
        <v>17</v>
      </c>
      <c r="C37" s="7">
        <f>C35*1.44</f>
        <v>41346.776040796984</v>
      </c>
      <c r="D37" s="6">
        <v>20</v>
      </c>
      <c r="E37" s="7">
        <f>E35*1.44</f>
        <v>2953.3411457712132</v>
      </c>
      <c r="F37" s="6" t="b">
        <f t="shared" si="0"/>
        <v>0</v>
      </c>
      <c r="G37" s="6">
        <v>8</v>
      </c>
      <c r="H37" s="8">
        <f t="shared" si="1"/>
        <v>2067.3388020398493</v>
      </c>
      <c r="I37" s="9"/>
      <c r="R37">
        <f t="shared" si="2"/>
        <v>4.6164416516811251</v>
      </c>
    </row>
    <row r="38" spans="1:18" ht="12.75">
      <c r="A38" s="11">
        <v>37</v>
      </c>
      <c r="B38" s="10" t="s">
        <v>18</v>
      </c>
      <c r="C38" s="12">
        <f t="shared" ref="C38:C40" si="17">C37*1.2</f>
        <v>49616.131248956379</v>
      </c>
      <c r="D38" s="10">
        <v>20</v>
      </c>
      <c r="E38" s="12">
        <f t="shared" ref="E38:E40" si="18">E37*1.2</f>
        <v>3544.0093749254556</v>
      </c>
      <c r="F38" s="10" t="b">
        <f t="shared" si="0"/>
        <v>0</v>
      </c>
      <c r="G38" s="10">
        <v>8</v>
      </c>
      <c r="H38" s="13">
        <f t="shared" si="1"/>
        <v>2480.806562447819</v>
      </c>
      <c r="I38" s="9"/>
      <c r="R38">
        <f t="shared" si="2"/>
        <v>4.6956228977287502</v>
      </c>
    </row>
    <row r="39" spans="1:18" ht="12.75">
      <c r="A39" s="11">
        <v>38</v>
      </c>
      <c r="B39" s="10" t="s">
        <v>19</v>
      </c>
      <c r="C39" s="12">
        <f t="shared" si="17"/>
        <v>59539.357498747653</v>
      </c>
      <c r="D39" s="10">
        <v>20</v>
      </c>
      <c r="E39" s="12">
        <f t="shared" si="18"/>
        <v>4252.8112499105464</v>
      </c>
      <c r="F39" s="10" t="b">
        <f t="shared" si="0"/>
        <v>0</v>
      </c>
      <c r="G39" s="10">
        <v>8</v>
      </c>
      <c r="H39" s="13">
        <f t="shared" si="1"/>
        <v>2976.9678749373825</v>
      </c>
      <c r="I39" s="9"/>
      <c r="R39">
        <f t="shared" si="2"/>
        <v>4.7748041437763753</v>
      </c>
    </row>
    <row r="40" spans="1:18" ht="12.75">
      <c r="A40" s="11">
        <v>39</v>
      </c>
      <c r="B40" s="10" t="s">
        <v>20</v>
      </c>
      <c r="C40" s="12">
        <f t="shared" si="17"/>
        <v>71447.228998497187</v>
      </c>
      <c r="D40" s="10">
        <v>20</v>
      </c>
      <c r="E40" s="12">
        <f t="shared" si="18"/>
        <v>5103.3734998926557</v>
      </c>
      <c r="F40" s="10" t="b">
        <f t="shared" si="0"/>
        <v>0</v>
      </c>
      <c r="G40" s="10">
        <v>8</v>
      </c>
      <c r="H40" s="13">
        <f t="shared" si="1"/>
        <v>3572.3614499248592</v>
      </c>
      <c r="I40" s="9"/>
      <c r="R40">
        <f t="shared" si="2"/>
        <v>4.8539853898239995</v>
      </c>
    </row>
    <row r="41" spans="1:18" ht="12.75">
      <c r="A41" s="15">
        <v>40</v>
      </c>
      <c r="B41" s="16" t="s">
        <v>21</v>
      </c>
      <c r="C41" s="17">
        <f>C40*2.5</f>
        <v>178618.07249624297</v>
      </c>
      <c r="D41" s="16">
        <v>40</v>
      </c>
      <c r="E41" s="17">
        <f>SUM(E37:E40)*2.5</f>
        <v>39633.838176249679</v>
      </c>
      <c r="F41" s="16" t="b">
        <f t="shared" si="0"/>
        <v>1</v>
      </c>
      <c r="G41" s="16">
        <v>8</v>
      </c>
      <c r="H41" s="18">
        <f t="shared" si="1"/>
        <v>4465.4518124060742</v>
      </c>
      <c r="I41" s="19">
        <f>SUM(E37:E41)</f>
        <v>55487.373446749552</v>
      </c>
      <c r="R41">
        <f t="shared" si="2"/>
        <v>5.2519253984960379</v>
      </c>
    </row>
    <row r="42" spans="1:18" ht="12.75">
      <c r="A42" s="5">
        <v>41</v>
      </c>
      <c r="B42" s="6" t="s">
        <v>9</v>
      </c>
      <c r="C42" s="7">
        <f>C40*1.44</f>
        <v>102884.00975783594</v>
      </c>
      <c r="D42" s="6">
        <v>20</v>
      </c>
      <c r="E42" s="7">
        <f>E40*1.44</f>
        <v>7348.8578398454238</v>
      </c>
      <c r="F42" s="6" t="b">
        <f t="shared" si="0"/>
        <v>0</v>
      </c>
      <c r="G42" s="6">
        <v>9</v>
      </c>
      <c r="H42" s="8">
        <f t="shared" si="1"/>
        <v>5144.2004878917969</v>
      </c>
      <c r="I42" s="9"/>
      <c r="R42">
        <f t="shared" si="2"/>
        <v>5.0123478819192497</v>
      </c>
    </row>
    <row r="43" spans="1:18" ht="12.75">
      <c r="A43" s="11">
        <v>42</v>
      </c>
      <c r="B43" s="10" t="s">
        <v>10</v>
      </c>
      <c r="C43" s="12">
        <f t="shared" ref="C43:C45" si="19">C42*1.2</f>
        <v>123460.81170940312</v>
      </c>
      <c r="D43" s="10">
        <v>20</v>
      </c>
      <c r="E43" s="12">
        <f t="shared" ref="E43:E45" si="20">E42*1.2</f>
        <v>8818.6294078145074</v>
      </c>
      <c r="F43" s="10" t="b">
        <f t="shared" si="0"/>
        <v>0</v>
      </c>
      <c r="G43" s="10">
        <v>9</v>
      </c>
      <c r="H43" s="13">
        <f t="shared" si="1"/>
        <v>6173.0405854701557</v>
      </c>
      <c r="I43" s="9"/>
      <c r="R43">
        <f t="shared" si="2"/>
        <v>5.091529127966874</v>
      </c>
    </row>
    <row r="44" spans="1:18" ht="12.75">
      <c r="A44" s="11">
        <v>43</v>
      </c>
      <c r="B44" s="10" t="s">
        <v>11</v>
      </c>
      <c r="C44" s="12">
        <f t="shared" si="19"/>
        <v>148152.97405128373</v>
      </c>
      <c r="D44" s="10">
        <v>20</v>
      </c>
      <c r="E44" s="12">
        <f t="shared" si="20"/>
        <v>10582.355289377409</v>
      </c>
      <c r="F44" s="10" t="b">
        <f t="shared" si="0"/>
        <v>0</v>
      </c>
      <c r="G44" s="10">
        <v>9</v>
      </c>
      <c r="H44" s="13">
        <f t="shared" si="1"/>
        <v>7407.6487025641864</v>
      </c>
      <c r="I44" s="9"/>
      <c r="R44">
        <f t="shared" si="2"/>
        <v>5.1707103740144991</v>
      </c>
    </row>
    <row r="45" spans="1:18" ht="12.75">
      <c r="A45" s="11">
        <v>44</v>
      </c>
      <c r="B45" s="10" t="s">
        <v>13</v>
      </c>
      <c r="C45" s="12">
        <f t="shared" si="19"/>
        <v>177783.56886154047</v>
      </c>
      <c r="D45" s="10">
        <v>20</v>
      </c>
      <c r="E45" s="12">
        <f t="shared" si="20"/>
        <v>12698.826347252891</v>
      </c>
      <c r="F45" s="10" t="b">
        <f t="shared" si="0"/>
        <v>0</v>
      </c>
      <c r="G45" s="10">
        <v>9</v>
      </c>
      <c r="H45" s="13">
        <f t="shared" si="1"/>
        <v>8889.178443077024</v>
      </c>
      <c r="I45" s="9"/>
      <c r="R45">
        <f t="shared" si="2"/>
        <v>5.2498916200621242</v>
      </c>
    </row>
    <row r="46" spans="1:18" ht="12.75">
      <c r="A46" s="15">
        <v>45</v>
      </c>
      <c r="B46" s="16" t="s">
        <v>16</v>
      </c>
      <c r="C46" s="17">
        <f>C45*2.5</f>
        <v>444458.92215385113</v>
      </c>
      <c r="D46" s="16">
        <v>40</v>
      </c>
      <c r="E46" s="17">
        <f>SUM(E42:E45)*2.5</f>
        <v>98621.672210725577</v>
      </c>
      <c r="F46" s="16" t="b">
        <f t="shared" si="0"/>
        <v>1</v>
      </c>
      <c r="G46" s="16">
        <v>9</v>
      </c>
      <c r="H46" s="18">
        <f t="shared" si="1"/>
        <v>11111.473053846279</v>
      </c>
      <c r="I46" s="19">
        <f>SUM(E42:E46)</f>
        <v>138070.34109501581</v>
      </c>
      <c r="R46">
        <f t="shared" si="2"/>
        <v>5.6478316287341617</v>
      </c>
    </row>
    <row r="47" spans="1:18" ht="12.75">
      <c r="A47" s="5">
        <v>46</v>
      </c>
      <c r="B47" s="6" t="s">
        <v>17</v>
      </c>
      <c r="C47" s="7">
        <f>C45*1.44</f>
        <v>256008.33916061826</v>
      </c>
      <c r="D47" s="6">
        <v>20</v>
      </c>
      <c r="E47" s="7">
        <f>E45*1.44</f>
        <v>18286.309940044161</v>
      </c>
      <c r="F47" s="6" t="b">
        <f t="shared" si="0"/>
        <v>0</v>
      </c>
      <c r="G47" s="6">
        <v>10</v>
      </c>
      <c r="H47" s="8">
        <f t="shared" si="1"/>
        <v>12800.416958030914</v>
      </c>
      <c r="I47" s="9"/>
      <c r="R47">
        <f t="shared" si="2"/>
        <v>5.4082541121573735</v>
      </c>
    </row>
    <row r="48" spans="1:18" ht="12.75">
      <c r="A48" s="11">
        <v>47</v>
      </c>
      <c r="B48" s="10" t="s">
        <v>18</v>
      </c>
      <c r="C48" s="12">
        <f t="shared" ref="C48:C50" si="21">C47*1.2</f>
        <v>307210.0069927419</v>
      </c>
      <c r="D48" s="10">
        <v>20</v>
      </c>
      <c r="E48" s="12">
        <f t="shared" ref="E48:E50" si="22">E47*1.2</f>
        <v>21943.571928052992</v>
      </c>
      <c r="F48" s="10" t="b">
        <f t="shared" si="0"/>
        <v>0</v>
      </c>
      <c r="G48" s="10">
        <v>10</v>
      </c>
      <c r="H48" s="13">
        <f t="shared" si="1"/>
        <v>15360.500349637095</v>
      </c>
      <c r="I48" s="9"/>
      <c r="R48">
        <f t="shared" si="2"/>
        <v>5.4874353582049986</v>
      </c>
    </row>
    <row r="49" spans="1:18" ht="12.75">
      <c r="A49" s="11">
        <v>48</v>
      </c>
      <c r="B49" s="10" t="s">
        <v>19</v>
      </c>
      <c r="C49" s="12">
        <f t="shared" si="21"/>
        <v>368652.00839129026</v>
      </c>
      <c r="D49" s="10">
        <v>20</v>
      </c>
      <c r="E49" s="12">
        <f t="shared" si="22"/>
        <v>26332.28631366359</v>
      </c>
      <c r="F49" s="10" t="b">
        <f t="shared" si="0"/>
        <v>0</v>
      </c>
      <c r="G49" s="10">
        <v>10</v>
      </c>
      <c r="H49" s="13">
        <f t="shared" si="1"/>
        <v>18432.600419564515</v>
      </c>
      <c r="I49" s="9"/>
      <c r="R49">
        <f t="shared" si="2"/>
        <v>5.5666166042526228</v>
      </c>
    </row>
    <row r="50" spans="1:18" ht="12.75">
      <c r="A50" s="11">
        <v>49</v>
      </c>
      <c r="B50" s="10" t="s">
        <v>20</v>
      </c>
      <c r="C50" s="12">
        <f t="shared" si="21"/>
        <v>442382.41006954829</v>
      </c>
      <c r="D50" s="10">
        <v>20</v>
      </c>
      <c r="E50" s="12">
        <f t="shared" si="22"/>
        <v>31598.743576396308</v>
      </c>
      <c r="F50" s="10" t="b">
        <f t="shared" si="0"/>
        <v>0</v>
      </c>
      <c r="G50" s="10">
        <v>10</v>
      </c>
      <c r="H50" s="13">
        <f t="shared" si="1"/>
        <v>22119.120503477414</v>
      </c>
      <c r="I50" s="9"/>
      <c r="R50">
        <f t="shared" si="2"/>
        <v>5.6457978503002479</v>
      </c>
    </row>
    <row r="51" spans="1:18" ht="12.75">
      <c r="A51" s="15">
        <v>50</v>
      </c>
      <c r="B51" s="16" t="s">
        <v>21</v>
      </c>
      <c r="C51" s="17">
        <f>C50*2.5</f>
        <v>1105956.0251738708</v>
      </c>
      <c r="D51" s="16">
        <v>40</v>
      </c>
      <c r="E51" s="17">
        <f>SUM(E47:E50)*2.5</f>
        <v>245402.27939539263</v>
      </c>
      <c r="F51" s="16" t="b">
        <f t="shared" si="0"/>
        <v>1</v>
      </c>
      <c r="G51" s="16">
        <v>10</v>
      </c>
      <c r="H51" s="18">
        <f t="shared" si="1"/>
        <v>27648.900629346772</v>
      </c>
      <c r="I51" s="19">
        <f>SUM(E47:E51)</f>
        <v>343563.19115354971</v>
      </c>
      <c r="R51">
        <f t="shared" si="2"/>
        <v>6.0437378589722854</v>
      </c>
    </row>
    <row r="52" spans="1:18" ht="12.75">
      <c r="A52" s="10"/>
      <c r="B52" s="10"/>
      <c r="C52" s="10"/>
      <c r="D52" s="10"/>
      <c r="E52" s="10"/>
      <c r="F52" s="10"/>
      <c r="H52" s="20"/>
      <c r="I52" s="9"/>
    </row>
    <row r="53" spans="1:18" ht="12.75">
      <c r="A53" s="10"/>
      <c r="B53" s="10"/>
      <c r="C53" s="10"/>
      <c r="D53" s="10"/>
      <c r="E53" s="10"/>
      <c r="F53" s="10"/>
      <c r="H53" s="20"/>
      <c r="I53" s="9"/>
    </row>
    <row r="54" spans="1:18" ht="12.75">
      <c r="A54" s="10"/>
      <c r="B54" s="10"/>
      <c r="C54" s="10"/>
      <c r="D54" s="10"/>
      <c r="E54" s="10"/>
      <c r="F54" s="10"/>
      <c r="H54" s="20"/>
      <c r="I54" s="9"/>
    </row>
    <row r="55" spans="1:18" ht="12.75">
      <c r="A55" s="10"/>
      <c r="B55" s="10"/>
      <c r="C55" s="10"/>
      <c r="D55" s="10"/>
      <c r="E55" s="10"/>
      <c r="F55" s="10"/>
      <c r="H55" s="20"/>
      <c r="I55" s="9"/>
    </row>
    <row r="56" spans="1:18" ht="12.75">
      <c r="A56" s="10"/>
      <c r="B56" s="10"/>
      <c r="C56" s="10"/>
      <c r="D56" s="10"/>
      <c r="E56" s="10"/>
      <c r="F56" s="10"/>
      <c r="H56" s="20"/>
      <c r="I56" s="9"/>
    </row>
    <row r="57" spans="1:18" ht="12.75">
      <c r="A57" s="10"/>
      <c r="B57" s="10"/>
      <c r="C57" s="10"/>
      <c r="D57" s="10"/>
      <c r="E57" s="10"/>
      <c r="F57" s="10"/>
      <c r="H57" s="20"/>
      <c r="I57" s="9"/>
    </row>
    <row r="58" spans="1:18" ht="12.75">
      <c r="A58" s="10"/>
      <c r="B58" s="10"/>
      <c r="C58" s="10"/>
      <c r="D58" s="10"/>
      <c r="E58" s="10"/>
      <c r="F58" s="10"/>
      <c r="H58" s="20"/>
      <c r="I58" s="9"/>
    </row>
    <row r="59" spans="1:18" ht="12.75">
      <c r="A59" s="10"/>
      <c r="B59" s="10"/>
      <c r="C59" s="10"/>
      <c r="D59" s="10"/>
      <c r="E59" s="10"/>
      <c r="F59" s="10"/>
      <c r="H59" s="20"/>
      <c r="I59" s="9"/>
    </row>
    <row r="60" spans="1:18" ht="12.75">
      <c r="A60" s="10"/>
      <c r="B60" s="10"/>
      <c r="C60" s="10"/>
      <c r="D60" s="10"/>
      <c r="E60" s="10"/>
      <c r="F60" s="10"/>
      <c r="H60" s="20"/>
      <c r="I60" s="9"/>
    </row>
    <row r="61" spans="1:18" ht="12.75">
      <c r="A61" s="10"/>
      <c r="B61" s="10"/>
      <c r="C61" s="10"/>
      <c r="D61" s="10"/>
      <c r="E61" s="10"/>
      <c r="F61" s="10"/>
      <c r="H61" s="20"/>
      <c r="I61" s="9"/>
    </row>
    <row r="62" spans="1:18" ht="12.75">
      <c r="A62" s="10"/>
      <c r="B62" s="10"/>
      <c r="C62" s="10"/>
      <c r="D62" s="10"/>
      <c r="E62" s="10"/>
      <c r="F62" s="10"/>
      <c r="H62" s="20"/>
      <c r="I62" s="9"/>
    </row>
    <row r="63" spans="1:18" ht="12.75">
      <c r="A63" s="10"/>
      <c r="B63" s="10"/>
      <c r="C63" s="10"/>
      <c r="D63" s="10"/>
      <c r="E63" s="10"/>
      <c r="F63" s="10"/>
      <c r="H63" s="20"/>
      <c r="I63" s="9"/>
    </row>
    <row r="64" spans="1:18" ht="12.75">
      <c r="A64" s="10"/>
      <c r="B64" s="10"/>
      <c r="C64" s="10"/>
      <c r="D64" s="10"/>
      <c r="E64" s="10"/>
      <c r="F64" s="10"/>
      <c r="H64" s="20"/>
      <c r="I64" s="9"/>
    </row>
    <row r="65" spans="1:9" ht="12.75">
      <c r="A65" s="10"/>
      <c r="B65" s="10"/>
      <c r="C65" s="10"/>
      <c r="D65" s="10"/>
      <c r="E65" s="10"/>
      <c r="F65" s="10"/>
      <c r="H65" s="20"/>
      <c r="I65" s="9"/>
    </row>
    <row r="66" spans="1:9" ht="12.75">
      <c r="A66" s="10"/>
      <c r="B66" s="10"/>
      <c r="C66" s="10"/>
      <c r="D66" s="10"/>
      <c r="E66" s="10"/>
      <c r="F66" s="10"/>
      <c r="H66" s="20"/>
      <c r="I66" s="9"/>
    </row>
    <row r="67" spans="1:9" ht="12.75">
      <c r="A67" s="10"/>
      <c r="B67" s="10"/>
      <c r="C67" s="10"/>
      <c r="D67" s="10"/>
      <c r="E67" s="10"/>
      <c r="F67" s="10"/>
      <c r="H67" s="20"/>
      <c r="I67" s="9"/>
    </row>
    <row r="68" spans="1:9" ht="12.75">
      <c r="A68" s="10"/>
      <c r="B68" s="10"/>
      <c r="C68" s="10"/>
      <c r="D68" s="10"/>
      <c r="E68" s="10"/>
      <c r="F68" s="10"/>
      <c r="H68" s="20"/>
      <c r="I68" s="9"/>
    </row>
    <row r="69" spans="1:9" ht="12.75">
      <c r="A69" s="10"/>
      <c r="B69" s="10"/>
      <c r="C69" s="10"/>
      <c r="D69" s="10"/>
      <c r="E69" s="10"/>
      <c r="F69" s="10"/>
      <c r="H69" s="20"/>
      <c r="I69" s="9"/>
    </row>
    <row r="70" spans="1:9" ht="12.75">
      <c r="A70" s="10"/>
      <c r="B70" s="10"/>
      <c r="C70" s="10"/>
      <c r="D70" s="10"/>
      <c r="E70" s="10"/>
      <c r="F70" s="10"/>
      <c r="H70" s="20"/>
      <c r="I70" s="9"/>
    </row>
    <row r="71" spans="1:9" ht="12.75">
      <c r="A71" s="10"/>
      <c r="B71" s="10"/>
      <c r="C71" s="10"/>
      <c r="D71" s="10"/>
      <c r="E71" s="10"/>
      <c r="F71" s="10"/>
      <c r="H71" s="20"/>
      <c r="I71" s="9"/>
    </row>
    <row r="72" spans="1:9" ht="12.75">
      <c r="A72" s="10"/>
      <c r="B72" s="10"/>
      <c r="C72" s="10"/>
      <c r="D72" s="10"/>
      <c r="E72" s="10"/>
      <c r="F72" s="10"/>
      <c r="H72" s="20"/>
      <c r="I72" s="9"/>
    </row>
    <row r="73" spans="1:9" ht="12.75">
      <c r="A73" s="10"/>
      <c r="B73" s="10"/>
      <c r="C73" s="10"/>
      <c r="D73" s="10"/>
      <c r="E73" s="10"/>
      <c r="F73" s="10"/>
      <c r="H73" s="20"/>
      <c r="I73" s="9"/>
    </row>
    <row r="74" spans="1:9" ht="12.75">
      <c r="A74" s="10"/>
      <c r="B74" s="10"/>
      <c r="C74" s="10"/>
      <c r="D74" s="10"/>
      <c r="E74" s="10"/>
      <c r="F74" s="10"/>
      <c r="H74" s="20"/>
      <c r="I74" s="9"/>
    </row>
    <row r="75" spans="1:9" ht="12.75">
      <c r="A75" s="10"/>
      <c r="B75" s="10"/>
      <c r="C75" s="10"/>
      <c r="D75" s="10"/>
      <c r="E75" s="10"/>
      <c r="F75" s="10"/>
      <c r="H75" s="20"/>
      <c r="I75" s="9"/>
    </row>
    <row r="76" spans="1:9" ht="12.75">
      <c r="A76" s="10"/>
      <c r="B76" s="10"/>
      <c r="C76" s="10"/>
      <c r="D76" s="10"/>
      <c r="E76" s="10"/>
      <c r="F76" s="10"/>
      <c r="H76" s="20"/>
      <c r="I76" s="9"/>
    </row>
    <row r="77" spans="1:9" ht="12.75">
      <c r="A77" s="10"/>
      <c r="B77" s="10"/>
      <c r="C77" s="10"/>
      <c r="D77" s="10"/>
      <c r="E77" s="10"/>
      <c r="F77" s="10"/>
      <c r="H77" s="20"/>
      <c r="I77" s="9"/>
    </row>
    <row r="78" spans="1:9" ht="12.75">
      <c r="A78" s="10"/>
      <c r="B78" s="10"/>
      <c r="C78" s="10"/>
      <c r="D78" s="10"/>
      <c r="E78" s="10"/>
      <c r="F78" s="10"/>
      <c r="H78" s="20"/>
      <c r="I78" s="9"/>
    </row>
    <row r="79" spans="1:9" ht="12.75">
      <c r="A79" s="10"/>
      <c r="B79" s="10"/>
      <c r="C79" s="10"/>
      <c r="D79" s="10"/>
      <c r="E79" s="10"/>
      <c r="F79" s="10"/>
      <c r="H79" s="20"/>
      <c r="I79" s="9"/>
    </row>
    <row r="80" spans="1:9" ht="12.75">
      <c r="A80" s="10"/>
      <c r="B80" s="10"/>
      <c r="C80" s="10"/>
      <c r="D80" s="10"/>
      <c r="E80" s="10"/>
      <c r="F80" s="10"/>
      <c r="H80" s="20"/>
      <c r="I80" s="9"/>
    </row>
    <row r="81" spans="1:9" ht="12.75">
      <c r="A81" s="10"/>
      <c r="B81" s="10"/>
      <c r="C81" s="10"/>
      <c r="D81" s="10"/>
      <c r="E81" s="10"/>
      <c r="F81" s="10"/>
      <c r="H81" s="20"/>
      <c r="I81" s="9"/>
    </row>
    <row r="82" spans="1:9" ht="12.75">
      <c r="A82" s="10"/>
      <c r="B82" s="10"/>
      <c r="C82" s="10"/>
      <c r="D82" s="10"/>
      <c r="E82" s="10"/>
      <c r="F82" s="10"/>
      <c r="H82" s="20"/>
      <c r="I82" s="9"/>
    </row>
    <row r="83" spans="1:9" ht="12.75">
      <c r="A83" s="10"/>
      <c r="B83" s="10"/>
      <c r="C83" s="10"/>
      <c r="D83" s="10"/>
      <c r="E83" s="10"/>
      <c r="F83" s="10"/>
      <c r="H83" s="20"/>
      <c r="I83" s="9"/>
    </row>
    <row r="84" spans="1:9" ht="12.75">
      <c r="A84" s="10"/>
      <c r="B84" s="10"/>
      <c r="C84" s="10"/>
      <c r="D84" s="10"/>
      <c r="E84" s="10"/>
      <c r="F84" s="10"/>
      <c r="H84" s="20"/>
      <c r="I84" s="9"/>
    </row>
    <row r="85" spans="1:9" ht="12.75">
      <c r="A85" s="10"/>
      <c r="B85" s="10"/>
      <c r="C85" s="10"/>
      <c r="D85" s="10"/>
      <c r="E85" s="10"/>
      <c r="F85" s="10"/>
      <c r="H85" s="20"/>
      <c r="I85" s="9"/>
    </row>
    <row r="86" spans="1:9" ht="12.75">
      <c r="A86" s="10"/>
      <c r="B86" s="10"/>
      <c r="C86" s="10"/>
      <c r="D86" s="10"/>
      <c r="E86" s="10"/>
      <c r="F86" s="10"/>
      <c r="H86" s="20"/>
      <c r="I86" s="9"/>
    </row>
    <row r="87" spans="1:9" ht="12.75">
      <c r="A87" s="10"/>
      <c r="B87" s="10"/>
      <c r="C87" s="10"/>
      <c r="D87" s="10"/>
      <c r="E87" s="10"/>
      <c r="F87" s="10"/>
      <c r="H87" s="20"/>
      <c r="I87" s="9"/>
    </row>
    <row r="88" spans="1:9" ht="12.75">
      <c r="A88" s="10"/>
      <c r="B88" s="10"/>
      <c r="C88" s="10"/>
      <c r="D88" s="10"/>
      <c r="E88" s="10"/>
      <c r="F88" s="10"/>
      <c r="H88" s="20"/>
      <c r="I88" s="9"/>
    </row>
    <row r="89" spans="1:9" ht="12.75">
      <c r="A89" s="10"/>
      <c r="B89" s="10"/>
      <c r="C89" s="10"/>
      <c r="D89" s="10"/>
      <c r="E89" s="10"/>
      <c r="F89" s="10"/>
      <c r="H89" s="20"/>
      <c r="I89" s="9"/>
    </row>
    <row r="90" spans="1:9" ht="12.75">
      <c r="A90" s="10"/>
      <c r="B90" s="10"/>
      <c r="C90" s="10"/>
      <c r="D90" s="10"/>
      <c r="E90" s="10"/>
      <c r="F90" s="10"/>
      <c r="H90" s="20"/>
      <c r="I90" s="9"/>
    </row>
    <row r="91" spans="1:9" ht="12.75">
      <c r="A91" s="10"/>
      <c r="B91" s="10"/>
      <c r="C91" s="10"/>
      <c r="D91" s="10"/>
      <c r="E91" s="10"/>
      <c r="F91" s="10"/>
      <c r="H91" s="20"/>
      <c r="I91" s="9"/>
    </row>
    <row r="92" spans="1:9" ht="12.75">
      <c r="A92" s="10"/>
      <c r="B92" s="10"/>
      <c r="C92" s="10"/>
      <c r="D92" s="10"/>
      <c r="E92" s="10"/>
      <c r="F92" s="10"/>
      <c r="H92" s="20"/>
      <c r="I92" s="9"/>
    </row>
    <row r="93" spans="1:9" ht="12.75">
      <c r="A93" s="10"/>
      <c r="B93" s="10"/>
      <c r="C93" s="10"/>
      <c r="D93" s="10"/>
      <c r="E93" s="10"/>
      <c r="F93" s="10"/>
      <c r="H93" s="20"/>
      <c r="I93" s="9"/>
    </row>
    <row r="94" spans="1:9" ht="12.75">
      <c r="A94" s="10"/>
      <c r="B94" s="10"/>
      <c r="C94" s="10"/>
      <c r="D94" s="10"/>
      <c r="E94" s="10"/>
      <c r="F94" s="10"/>
      <c r="H94" s="20"/>
      <c r="I94" s="9"/>
    </row>
    <row r="95" spans="1:9" ht="12.75">
      <c r="A95" s="10"/>
      <c r="B95" s="10"/>
      <c r="C95" s="10"/>
      <c r="D95" s="10"/>
      <c r="E95" s="10"/>
      <c r="F95" s="10"/>
      <c r="H95" s="20"/>
      <c r="I95" s="9"/>
    </row>
    <row r="96" spans="1:9" ht="12.75">
      <c r="A96" s="10"/>
      <c r="B96" s="10"/>
      <c r="C96" s="10"/>
      <c r="D96" s="10"/>
      <c r="E96" s="10"/>
      <c r="F96" s="10"/>
      <c r="H96" s="20"/>
      <c r="I96" s="9"/>
    </row>
    <row r="97" spans="1:9" ht="12.75">
      <c r="A97" s="10"/>
      <c r="B97" s="10"/>
      <c r="C97" s="10"/>
      <c r="D97" s="10"/>
      <c r="E97" s="10"/>
      <c r="F97" s="10"/>
      <c r="H97" s="20"/>
      <c r="I97" s="9"/>
    </row>
    <row r="98" spans="1:9" ht="12.75">
      <c r="A98" s="10"/>
      <c r="B98" s="10"/>
      <c r="C98" s="10"/>
      <c r="D98" s="10"/>
      <c r="E98" s="10"/>
      <c r="F98" s="10"/>
      <c r="H98" s="20"/>
      <c r="I98" s="9"/>
    </row>
    <row r="99" spans="1:9" ht="12.75">
      <c r="A99" s="10"/>
      <c r="B99" s="10"/>
      <c r="C99" s="10"/>
      <c r="D99" s="10"/>
      <c r="E99" s="10"/>
      <c r="F99" s="10"/>
      <c r="H99" s="20"/>
      <c r="I99" s="9"/>
    </row>
    <row r="100" spans="1:9" ht="12.75">
      <c r="A100" s="10"/>
      <c r="B100" s="10"/>
      <c r="C100" s="10"/>
      <c r="D100" s="10"/>
      <c r="E100" s="10"/>
      <c r="F100" s="10"/>
      <c r="H100" s="20"/>
      <c r="I100" s="9"/>
    </row>
    <row r="101" spans="1:9" ht="12.75">
      <c r="A101" s="10"/>
      <c r="B101" s="10"/>
      <c r="C101" s="10"/>
      <c r="D101" s="10"/>
      <c r="E101" s="10"/>
      <c r="F101" s="10"/>
      <c r="H101" s="20"/>
      <c r="I101" s="9"/>
    </row>
    <row r="102" spans="1:9" ht="12.75">
      <c r="H102" s="20"/>
      <c r="I102" s="9"/>
    </row>
    <row r="103" spans="1:9" ht="12.75">
      <c r="H103" s="20"/>
      <c r="I103" s="9"/>
    </row>
    <row r="104" spans="1:9" ht="12.75">
      <c r="H104" s="20"/>
      <c r="I104" s="9"/>
    </row>
    <row r="105" spans="1:9" ht="12.75">
      <c r="H105" s="20"/>
      <c r="I105" s="9"/>
    </row>
    <row r="106" spans="1:9" ht="12.75">
      <c r="H106" s="20"/>
      <c r="I106" s="9"/>
    </row>
    <row r="107" spans="1:9" ht="12.75">
      <c r="H107" s="20"/>
      <c r="I107" s="9"/>
    </row>
    <row r="108" spans="1:9" ht="12.75">
      <c r="H108" s="20"/>
      <c r="I108" s="9"/>
    </row>
    <row r="109" spans="1:9" ht="12.75">
      <c r="H109" s="20"/>
      <c r="I109" s="9"/>
    </row>
    <row r="110" spans="1:9" ht="12.75">
      <c r="H110" s="20"/>
      <c r="I110" s="9"/>
    </row>
    <row r="111" spans="1:9" ht="12.75">
      <c r="H111" s="20"/>
      <c r="I111" s="9"/>
    </row>
    <row r="112" spans="1:9" ht="12.75">
      <c r="H112" s="20"/>
      <c r="I112" s="9"/>
    </row>
    <row r="113" spans="8:9" ht="12.75">
      <c r="H113" s="20"/>
      <c r="I113" s="9"/>
    </row>
    <row r="114" spans="8:9" ht="12.75">
      <c r="H114" s="20"/>
      <c r="I114" s="9"/>
    </row>
    <row r="115" spans="8:9" ht="12.75">
      <c r="H115" s="20"/>
      <c r="I115" s="9"/>
    </row>
    <row r="116" spans="8:9" ht="12.75">
      <c r="H116" s="20"/>
      <c r="I116" s="9"/>
    </row>
    <row r="117" spans="8:9" ht="12.75">
      <c r="H117" s="20"/>
      <c r="I117" s="9"/>
    </row>
    <row r="118" spans="8:9" ht="12.75">
      <c r="H118" s="20"/>
      <c r="I118" s="9"/>
    </row>
    <row r="119" spans="8:9" ht="12.75">
      <c r="H119" s="20"/>
      <c r="I119" s="9"/>
    </row>
    <row r="120" spans="8:9" ht="12.75">
      <c r="H120" s="20"/>
      <c r="I120" s="9"/>
    </row>
    <row r="121" spans="8:9" ht="12.75">
      <c r="H121" s="20"/>
      <c r="I121" s="9"/>
    </row>
    <row r="122" spans="8:9" ht="12.75">
      <c r="H122" s="20"/>
      <c r="I122" s="9"/>
    </row>
    <row r="123" spans="8:9" ht="12.75">
      <c r="H123" s="20"/>
      <c r="I123" s="9"/>
    </row>
    <row r="124" spans="8:9" ht="12.75">
      <c r="H124" s="20"/>
      <c r="I124" s="9"/>
    </row>
    <row r="125" spans="8:9" ht="12.75">
      <c r="H125" s="20"/>
      <c r="I125" s="9"/>
    </row>
    <row r="126" spans="8:9" ht="12.75">
      <c r="H126" s="20"/>
      <c r="I126" s="9"/>
    </row>
    <row r="127" spans="8:9" ht="12.75">
      <c r="H127" s="20"/>
      <c r="I127" s="9"/>
    </row>
    <row r="128" spans="8:9" ht="12.75">
      <c r="H128" s="20"/>
      <c r="I128" s="9"/>
    </row>
    <row r="129" spans="8:9" ht="12.75">
      <c r="H129" s="20"/>
      <c r="I129" s="9"/>
    </row>
    <row r="130" spans="8:9" ht="12.75">
      <c r="H130" s="20"/>
      <c r="I130" s="9"/>
    </row>
    <row r="131" spans="8:9" ht="12.75">
      <c r="H131" s="20"/>
      <c r="I131" s="9"/>
    </row>
    <row r="132" spans="8:9" ht="12.75">
      <c r="H132" s="20"/>
      <c r="I132" s="9"/>
    </row>
    <row r="133" spans="8:9" ht="12.75">
      <c r="H133" s="20"/>
      <c r="I133" s="9"/>
    </row>
    <row r="134" spans="8:9" ht="12.75">
      <c r="H134" s="20"/>
      <c r="I134" s="9"/>
    </row>
    <row r="135" spans="8:9" ht="12.75">
      <c r="H135" s="20"/>
      <c r="I135" s="9"/>
    </row>
    <row r="136" spans="8:9" ht="12.75">
      <c r="H136" s="20"/>
      <c r="I136" s="9"/>
    </row>
    <row r="137" spans="8:9" ht="12.75">
      <c r="H137" s="20"/>
      <c r="I137" s="9"/>
    </row>
    <row r="138" spans="8:9" ht="12.75">
      <c r="H138" s="20"/>
      <c r="I138" s="9"/>
    </row>
    <row r="139" spans="8:9" ht="12.75">
      <c r="H139" s="20"/>
      <c r="I139" s="9"/>
    </row>
    <row r="140" spans="8:9" ht="12.75">
      <c r="H140" s="20"/>
      <c r="I140" s="9"/>
    </row>
    <row r="141" spans="8:9" ht="12.75">
      <c r="H141" s="20"/>
      <c r="I141" s="9"/>
    </row>
    <row r="142" spans="8:9" ht="12.75">
      <c r="H142" s="20"/>
      <c r="I142" s="9"/>
    </row>
    <row r="143" spans="8:9" ht="12.75">
      <c r="H143" s="20"/>
      <c r="I143" s="9"/>
    </row>
    <row r="144" spans="8:9" ht="12.75">
      <c r="H144" s="20"/>
      <c r="I144" s="9"/>
    </row>
    <row r="145" spans="8:9" ht="12.75">
      <c r="H145" s="20"/>
      <c r="I145" s="9"/>
    </row>
    <row r="146" spans="8:9" ht="12.75">
      <c r="H146" s="20"/>
      <c r="I146" s="9"/>
    </row>
    <row r="147" spans="8:9" ht="12.75">
      <c r="H147" s="20"/>
      <c r="I147" s="9"/>
    </row>
    <row r="148" spans="8:9" ht="12.75">
      <c r="H148" s="20"/>
      <c r="I148" s="9"/>
    </row>
    <row r="149" spans="8:9" ht="12.75">
      <c r="H149" s="20"/>
      <c r="I149" s="9"/>
    </row>
    <row r="150" spans="8:9" ht="12.75">
      <c r="H150" s="20"/>
      <c r="I150" s="9"/>
    </row>
    <row r="151" spans="8:9" ht="12.75">
      <c r="H151" s="20"/>
      <c r="I151" s="9"/>
    </row>
    <row r="152" spans="8:9" ht="12.75">
      <c r="H152" s="20"/>
      <c r="I152" s="9"/>
    </row>
    <row r="153" spans="8:9" ht="12.75">
      <c r="H153" s="20"/>
      <c r="I153" s="9"/>
    </row>
    <row r="154" spans="8:9" ht="12.75">
      <c r="H154" s="20"/>
      <c r="I154" s="9"/>
    </row>
    <row r="155" spans="8:9" ht="12.75">
      <c r="H155" s="20"/>
      <c r="I155" s="9"/>
    </row>
    <row r="156" spans="8:9" ht="12.75">
      <c r="H156" s="20"/>
      <c r="I156" s="9"/>
    </row>
    <row r="157" spans="8:9" ht="12.75">
      <c r="H157" s="20"/>
      <c r="I157" s="9"/>
    </row>
    <row r="158" spans="8:9" ht="12.75">
      <c r="H158" s="20"/>
      <c r="I158" s="9"/>
    </row>
    <row r="159" spans="8:9" ht="12.75">
      <c r="H159" s="20"/>
      <c r="I159" s="9"/>
    </row>
    <row r="160" spans="8:9" ht="12.75">
      <c r="H160" s="20"/>
      <c r="I160" s="9"/>
    </row>
    <row r="161" spans="8:9" ht="12.75">
      <c r="H161" s="20"/>
      <c r="I161" s="9"/>
    </row>
    <row r="162" spans="8:9" ht="12.75">
      <c r="H162" s="20"/>
      <c r="I162" s="9"/>
    </row>
    <row r="163" spans="8:9" ht="12.75">
      <c r="H163" s="20"/>
      <c r="I163" s="9"/>
    </row>
    <row r="164" spans="8:9" ht="12.75">
      <c r="H164" s="20"/>
      <c r="I164" s="9"/>
    </row>
    <row r="165" spans="8:9" ht="12.75">
      <c r="H165" s="20"/>
      <c r="I165" s="9"/>
    </row>
    <row r="166" spans="8:9" ht="12.75">
      <c r="H166" s="20"/>
      <c r="I166" s="9"/>
    </row>
    <row r="167" spans="8:9" ht="12.75">
      <c r="H167" s="20"/>
      <c r="I167" s="9"/>
    </row>
    <row r="168" spans="8:9" ht="12.75">
      <c r="H168" s="20"/>
      <c r="I168" s="9"/>
    </row>
    <row r="169" spans="8:9" ht="12.75">
      <c r="H169" s="20"/>
      <c r="I169" s="9"/>
    </row>
    <row r="170" spans="8:9" ht="12.75">
      <c r="H170" s="20"/>
      <c r="I170" s="9"/>
    </row>
    <row r="171" spans="8:9" ht="12.75">
      <c r="H171" s="20"/>
      <c r="I171" s="9"/>
    </row>
    <row r="172" spans="8:9" ht="12.75">
      <c r="H172" s="20"/>
      <c r="I172" s="9"/>
    </row>
    <row r="173" spans="8:9" ht="12.75">
      <c r="H173" s="20"/>
      <c r="I173" s="9"/>
    </row>
    <row r="174" spans="8:9" ht="12.75">
      <c r="H174" s="20"/>
      <c r="I174" s="9"/>
    </row>
    <row r="175" spans="8:9" ht="12.75">
      <c r="H175" s="20"/>
      <c r="I175" s="9"/>
    </row>
    <row r="176" spans="8:9" ht="12.75">
      <c r="H176" s="20"/>
      <c r="I176" s="9"/>
    </row>
    <row r="177" spans="8:9" ht="12.75">
      <c r="H177" s="20"/>
      <c r="I177" s="9"/>
    </row>
    <row r="178" spans="8:9" ht="12.75">
      <c r="H178" s="20"/>
      <c r="I178" s="9"/>
    </row>
    <row r="179" spans="8:9" ht="12.75">
      <c r="H179" s="20"/>
      <c r="I179" s="9"/>
    </row>
    <row r="180" spans="8:9" ht="12.75">
      <c r="H180" s="20"/>
      <c r="I180" s="9"/>
    </row>
    <row r="181" spans="8:9" ht="12.75">
      <c r="H181" s="20"/>
      <c r="I181" s="9"/>
    </row>
    <row r="182" spans="8:9" ht="12.75">
      <c r="H182" s="20"/>
      <c r="I182" s="9"/>
    </row>
    <row r="183" spans="8:9" ht="12.75">
      <c r="H183" s="20"/>
      <c r="I183" s="9"/>
    </row>
    <row r="184" spans="8:9" ht="12.75">
      <c r="H184" s="20"/>
      <c r="I184" s="9"/>
    </row>
    <row r="185" spans="8:9" ht="12.75">
      <c r="H185" s="20"/>
      <c r="I185" s="9"/>
    </row>
    <row r="186" spans="8:9" ht="12.75">
      <c r="H186" s="20"/>
      <c r="I186" s="9"/>
    </row>
    <row r="187" spans="8:9" ht="12.75">
      <c r="H187" s="20"/>
      <c r="I187" s="9"/>
    </row>
    <row r="188" spans="8:9" ht="12.75">
      <c r="H188" s="20"/>
      <c r="I188" s="9"/>
    </row>
    <row r="189" spans="8:9" ht="12.75">
      <c r="H189" s="20"/>
      <c r="I189" s="9"/>
    </row>
    <row r="190" spans="8:9" ht="12.75">
      <c r="H190" s="20"/>
      <c r="I190" s="9"/>
    </row>
    <row r="191" spans="8:9" ht="12.75">
      <c r="H191" s="20"/>
      <c r="I191" s="9"/>
    </row>
    <row r="192" spans="8:9" ht="12.75">
      <c r="H192" s="20"/>
      <c r="I192" s="9"/>
    </row>
    <row r="193" spans="8:9" ht="12.75">
      <c r="H193" s="20"/>
      <c r="I193" s="9"/>
    </row>
    <row r="194" spans="8:9" ht="12.75">
      <c r="H194" s="20"/>
      <c r="I194" s="9"/>
    </row>
    <row r="195" spans="8:9" ht="12.75">
      <c r="H195" s="20"/>
      <c r="I195" s="9"/>
    </row>
    <row r="196" spans="8:9" ht="12.75">
      <c r="H196" s="20"/>
      <c r="I196" s="9"/>
    </row>
    <row r="197" spans="8:9" ht="12.75">
      <c r="H197" s="20"/>
      <c r="I197" s="9"/>
    </row>
    <row r="198" spans="8:9" ht="12.75">
      <c r="H198" s="20"/>
      <c r="I198" s="9"/>
    </row>
    <row r="199" spans="8:9" ht="12.75">
      <c r="H199" s="20"/>
      <c r="I199" s="9"/>
    </row>
    <row r="200" spans="8:9" ht="12.75">
      <c r="H200" s="20"/>
      <c r="I200" s="9"/>
    </row>
    <row r="201" spans="8:9" ht="12.75">
      <c r="H201" s="20"/>
      <c r="I201" s="9"/>
    </row>
    <row r="202" spans="8:9" ht="12.75">
      <c r="H202" s="20"/>
      <c r="I202" s="9"/>
    </row>
    <row r="203" spans="8:9" ht="12.75">
      <c r="H203" s="20"/>
      <c r="I203" s="9"/>
    </row>
    <row r="204" spans="8:9" ht="12.75">
      <c r="H204" s="20"/>
      <c r="I204" s="9"/>
    </row>
    <row r="205" spans="8:9" ht="12.75">
      <c r="H205" s="20"/>
      <c r="I205" s="9"/>
    </row>
    <row r="206" spans="8:9" ht="12.75">
      <c r="H206" s="20"/>
      <c r="I206" s="9"/>
    </row>
    <row r="207" spans="8:9" ht="12.75">
      <c r="H207" s="20"/>
      <c r="I207" s="9"/>
    </row>
    <row r="208" spans="8:9" ht="12.75">
      <c r="H208" s="20"/>
      <c r="I208" s="9"/>
    </row>
    <row r="209" spans="8:9" ht="12.75">
      <c r="H209" s="20"/>
      <c r="I209" s="9"/>
    </row>
    <row r="210" spans="8:9" ht="12.75">
      <c r="H210" s="20"/>
      <c r="I210" s="9"/>
    </row>
    <row r="211" spans="8:9" ht="12.75">
      <c r="H211" s="20"/>
      <c r="I211" s="9"/>
    </row>
    <row r="212" spans="8:9" ht="12.75">
      <c r="H212" s="20"/>
      <c r="I212" s="9"/>
    </row>
    <row r="213" spans="8:9" ht="12.75">
      <c r="H213" s="20"/>
      <c r="I213" s="9"/>
    </row>
    <row r="214" spans="8:9" ht="12.75">
      <c r="H214" s="20"/>
      <c r="I214" s="9"/>
    </row>
    <row r="215" spans="8:9" ht="12.75">
      <c r="H215" s="20"/>
      <c r="I215" s="9"/>
    </row>
    <row r="216" spans="8:9" ht="12.75">
      <c r="H216" s="20"/>
      <c r="I216" s="9"/>
    </row>
    <row r="217" spans="8:9" ht="12.75">
      <c r="H217" s="20"/>
      <c r="I217" s="9"/>
    </row>
    <row r="218" spans="8:9" ht="12.75">
      <c r="H218" s="20"/>
      <c r="I218" s="9"/>
    </row>
    <row r="219" spans="8:9" ht="12.75">
      <c r="H219" s="20"/>
      <c r="I219" s="9"/>
    </row>
    <row r="220" spans="8:9" ht="12.75">
      <c r="H220" s="20"/>
      <c r="I220" s="9"/>
    </row>
    <row r="221" spans="8:9" ht="12.75">
      <c r="H221" s="20"/>
      <c r="I221" s="9"/>
    </row>
    <row r="222" spans="8:9" ht="12.75">
      <c r="H222" s="20"/>
      <c r="I222" s="9"/>
    </row>
    <row r="223" spans="8:9" ht="12.75">
      <c r="H223" s="20"/>
      <c r="I223" s="9"/>
    </row>
    <row r="224" spans="8:9" ht="12.75">
      <c r="H224" s="20"/>
      <c r="I224" s="9"/>
    </row>
    <row r="225" spans="8:9" ht="12.75">
      <c r="H225" s="20"/>
      <c r="I225" s="9"/>
    </row>
    <row r="226" spans="8:9" ht="12.75">
      <c r="H226" s="20"/>
      <c r="I226" s="9"/>
    </row>
    <row r="227" spans="8:9" ht="12.75">
      <c r="H227" s="20"/>
      <c r="I227" s="9"/>
    </row>
    <row r="228" spans="8:9" ht="12.75">
      <c r="H228" s="20"/>
      <c r="I228" s="9"/>
    </row>
    <row r="229" spans="8:9" ht="12.75">
      <c r="H229" s="20"/>
      <c r="I229" s="9"/>
    </row>
    <row r="230" spans="8:9" ht="12.75">
      <c r="H230" s="20"/>
      <c r="I230" s="9"/>
    </row>
    <row r="231" spans="8:9" ht="12.75">
      <c r="H231" s="20"/>
      <c r="I231" s="9"/>
    </row>
    <row r="232" spans="8:9" ht="12.75">
      <c r="H232" s="20"/>
      <c r="I232" s="9"/>
    </row>
    <row r="233" spans="8:9" ht="12.75">
      <c r="H233" s="20"/>
      <c r="I233" s="9"/>
    </row>
    <row r="234" spans="8:9" ht="12.75">
      <c r="H234" s="20"/>
      <c r="I234" s="9"/>
    </row>
    <row r="235" spans="8:9" ht="12.75">
      <c r="H235" s="20"/>
      <c r="I235" s="9"/>
    </row>
    <row r="236" spans="8:9" ht="12.75">
      <c r="H236" s="20"/>
      <c r="I236" s="9"/>
    </row>
    <row r="237" spans="8:9" ht="12.75">
      <c r="H237" s="20"/>
      <c r="I237" s="9"/>
    </row>
    <row r="238" spans="8:9" ht="12.75">
      <c r="H238" s="20"/>
      <c r="I238" s="9"/>
    </row>
    <row r="239" spans="8:9" ht="12.75">
      <c r="H239" s="20"/>
      <c r="I239" s="9"/>
    </row>
    <row r="240" spans="8:9" ht="12.75">
      <c r="H240" s="20"/>
      <c r="I240" s="9"/>
    </row>
    <row r="241" spans="8:9" ht="12.75">
      <c r="H241" s="20"/>
      <c r="I241" s="9"/>
    </row>
    <row r="242" spans="8:9" ht="12.75">
      <c r="H242" s="20"/>
      <c r="I242" s="9"/>
    </row>
    <row r="243" spans="8:9" ht="12.75">
      <c r="H243" s="20"/>
      <c r="I243" s="9"/>
    </row>
    <row r="244" spans="8:9" ht="12.75">
      <c r="H244" s="20"/>
      <c r="I244" s="9"/>
    </row>
    <row r="245" spans="8:9" ht="12.75">
      <c r="H245" s="20"/>
      <c r="I245" s="9"/>
    </row>
    <row r="246" spans="8:9" ht="12.75">
      <c r="H246" s="20"/>
      <c r="I246" s="9"/>
    </row>
    <row r="247" spans="8:9" ht="12.75">
      <c r="H247" s="20"/>
      <c r="I247" s="9"/>
    </row>
    <row r="248" spans="8:9" ht="12.75">
      <c r="H248" s="20"/>
      <c r="I248" s="9"/>
    </row>
    <row r="249" spans="8:9" ht="12.75">
      <c r="H249" s="20"/>
      <c r="I249" s="9"/>
    </row>
    <row r="250" spans="8:9" ht="12.75">
      <c r="H250" s="20"/>
      <c r="I250" s="9"/>
    </row>
    <row r="251" spans="8:9" ht="12.75">
      <c r="H251" s="20"/>
      <c r="I251" s="9"/>
    </row>
    <row r="252" spans="8:9" ht="12.75">
      <c r="H252" s="20"/>
      <c r="I252" s="9"/>
    </row>
    <row r="253" spans="8:9" ht="12.75">
      <c r="H253" s="20"/>
      <c r="I253" s="9"/>
    </row>
    <row r="254" spans="8:9" ht="12.75">
      <c r="H254" s="20"/>
      <c r="I254" s="9"/>
    </row>
    <row r="255" spans="8:9" ht="12.75">
      <c r="H255" s="20"/>
      <c r="I255" s="9"/>
    </row>
    <row r="256" spans="8:9" ht="12.75">
      <c r="H256" s="20"/>
      <c r="I256" s="9"/>
    </row>
    <row r="257" spans="8:9" ht="12.75">
      <c r="H257" s="20"/>
      <c r="I257" s="9"/>
    </row>
    <row r="258" spans="8:9" ht="12.75">
      <c r="H258" s="20"/>
      <c r="I258" s="9"/>
    </row>
    <row r="259" spans="8:9" ht="12.75">
      <c r="H259" s="20"/>
      <c r="I259" s="9"/>
    </row>
    <row r="260" spans="8:9" ht="12.75">
      <c r="H260" s="20"/>
      <c r="I260" s="9"/>
    </row>
    <row r="261" spans="8:9" ht="12.75">
      <c r="H261" s="20"/>
      <c r="I261" s="9"/>
    </row>
    <row r="262" spans="8:9" ht="12.75">
      <c r="H262" s="20"/>
      <c r="I262" s="9"/>
    </row>
    <row r="263" spans="8:9" ht="12.75">
      <c r="H263" s="20"/>
      <c r="I263" s="9"/>
    </row>
    <row r="264" spans="8:9" ht="12.75">
      <c r="H264" s="20"/>
      <c r="I264" s="9"/>
    </row>
    <row r="265" spans="8:9" ht="12.75">
      <c r="H265" s="20"/>
      <c r="I265" s="9"/>
    </row>
    <row r="266" spans="8:9" ht="12.75">
      <c r="H266" s="20"/>
      <c r="I266" s="9"/>
    </row>
    <row r="267" spans="8:9" ht="12.75">
      <c r="H267" s="20"/>
      <c r="I267" s="9"/>
    </row>
    <row r="268" spans="8:9" ht="12.75">
      <c r="H268" s="20"/>
      <c r="I268" s="9"/>
    </row>
    <row r="269" spans="8:9" ht="12.75">
      <c r="H269" s="20"/>
      <c r="I269" s="9"/>
    </row>
    <row r="270" spans="8:9" ht="12.75">
      <c r="H270" s="20"/>
      <c r="I270" s="9"/>
    </row>
    <row r="271" spans="8:9" ht="12.75">
      <c r="H271" s="20"/>
      <c r="I271" s="9"/>
    </row>
    <row r="272" spans="8:9" ht="12.75">
      <c r="H272" s="20"/>
      <c r="I272" s="9"/>
    </row>
    <row r="273" spans="8:9" ht="12.75">
      <c r="H273" s="20"/>
      <c r="I273" s="9"/>
    </row>
    <row r="274" spans="8:9" ht="12.75">
      <c r="H274" s="20"/>
      <c r="I274" s="9"/>
    </row>
    <row r="275" spans="8:9" ht="12.75">
      <c r="H275" s="20"/>
      <c r="I275" s="9"/>
    </row>
    <row r="276" spans="8:9" ht="12.75">
      <c r="H276" s="20"/>
      <c r="I276" s="9"/>
    </row>
    <row r="277" spans="8:9" ht="12.75">
      <c r="H277" s="20"/>
      <c r="I277" s="9"/>
    </row>
    <row r="278" spans="8:9" ht="12.75">
      <c r="H278" s="20"/>
      <c r="I278" s="9"/>
    </row>
    <row r="279" spans="8:9" ht="12.75">
      <c r="H279" s="20"/>
      <c r="I279" s="9"/>
    </row>
    <row r="280" spans="8:9" ht="12.75">
      <c r="H280" s="20"/>
      <c r="I280" s="9"/>
    </row>
    <row r="281" spans="8:9" ht="12.75">
      <c r="H281" s="20"/>
      <c r="I281" s="9"/>
    </row>
    <row r="282" spans="8:9" ht="12.75">
      <c r="H282" s="20"/>
      <c r="I282" s="9"/>
    </row>
    <row r="283" spans="8:9" ht="12.75">
      <c r="H283" s="20"/>
      <c r="I283" s="9"/>
    </row>
    <row r="284" spans="8:9" ht="12.75">
      <c r="H284" s="20"/>
      <c r="I284" s="9"/>
    </row>
    <row r="285" spans="8:9" ht="12.75">
      <c r="H285" s="20"/>
      <c r="I285" s="9"/>
    </row>
    <row r="286" spans="8:9" ht="12.75">
      <c r="H286" s="20"/>
      <c r="I286" s="9"/>
    </row>
    <row r="287" spans="8:9" ht="12.75">
      <c r="H287" s="20"/>
      <c r="I287" s="9"/>
    </row>
    <row r="288" spans="8:9" ht="12.75">
      <c r="H288" s="20"/>
      <c r="I288" s="9"/>
    </row>
    <row r="289" spans="8:9" ht="12.75">
      <c r="H289" s="20"/>
      <c r="I289" s="9"/>
    </row>
    <row r="290" spans="8:9" ht="12.75">
      <c r="H290" s="20"/>
      <c r="I290" s="9"/>
    </row>
    <row r="291" spans="8:9" ht="12.75">
      <c r="H291" s="20"/>
      <c r="I291" s="9"/>
    </row>
    <row r="292" spans="8:9" ht="12.75">
      <c r="H292" s="20"/>
      <c r="I292" s="9"/>
    </row>
    <row r="293" spans="8:9" ht="12.75">
      <c r="H293" s="20"/>
      <c r="I293" s="9"/>
    </row>
    <row r="294" spans="8:9" ht="12.75">
      <c r="H294" s="20"/>
      <c r="I294" s="9"/>
    </row>
    <row r="295" spans="8:9" ht="12.75">
      <c r="H295" s="20"/>
      <c r="I295" s="9"/>
    </row>
    <row r="296" spans="8:9" ht="12.75">
      <c r="H296" s="20"/>
      <c r="I296" s="9"/>
    </row>
    <row r="297" spans="8:9" ht="12.75">
      <c r="H297" s="20"/>
      <c r="I297" s="9"/>
    </row>
    <row r="298" spans="8:9" ht="12.75">
      <c r="H298" s="20"/>
      <c r="I298" s="9"/>
    </row>
    <row r="299" spans="8:9" ht="12.75">
      <c r="H299" s="20"/>
      <c r="I299" s="9"/>
    </row>
    <row r="300" spans="8:9" ht="12.75">
      <c r="H300" s="20"/>
      <c r="I300" s="9"/>
    </row>
    <row r="301" spans="8:9" ht="12.75">
      <c r="H301" s="20"/>
      <c r="I301" s="9"/>
    </row>
    <row r="302" spans="8:9" ht="12.75">
      <c r="H302" s="20"/>
      <c r="I302" s="9"/>
    </row>
    <row r="303" spans="8:9" ht="12.75">
      <c r="H303" s="20"/>
      <c r="I303" s="9"/>
    </row>
    <row r="304" spans="8:9" ht="12.75">
      <c r="H304" s="20"/>
      <c r="I304" s="9"/>
    </row>
    <row r="305" spans="8:9" ht="12.75">
      <c r="H305" s="20"/>
      <c r="I305" s="9"/>
    </row>
    <row r="306" spans="8:9" ht="12.75">
      <c r="H306" s="20"/>
      <c r="I306" s="9"/>
    </row>
    <row r="307" spans="8:9" ht="12.75">
      <c r="H307" s="20"/>
      <c r="I307" s="9"/>
    </row>
    <row r="308" spans="8:9" ht="12.75">
      <c r="H308" s="20"/>
      <c r="I308" s="9"/>
    </row>
    <row r="309" spans="8:9" ht="12.75">
      <c r="H309" s="20"/>
      <c r="I309" s="9"/>
    </row>
    <row r="310" spans="8:9" ht="12.75">
      <c r="H310" s="20"/>
      <c r="I310" s="9"/>
    </row>
    <row r="311" spans="8:9" ht="12.75">
      <c r="H311" s="20"/>
      <c r="I311" s="9"/>
    </row>
    <row r="312" spans="8:9" ht="12.75">
      <c r="H312" s="20"/>
      <c r="I312" s="9"/>
    </row>
    <row r="313" spans="8:9" ht="12.75">
      <c r="H313" s="20"/>
      <c r="I313" s="9"/>
    </row>
    <row r="314" spans="8:9" ht="12.75">
      <c r="H314" s="20"/>
      <c r="I314" s="9"/>
    </row>
    <row r="315" spans="8:9" ht="12.75">
      <c r="H315" s="20"/>
      <c r="I315" s="9"/>
    </row>
    <row r="316" spans="8:9" ht="12.75">
      <c r="H316" s="20"/>
      <c r="I316" s="9"/>
    </row>
    <row r="317" spans="8:9" ht="12.75">
      <c r="H317" s="20"/>
      <c r="I317" s="9"/>
    </row>
    <row r="318" spans="8:9" ht="12.75">
      <c r="H318" s="20"/>
      <c r="I318" s="9"/>
    </row>
    <row r="319" spans="8:9" ht="12.75">
      <c r="H319" s="20"/>
      <c r="I319" s="9"/>
    </row>
    <row r="320" spans="8:9" ht="12.75">
      <c r="H320" s="20"/>
      <c r="I320" s="9"/>
    </row>
    <row r="321" spans="8:9" ht="12.75">
      <c r="H321" s="20"/>
      <c r="I321" s="9"/>
    </row>
    <row r="322" spans="8:9" ht="12.75">
      <c r="H322" s="20"/>
      <c r="I322" s="9"/>
    </row>
    <row r="323" spans="8:9" ht="12.75">
      <c r="H323" s="20"/>
      <c r="I323" s="9"/>
    </row>
    <row r="324" spans="8:9" ht="12.75">
      <c r="H324" s="20"/>
      <c r="I324" s="9"/>
    </row>
    <row r="325" spans="8:9" ht="12.75">
      <c r="H325" s="20"/>
      <c r="I325" s="9"/>
    </row>
    <row r="326" spans="8:9" ht="12.75">
      <c r="H326" s="20"/>
      <c r="I326" s="9"/>
    </row>
    <row r="327" spans="8:9" ht="12.75">
      <c r="H327" s="20"/>
      <c r="I327" s="9"/>
    </row>
    <row r="328" spans="8:9" ht="12.75">
      <c r="H328" s="20"/>
      <c r="I328" s="9"/>
    </row>
    <row r="329" spans="8:9" ht="12.75">
      <c r="H329" s="20"/>
      <c r="I329" s="9"/>
    </row>
    <row r="330" spans="8:9" ht="12.75">
      <c r="H330" s="20"/>
      <c r="I330" s="9"/>
    </row>
    <row r="331" spans="8:9" ht="12.75">
      <c r="H331" s="20"/>
      <c r="I331" s="9"/>
    </row>
    <row r="332" spans="8:9" ht="12.75">
      <c r="H332" s="20"/>
      <c r="I332" s="9"/>
    </row>
    <row r="333" spans="8:9" ht="12.75">
      <c r="H333" s="20"/>
      <c r="I333" s="9"/>
    </row>
    <row r="334" spans="8:9" ht="12.75">
      <c r="H334" s="20"/>
      <c r="I334" s="9"/>
    </row>
    <row r="335" spans="8:9" ht="12.75">
      <c r="H335" s="20"/>
      <c r="I335" s="9"/>
    </row>
    <row r="336" spans="8:9" ht="12.75">
      <c r="H336" s="20"/>
      <c r="I336" s="9"/>
    </row>
    <row r="337" spans="8:9" ht="12.75">
      <c r="H337" s="20"/>
      <c r="I337" s="9"/>
    </row>
    <row r="338" spans="8:9" ht="12.75">
      <c r="H338" s="20"/>
      <c r="I338" s="9"/>
    </row>
    <row r="339" spans="8:9" ht="12.75">
      <c r="H339" s="20"/>
      <c r="I339" s="9"/>
    </row>
    <row r="340" spans="8:9" ht="12.75">
      <c r="H340" s="20"/>
      <c r="I340" s="9"/>
    </row>
    <row r="341" spans="8:9" ht="12.75">
      <c r="H341" s="20"/>
      <c r="I341" s="9"/>
    </row>
    <row r="342" spans="8:9" ht="12.75">
      <c r="H342" s="20"/>
      <c r="I342" s="9"/>
    </row>
    <row r="343" spans="8:9" ht="12.75">
      <c r="H343" s="20"/>
      <c r="I343" s="9"/>
    </row>
    <row r="344" spans="8:9" ht="12.75">
      <c r="H344" s="20"/>
      <c r="I344" s="9"/>
    </row>
    <row r="345" spans="8:9" ht="12.75">
      <c r="H345" s="20"/>
      <c r="I345" s="9"/>
    </row>
    <row r="346" spans="8:9" ht="12.75">
      <c r="H346" s="20"/>
      <c r="I346" s="9"/>
    </row>
    <row r="347" spans="8:9" ht="12.75">
      <c r="H347" s="20"/>
      <c r="I347" s="9"/>
    </row>
    <row r="348" spans="8:9" ht="12.75">
      <c r="H348" s="20"/>
      <c r="I348" s="9"/>
    </row>
    <row r="349" spans="8:9" ht="12.75">
      <c r="H349" s="20"/>
      <c r="I349" s="9"/>
    </row>
    <row r="350" spans="8:9" ht="12.75">
      <c r="H350" s="20"/>
      <c r="I350" s="9"/>
    </row>
    <row r="351" spans="8:9" ht="12.75">
      <c r="H351" s="20"/>
      <c r="I351" s="9"/>
    </row>
    <row r="352" spans="8:9" ht="12.75">
      <c r="H352" s="20"/>
      <c r="I352" s="9"/>
    </row>
    <row r="353" spans="8:9" ht="12.75">
      <c r="H353" s="20"/>
      <c r="I353" s="9"/>
    </row>
    <row r="354" spans="8:9" ht="12.75">
      <c r="H354" s="20"/>
      <c r="I354" s="9"/>
    </row>
    <row r="355" spans="8:9" ht="12.75">
      <c r="H355" s="20"/>
      <c r="I355" s="9"/>
    </row>
    <row r="356" spans="8:9" ht="12.75">
      <c r="H356" s="20"/>
      <c r="I356" s="9"/>
    </row>
    <row r="357" spans="8:9" ht="12.75">
      <c r="H357" s="20"/>
      <c r="I357" s="9"/>
    </row>
    <row r="358" spans="8:9" ht="12.75">
      <c r="H358" s="20"/>
      <c r="I358" s="9"/>
    </row>
    <row r="359" spans="8:9" ht="12.75">
      <c r="H359" s="20"/>
      <c r="I359" s="9"/>
    </row>
    <row r="360" spans="8:9" ht="12.75">
      <c r="H360" s="20"/>
      <c r="I360" s="9"/>
    </row>
    <row r="361" spans="8:9" ht="12.75">
      <c r="H361" s="20"/>
      <c r="I361" s="9"/>
    </row>
    <row r="362" spans="8:9" ht="12.75">
      <c r="H362" s="20"/>
      <c r="I362" s="9"/>
    </row>
    <row r="363" spans="8:9" ht="12.75">
      <c r="H363" s="20"/>
      <c r="I363" s="9"/>
    </row>
    <row r="364" spans="8:9" ht="12.75">
      <c r="H364" s="20"/>
      <c r="I364" s="9"/>
    </row>
    <row r="365" spans="8:9" ht="12.75">
      <c r="H365" s="20"/>
      <c r="I365" s="9"/>
    </row>
    <row r="366" spans="8:9" ht="12.75">
      <c r="H366" s="20"/>
      <c r="I366" s="9"/>
    </row>
    <row r="367" spans="8:9" ht="12.75">
      <c r="H367" s="20"/>
      <c r="I367" s="9"/>
    </row>
    <row r="368" spans="8:9" ht="12.75">
      <c r="H368" s="20"/>
      <c r="I368" s="9"/>
    </row>
    <row r="369" spans="8:9" ht="12.75">
      <c r="H369" s="20"/>
      <c r="I369" s="9"/>
    </row>
    <row r="370" spans="8:9" ht="12.75">
      <c r="H370" s="20"/>
      <c r="I370" s="9"/>
    </row>
    <row r="371" spans="8:9" ht="12.75">
      <c r="H371" s="20"/>
      <c r="I371" s="9"/>
    </row>
    <row r="372" spans="8:9" ht="12.75">
      <c r="H372" s="20"/>
      <c r="I372" s="9"/>
    </row>
    <row r="373" spans="8:9" ht="12.75">
      <c r="H373" s="20"/>
      <c r="I373" s="9"/>
    </row>
    <row r="374" spans="8:9" ht="12.75">
      <c r="H374" s="20"/>
      <c r="I374" s="9"/>
    </row>
    <row r="375" spans="8:9" ht="12.75">
      <c r="H375" s="20"/>
      <c r="I375" s="9"/>
    </row>
    <row r="376" spans="8:9" ht="12.75">
      <c r="H376" s="20"/>
      <c r="I376" s="9"/>
    </row>
    <row r="377" spans="8:9" ht="12.75">
      <c r="H377" s="20"/>
      <c r="I377" s="9"/>
    </row>
    <row r="378" spans="8:9" ht="12.75">
      <c r="H378" s="20"/>
      <c r="I378" s="9"/>
    </row>
    <row r="379" spans="8:9" ht="12.75">
      <c r="H379" s="20"/>
      <c r="I379" s="9"/>
    </row>
    <row r="380" spans="8:9" ht="12.75">
      <c r="H380" s="20"/>
      <c r="I380" s="9"/>
    </row>
    <row r="381" spans="8:9" ht="12.75">
      <c r="H381" s="20"/>
      <c r="I381" s="9"/>
    </row>
    <row r="382" spans="8:9" ht="12.75">
      <c r="H382" s="20"/>
      <c r="I382" s="9"/>
    </row>
    <row r="383" spans="8:9" ht="12.75">
      <c r="H383" s="20"/>
      <c r="I383" s="9"/>
    </row>
    <row r="384" spans="8:9" ht="12.75">
      <c r="H384" s="20"/>
      <c r="I384" s="9"/>
    </row>
    <row r="385" spans="8:9" ht="12.75">
      <c r="H385" s="20"/>
      <c r="I385" s="9"/>
    </row>
    <row r="386" spans="8:9" ht="12.75">
      <c r="H386" s="20"/>
      <c r="I386" s="9"/>
    </row>
    <row r="387" spans="8:9" ht="12.75">
      <c r="H387" s="20"/>
      <c r="I387" s="9"/>
    </row>
    <row r="388" spans="8:9" ht="12.75">
      <c r="H388" s="20"/>
      <c r="I388" s="9"/>
    </row>
    <row r="389" spans="8:9" ht="12.75">
      <c r="H389" s="20"/>
      <c r="I389" s="9"/>
    </row>
    <row r="390" spans="8:9" ht="12.75">
      <c r="H390" s="20"/>
      <c r="I390" s="9"/>
    </row>
    <row r="391" spans="8:9" ht="12.75">
      <c r="H391" s="20"/>
      <c r="I391" s="9"/>
    </row>
    <row r="392" spans="8:9" ht="12.75">
      <c r="H392" s="20"/>
      <c r="I392" s="9"/>
    </row>
    <row r="393" spans="8:9" ht="12.75">
      <c r="H393" s="20"/>
      <c r="I393" s="9"/>
    </row>
    <row r="394" spans="8:9" ht="12.75">
      <c r="H394" s="20"/>
      <c r="I394" s="9"/>
    </row>
    <row r="395" spans="8:9" ht="12.75">
      <c r="H395" s="20"/>
      <c r="I395" s="9"/>
    </row>
    <row r="396" spans="8:9" ht="12.75">
      <c r="H396" s="20"/>
      <c r="I396" s="9"/>
    </row>
    <row r="397" spans="8:9" ht="12.75">
      <c r="H397" s="20"/>
      <c r="I397" s="9"/>
    </row>
    <row r="398" spans="8:9" ht="12.75">
      <c r="H398" s="20"/>
      <c r="I398" s="9"/>
    </row>
    <row r="399" spans="8:9" ht="12.75">
      <c r="H399" s="20"/>
      <c r="I399" s="9"/>
    </row>
    <row r="400" spans="8:9" ht="12.75">
      <c r="H400" s="20"/>
      <c r="I400" s="9"/>
    </row>
    <row r="401" spans="8:9" ht="12.75">
      <c r="H401" s="20"/>
      <c r="I401" s="9"/>
    </row>
    <row r="402" spans="8:9" ht="12.75">
      <c r="H402" s="20"/>
      <c r="I402" s="9"/>
    </row>
    <row r="403" spans="8:9" ht="12.75">
      <c r="H403" s="20"/>
      <c r="I403" s="9"/>
    </row>
    <row r="404" spans="8:9" ht="12.75">
      <c r="H404" s="20"/>
      <c r="I404" s="9"/>
    </row>
    <row r="405" spans="8:9" ht="12.75">
      <c r="H405" s="20"/>
      <c r="I405" s="9"/>
    </row>
    <row r="406" spans="8:9" ht="12.75">
      <c r="H406" s="20"/>
      <c r="I406" s="9"/>
    </row>
    <row r="407" spans="8:9" ht="12.75">
      <c r="H407" s="20"/>
      <c r="I407" s="9"/>
    </row>
    <row r="408" spans="8:9" ht="12.75">
      <c r="H408" s="20"/>
      <c r="I408" s="9"/>
    </row>
    <row r="409" spans="8:9" ht="12.75">
      <c r="H409" s="20"/>
      <c r="I409" s="9"/>
    </row>
    <row r="410" spans="8:9" ht="12.75">
      <c r="H410" s="20"/>
      <c r="I410" s="9"/>
    </row>
    <row r="411" spans="8:9" ht="12.75">
      <c r="H411" s="20"/>
      <c r="I411" s="9"/>
    </row>
    <row r="412" spans="8:9" ht="12.75">
      <c r="H412" s="20"/>
      <c r="I412" s="9"/>
    </row>
    <row r="413" spans="8:9" ht="12.75">
      <c r="H413" s="20"/>
      <c r="I413" s="9"/>
    </row>
    <row r="414" spans="8:9" ht="12.75">
      <c r="H414" s="20"/>
      <c r="I414" s="9"/>
    </row>
    <row r="415" spans="8:9" ht="12.75">
      <c r="H415" s="20"/>
      <c r="I415" s="9"/>
    </row>
    <row r="416" spans="8:9" ht="12.75">
      <c r="H416" s="20"/>
      <c r="I416" s="9"/>
    </row>
    <row r="417" spans="8:9" ht="12.75">
      <c r="H417" s="20"/>
      <c r="I417" s="9"/>
    </row>
    <row r="418" spans="8:9" ht="12.75">
      <c r="H418" s="20"/>
      <c r="I418" s="9"/>
    </row>
    <row r="419" spans="8:9" ht="12.75">
      <c r="H419" s="20"/>
      <c r="I419" s="9"/>
    </row>
    <row r="420" spans="8:9" ht="12.75">
      <c r="H420" s="20"/>
      <c r="I420" s="9"/>
    </row>
    <row r="421" spans="8:9" ht="12.75">
      <c r="H421" s="20"/>
      <c r="I421" s="9"/>
    </row>
    <row r="422" spans="8:9" ht="12.75">
      <c r="H422" s="20"/>
      <c r="I422" s="9"/>
    </row>
    <row r="423" spans="8:9" ht="12.75">
      <c r="H423" s="20"/>
      <c r="I423" s="9"/>
    </row>
    <row r="424" spans="8:9" ht="12.75">
      <c r="H424" s="20"/>
      <c r="I424" s="9"/>
    </row>
    <row r="425" spans="8:9" ht="12.75">
      <c r="H425" s="20"/>
      <c r="I425" s="9"/>
    </row>
    <row r="426" spans="8:9" ht="12.75">
      <c r="H426" s="20"/>
      <c r="I426" s="9"/>
    </row>
    <row r="427" spans="8:9" ht="12.75">
      <c r="H427" s="20"/>
      <c r="I427" s="9"/>
    </row>
    <row r="428" spans="8:9" ht="12.75">
      <c r="H428" s="20"/>
      <c r="I428" s="9"/>
    </row>
    <row r="429" spans="8:9" ht="12.75">
      <c r="H429" s="20"/>
      <c r="I429" s="9"/>
    </row>
    <row r="430" spans="8:9" ht="12.75">
      <c r="H430" s="20"/>
      <c r="I430" s="9"/>
    </row>
    <row r="431" spans="8:9" ht="12.75">
      <c r="H431" s="20"/>
      <c r="I431" s="9"/>
    </row>
    <row r="432" spans="8:9" ht="12.75">
      <c r="H432" s="20"/>
      <c r="I432" s="9"/>
    </row>
    <row r="433" spans="8:9" ht="12.75">
      <c r="H433" s="20"/>
      <c r="I433" s="9"/>
    </row>
    <row r="434" spans="8:9" ht="12.75">
      <c r="H434" s="20"/>
      <c r="I434" s="9"/>
    </row>
    <row r="435" spans="8:9" ht="12.75">
      <c r="H435" s="20"/>
      <c r="I435" s="9"/>
    </row>
    <row r="436" spans="8:9" ht="12.75">
      <c r="H436" s="20"/>
      <c r="I436" s="9"/>
    </row>
    <row r="437" spans="8:9" ht="12.75">
      <c r="H437" s="20"/>
      <c r="I437" s="9"/>
    </row>
    <row r="438" spans="8:9" ht="12.75">
      <c r="H438" s="20"/>
      <c r="I438" s="9"/>
    </row>
    <row r="439" spans="8:9" ht="12.75">
      <c r="H439" s="20"/>
      <c r="I439" s="9"/>
    </row>
    <row r="440" spans="8:9" ht="12.75">
      <c r="H440" s="20"/>
      <c r="I440" s="9"/>
    </row>
    <row r="441" spans="8:9" ht="12.75">
      <c r="H441" s="20"/>
      <c r="I441" s="9"/>
    </row>
    <row r="442" spans="8:9" ht="12.75">
      <c r="H442" s="20"/>
      <c r="I442" s="9"/>
    </row>
    <row r="443" spans="8:9" ht="12.75">
      <c r="H443" s="20"/>
      <c r="I443" s="9"/>
    </row>
    <row r="444" spans="8:9" ht="12.75">
      <c r="H444" s="20"/>
      <c r="I444" s="9"/>
    </row>
    <row r="445" spans="8:9" ht="12.75">
      <c r="H445" s="20"/>
      <c r="I445" s="9"/>
    </row>
    <row r="446" spans="8:9" ht="12.75">
      <c r="H446" s="20"/>
      <c r="I446" s="9"/>
    </row>
    <row r="447" spans="8:9" ht="12.75">
      <c r="H447" s="20"/>
      <c r="I447" s="9"/>
    </row>
    <row r="448" spans="8:9" ht="12.75">
      <c r="H448" s="20"/>
      <c r="I448" s="9"/>
    </row>
    <row r="449" spans="8:9" ht="12.75">
      <c r="H449" s="20"/>
      <c r="I449" s="9"/>
    </row>
    <row r="450" spans="8:9" ht="12.75">
      <c r="H450" s="20"/>
      <c r="I450" s="9"/>
    </row>
    <row r="451" spans="8:9" ht="12.75">
      <c r="H451" s="20"/>
      <c r="I451" s="9"/>
    </row>
    <row r="452" spans="8:9" ht="12.75">
      <c r="H452" s="20"/>
      <c r="I452" s="9"/>
    </row>
    <row r="453" spans="8:9" ht="12.75">
      <c r="H453" s="20"/>
      <c r="I453" s="9"/>
    </row>
    <row r="454" spans="8:9" ht="12.75">
      <c r="H454" s="20"/>
      <c r="I454" s="9"/>
    </row>
    <row r="455" spans="8:9" ht="12.75">
      <c r="H455" s="20"/>
      <c r="I455" s="9"/>
    </row>
    <row r="456" spans="8:9" ht="12.75">
      <c r="H456" s="20"/>
      <c r="I456" s="9"/>
    </row>
    <row r="457" spans="8:9" ht="12.75">
      <c r="H457" s="20"/>
      <c r="I457" s="9"/>
    </row>
    <row r="458" spans="8:9" ht="12.75">
      <c r="H458" s="20"/>
      <c r="I458" s="9"/>
    </row>
    <row r="459" spans="8:9" ht="12.75">
      <c r="H459" s="20"/>
      <c r="I459" s="9"/>
    </row>
    <row r="460" spans="8:9" ht="12.75">
      <c r="H460" s="20"/>
      <c r="I460" s="9"/>
    </row>
    <row r="461" spans="8:9" ht="12.75">
      <c r="H461" s="20"/>
      <c r="I461" s="9"/>
    </row>
    <row r="462" spans="8:9" ht="12.75">
      <c r="H462" s="20"/>
      <c r="I462" s="9"/>
    </row>
    <row r="463" spans="8:9" ht="12.75">
      <c r="H463" s="20"/>
      <c r="I463" s="9"/>
    </row>
    <row r="464" spans="8:9" ht="12.75">
      <c r="H464" s="20"/>
      <c r="I464" s="9"/>
    </row>
    <row r="465" spans="8:9" ht="12.75">
      <c r="H465" s="20"/>
      <c r="I465" s="9"/>
    </row>
    <row r="466" spans="8:9" ht="12.75">
      <c r="H466" s="20"/>
      <c r="I466" s="9"/>
    </row>
    <row r="467" spans="8:9" ht="12.75">
      <c r="H467" s="20"/>
      <c r="I467" s="9"/>
    </row>
    <row r="468" spans="8:9" ht="12.75">
      <c r="H468" s="20"/>
      <c r="I468" s="9"/>
    </row>
    <row r="469" spans="8:9" ht="12.75">
      <c r="H469" s="20"/>
      <c r="I469" s="9"/>
    </row>
    <row r="470" spans="8:9" ht="12.75">
      <c r="H470" s="20"/>
      <c r="I470" s="9"/>
    </row>
    <row r="471" spans="8:9" ht="12.75">
      <c r="H471" s="20"/>
      <c r="I471" s="9"/>
    </row>
    <row r="472" spans="8:9" ht="12.75">
      <c r="H472" s="20"/>
      <c r="I472" s="9"/>
    </row>
    <row r="473" spans="8:9" ht="12.75">
      <c r="H473" s="20"/>
      <c r="I473" s="9"/>
    </row>
    <row r="474" spans="8:9" ht="12.75">
      <c r="H474" s="20"/>
      <c r="I474" s="9"/>
    </row>
    <row r="475" spans="8:9" ht="12.75">
      <c r="H475" s="20"/>
      <c r="I475" s="9"/>
    </row>
    <row r="476" spans="8:9" ht="12.75">
      <c r="H476" s="20"/>
      <c r="I476" s="9"/>
    </row>
    <row r="477" spans="8:9" ht="12.75">
      <c r="H477" s="20"/>
      <c r="I477" s="9"/>
    </row>
    <row r="478" spans="8:9" ht="12.75">
      <c r="H478" s="20"/>
      <c r="I478" s="9"/>
    </row>
    <row r="479" spans="8:9" ht="12.75">
      <c r="H479" s="20"/>
      <c r="I479" s="9"/>
    </row>
    <row r="480" spans="8:9" ht="12.75">
      <c r="H480" s="20"/>
      <c r="I480" s="9"/>
    </row>
    <row r="481" spans="8:9" ht="12.75">
      <c r="H481" s="20"/>
      <c r="I481" s="9"/>
    </row>
    <row r="482" spans="8:9" ht="12.75">
      <c r="H482" s="20"/>
      <c r="I482" s="9"/>
    </row>
    <row r="483" spans="8:9" ht="12.75">
      <c r="H483" s="20"/>
      <c r="I483" s="9"/>
    </row>
    <row r="484" spans="8:9" ht="12.75">
      <c r="H484" s="20"/>
      <c r="I484" s="9"/>
    </row>
    <row r="485" spans="8:9" ht="12.75">
      <c r="H485" s="20"/>
      <c r="I485" s="9"/>
    </row>
    <row r="486" spans="8:9" ht="12.75">
      <c r="H486" s="20"/>
      <c r="I486" s="9"/>
    </row>
    <row r="487" spans="8:9" ht="12.75">
      <c r="H487" s="20"/>
      <c r="I487" s="9"/>
    </row>
    <row r="488" spans="8:9" ht="12.75">
      <c r="H488" s="20"/>
      <c r="I488" s="9"/>
    </row>
    <row r="489" spans="8:9" ht="12.75">
      <c r="H489" s="20"/>
      <c r="I489" s="9"/>
    </row>
    <row r="490" spans="8:9" ht="12.75">
      <c r="H490" s="20"/>
      <c r="I490" s="9"/>
    </row>
    <row r="491" spans="8:9" ht="12.75">
      <c r="H491" s="20"/>
      <c r="I491" s="9"/>
    </row>
    <row r="492" spans="8:9" ht="12.75">
      <c r="H492" s="20"/>
      <c r="I492" s="9"/>
    </row>
    <row r="493" spans="8:9" ht="12.75">
      <c r="H493" s="20"/>
      <c r="I493" s="9"/>
    </row>
    <row r="494" spans="8:9" ht="12.75">
      <c r="H494" s="20"/>
      <c r="I494" s="9"/>
    </row>
    <row r="495" spans="8:9" ht="12.75">
      <c r="H495" s="20"/>
      <c r="I495" s="9"/>
    </row>
    <row r="496" spans="8:9" ht="12.75">
      <c r="H496" s="20"/>
      <c r="I496" s="9"/>
    </row>
    <row r="497" spans="8:9" ht="12.75">
      <c r="H497" s="20"/>
      <c r="I497" s="9"/>
    </row>
    <row r="498" spans="8:9" ht="12.75">
      <c r="H498" s="20"/>
      <c r="I498" s="9"/>
    </row>
    <row r="499" spans="8:9" ht="12.75">
      <c r="H499" s="20"/>
      <c r="I499" s="9"/>
    </row>
    <row r="500" spans="8:9" ht="12.75">
      <c r="H500" s="20"/>
      <c r="I500" s="9"/>
    </row>
    <row r="501" spans="8:9" ht="12.75">
      <c r="H501" s="20"/>
      <c r="I501" s="9"/>
    </row>
    <row r="502" spans="8:9" ht="12.75">
      <c r="H502" s="20"/>
      <c r="I502" s="9"/>
    </row>
    <row r="503" spans="8:9" ht="12.75">
      <c r="H503" s="20"/>
      <c r="I503" s="9"/>
    </row>
    <row r="504" spans="8:9" ht="12.75">
      <c r="H504" s="20"/>
      <c r="I504" s="9"/>
    </row>
    <row r="505" spans="8:9" ht="12.75">
      <c r="H505" s="20"/>
      <c r="I505" s="9"/>
    </row>
    <row r="506" spans="8:9" ht="12.75">
      <c r="H506" s="20"/>
      <c r="I506" s="9"/>
    </row>
    <row r="507" spans="8:9" ht="12.75">
      <c r="H507" s="20"/>
      <c r="I507" s="9"/>
    </row>
    <row r="508" spans="8:9" ht="12.75">
      <c r="H508" s="20"/>
      <c r="I508" s="9"/>
    </row>
    <row r="509" spans="8:9" ht="12.75">
      <c r="H509" s="20"/>
      <c r="I509" s="9"/>
    </row>
    <row r="510" spans="8:9" ht="12.75">
      <c r="H510" s="20"/>
      <c r="I510" s="9"/>
    </row>
    <row r="511" spans="8:9" ht="12.75">
      <c r="H511" s="20"/>
      <c r="I511" s="9"/>
    </row>
    <row r="512" spans="8:9" ht="12.75">
      <c r="H512" s="20"/>
      <c r="I512" s="9"/>
    </row>
    <row r="513" spans="8:9" ht="12.75">
      <c r="H513" s="20"/>
      <c r="I513" s="9"/>
    </row>
    <row r="514" spans="8:9" ht="12.75">
      <c r="H514" s="20"/>
      <c r="I514" s="9"/>
    </row>
    <row r="515" spans="8:9" ht="12.75">
      <c r="H515" s="20"/>
      <c r="I515" s="9"/>
    </row>
    <row r="516" spans="8:9" ht="12.75">
      <c r="H516" s="20"/>
      <c r="I516" s="9"/>
    </row>
    <row r="517" spans="8:9" ht="12.75">
      <c r="H517" s="20"/>
      <c r="I517" s="9"/>
    </row>
    <row r="518" spans="8:9" ht="12.75">
      <c r="H518" s="20"/>
      <c r="I518" s="9"/>
    </row>
    <row r="519" spans="8:9" ht="12.75">
      <c r="H519" s="20"/>
      <c r="I519" s="9"/>
    </row>
    <row r="520" spans="8:9" ht="12.75">
      <c r="H520" s="20"/>
      <c r="I520" s="9"/>
    </row>
    <row r="521" spans="8:9" ht="12.75">
      <c r="H521" s="20"/>
      <c r="I521" s="9"/>
    </row>
    <row r="522" spans="8:9" ht="12.75">
      <c r="H522" s="20"/>
      <c r="I522" s="9"/>
    </row>
    <row r="523" spans="8:9" ht="12.75">
      <c r="H523" s="20"/>
      <c r="I523" s="9"/>
    </row>
    <row r="524" spans="8:9" ht="12.75">
      <c r="H524" s="20"/>
      <c r="I524" s="9"/>
    </row>
    <row r="525" spans="8:9" ht="12.75">
      <c r="H525" s="20"/>
      <c r="I525" s="9"/>
    </row>
    <row r="526" spans="8:9" ht="12.75">
      <c r="H526" s="20"/>
      <c r="I526" s="9"/>
    </row>
    <row r="527" spans="8:9" ht="12.75">
      <c r="H527" s="20"/>
      <c r="I527" s="9"/>
    </row>
    <row r="528" spans="8:9" ht="12.75">
      <c r="H528" s="20"/>
      <c r="I528" s="9"/>
    </row>
    <row r="529" spans="8:9" ht="12.75">
      <c r="H529" s="20"/>
      <c r="I529" s="9"/>
    </row>
    <row r="530" spans="8:9" ht="12.75">
      <c r="H530" s="20"/>
      <c r="I530" s="9"/>
    </row>
    <row r="531" spans="8:9" ht="12.75">
      <c r="H531" s="20"/>
      <c r="I531" s="9"/>
    </row>
    <row r="532" spans="8:9" ht="12.75">
      <c r="H532" s="20"/>
      <c r="I532" s="9"/>
    </row>
    <row r="533" spans="8:9" ht="12.75">
      <c r="H533" s="20"/>
      <c r="I533" s="9"/>
    </row>
    <row r="534" spans="8:9" ht="12.75">
      <c r="H534" s="20"/>
      <c r="I534" s="9"/>
    </row>
    <row r="535" spans="8:9" ht="12.75">
      <c r="H535" s="20"/>
      <c r="I535" s="9"/>
    </row>
    <row r="536" spans="8:9" ht="12.75">
      <c r="H536" s="20"/>
      <c r="I536" s="9"/>
    </row>
    <row r="537" spans="8:9" ht="12.75">
      <c r="H537" s="20"/>
      <c r="I537" s="9"/>
    </row>
    <row r="538" spans="8:9" ht="12.75">
      <c r="H538" s="20"/>
      <c r="I538" s="9"/>
    </row>
    <row r="539" spans="8:9" ht="12.75">
      <c r="H539" s="20"/>
      <c r="I539" s="9"/>
    </row>
    <row r="540" spans="8:9" ht="12.75">
      <c r="H540" s="20"/>
      <c r="I540" s="9"/>
    </row>
    <row r="541" spans="8:9" ht="12.75">
      <c r="H541" s="20"/>
      <c r="I541" s="9"/>
    </row>
    <row r="542" spans="8:9" ht="12.75">
      <c r="H542" s="20"/>
      <c r="I542" s="9"/>
    </row>
    <row r="543" spans="8:9" ht="12.75">
      <c r="H543" s="20"/>
      <c r="I543" s="9"/>
    </row>
    <row r="544" spans="8:9" ht="12.75">
      <c r="H544" s="20"/>
      <c r="I544" s="9"/>
    </row>
    <row r="545" spans="8:9" ht="12.75">
      <c r="H545" s="20"/>
      <c r="I545" s="9"/>
    </row>
    <row r="546" spans="8:9" ht="12.75">
      <c r="H546" s="20"/>
      <c r="I546" s="9"/>
    </row>
    <row r="547" spans="8:9" ht="12.75">
      <c r="H547" s="20"/>
      <c r="I547" s="9"/>
    </row>
    <row r="548" spans="8:9" ht="12.75">
      <c r="H548" s="20"/>
      <c r="I548" s="9"/>
    </row>
    <row r="549" spans="8:9" ht="12.75">
      <c r="H549" s="20"/>
      <c r="I549" s="9"/>
    </row>
    <row r="550" spans="8:9" ht="12.75">
      <c r="H550" s="20"/>
      <c r="I550" s="9"/>
    </row>
    <row r="551" spans="8:9" ht="12.75">
      <c r="H551" s="20"/>
      <c r="I551" s="9"/>
    </row>
    <row r="552" spans="8:9" ht="12.75">
      <c r="H552" s="20"/>
      <c r="I552" s="9"/>
    </row>
    <row r="553" spans="8:9" ht="12.75">
      <c r="H553" s="20"/>
      <c r="I553" s="9"/>
    </row>
    <row r="554" spans="8:9" ht="12.75">
      <c r="H554" s="20"/>
      <c r="I554" s="9"/>
    </row>
    <row r="555" spans="8:9" ht="12.75">
      <c r="H555" s="20"/>
      <c r="I555" s="9"/>
    </row>
    <row r="556" spans="8:9" ht="12.75">
      <c r="H556" s="20"/>
      <c r="I556" s="9"/>
    </row>
    <row r="557" spans="8:9" ht="12.75">
      <c r="H557" s="20"/>
      <c r="I557" s="9"/>
    </row>
    <row r="558" spans="8:9" ht="12.75">
      <c r="H558" s="20"/>
      <c r="I558" s="9"/>
    </row>
    <row r="559" spans="8:9" ht="12.75">
      <c r="H559" s="20"/>
      <c r="I559" s="9"/>
    </row>
    <row r="560" spans="8:9" ht="12.75">
      <c r="H560" s="20"/>
      <c r="I560" s="9"/>
    </row>
    <row r="561" spans="8:9" ht="12.75">
      <c r="H561" s="20"/>
      <c r="I561" s="9"/>
    </row>
    <row r="562" spans="8:9" ht="12.75">
      <c r="H562" s="20"/>
      <c r="I562" s="9"/>
    </row>
    <row r="563" spans="8:9" ht="12.75">
      <c r="H563" s="20"/>
      <c r="I563" s="9"/>
    </row>
    <row r="564" spans="8:9" ht="12.75">
      <c r="H564" s="20"/>
      <c r="I564" s="9"/>
    </row>
    <row r="565" spans="8:9" ht="12.75">
      <c r="H565" s="20"/>
      <c r="I565" s="9"/>
    </row>
    <row r="566" spans="8:9" ht="12.75">
      <c r="H566" s="20"/>
      <c r="I566" s="9"/>
    </row>
    <row r="567" spans="8:9" ht="12.75">
      <c r="H567" s="20"/>
      <c r="I567" s="9"/>
    </row>
    <row r="568" spans="8:9" ht="12.75">
      <c r="H568" s="20"/>
      <c r="I568" s="9"/>
    </row>
    <row r="569" spans="8:9" ht="12.75">
      <c r="H569" s="20"/>
      <c r="I569" s="9"/>
    </row>
    <row r="570" spans="8:9" ht="12.75">
      <c r="H570" s="20"/>
      <c r="I570" s="9"/>
    </row>
    <row r="571" spans="8:9" ht="12.75">
      <c r="H571" s="20"/>
      <c r="I571" s="9"/>
    </row>
    <row r="572" spans="8:9" ht="12.75">
      <c r="H572" s="20"/>
      <c r="I572" s="9"/>
    </row>
    <row r="573" spans="8:9" ht="12.75">
      <c r="H573" s="20"/>
      <c r="I573" s="9"/>
    </row>
    <row r="574" spans="8:9" ht="12.75">
      <c r="H574" s="20"/>
      <c r="I574" s="9"/>
    </row>
    <row r="575" spans="8:9" ht="12.75">
      <c r="H575" s="20"/>
      <c r="I575" s="9"/>
    </row>
    <row r="576" spans="8:9" ht="12.75">
      <c r="H576" s="20"/>
      <c r="I576" s="9"/>
    </row>
    <row r="577" spans="8:9" ht="12.75">
      <c r="H577" s="20"/>
      <c r="I577" s="9"/>
    </row>
    <row r="578" spans="8:9" ht="12.75">
      <c r="H578" s="20"/>
      <c r="I578" s="9"/>
    </row>
    <row r="579" spans="8:9" ht="12.75">
      <c r="H579" s="20"/>
      <c r="I579" s="9"/>
    </row>
    <row r="580" spans="8:9" ht="12.75">
      <c r="H580" s="20"/>
      <c r="I580" s="9"/>
    </row>
    <row r="581" spans="8:9" ht="12.75">
      <c r="H581" s="20"/>
      <c r="I581" s="9"/>
    </row>
    <row r="582" spans="8:9" ht="12.75">
      <c r="H582" s="20"/>
      <c r="I582" s="9"/>
    </row>
    <row r="583" spans="8:9" ht="12.75">
      <c r="H583" s="20"/>
      <c r="I583" s="9"/>
    </row>
    <row r="584" spans="8:9" ht="12.75">
      <c r="H584" s="20"/>
      <c r="I584" s="9"/>
    </row>
    <row r="585" spans="8:9" ht="12.75">
      <c r="H585" s="20"/>
      <c r="I585" s="9"/>
    </row>
    <row r="586" spans="8:9" ht="12.75">
      <c r="H586" s="20"/>
      <c r="I586" s="9"/>
    </row>
    <row r="587" spans="8:9" ht="12.75">
      <c r="H587" s="20"/>
      <c r="I587" s="9"/>
    </row>
    <row r="588" spans="8:9" ht="12.75">
      <c r="H588" s="20"/>
      <c r="I588" s="9"/>
    </row>
    <row r="589" spans="8:9" ht="12.75">
      <c r="H589" s="20"/>
      <c r="I589" s="9"/>
    </row>
    <row r="590" spans="8:9" ht="12.75">
      <c r="H590" s="20"/>
      <c r="I590" s="9"/>
    </row>
    <row r="591" spans="8:9" ht="12.75">
      <c r="H591" s="20"/>
      <c r="I591" s="9"/>
    </row>
    <row r="592" spans="8:9" ht="12.75">
      <c r="H592" s="20"/>
      <c r="I592" s="9"/>
    </row>
    <row r="593" spans="8:9" ht="12.75">
      <c r="H593" s="20"/>
      <c r="I593" s="9"/>
    </row>
    <row r="594" spans="8:9" ht="12.75">
      <c r="H594" s="20"/>
      <c r="I594" s="9"/>
    </row>
    <row r="595" spans="8:9" ht="12.75">
      <c r="H595" s="20"/>
      <c r="I595" s="9"/>
    </row>
    <row r="596" spans="8:9" ht="12.75">
      <c r="H596" s="20"/>
      <c r="I596" s="9"/>
    </row>
    <row r="597" spans="8:9" ht="12.75">
      <c r="H597" s="20"/>
      <c r="I597" s="9"/>
    </row>
    <row r="598" spans="8:9" ht="12.75">
      <c r="H598" s="20"/>
      <c r="I598" s="9"/>
    </row>
    <row r="599" spans="8:9" ht="12.75">
      <c r="H599" s="20"/>
      <c r="I599" s="9"/>
    </row>
    <row r="600" spans="8:9" ht="12.75">
      <c r="H600" s="20"/>
      <c r="I600" s="9"/>
    </row>
    <row r="601" spans="8:9" ht="12.75">
      <c r="H601" s="20"/>
      <c r="I601" s="9"/>
    </row>
    <row r="602" spans="8:9" ht="12.75">
      <c r="H602" s="20"/>
      <c r="I602" s="9"/>
    </row>
    <row r="603" spans="8:9" ht="12.75">
      <c r="H603" s="20"/>
      <c r="I603" s="9"/>
    </row>
    <row r="604" spans="8:9" ht="12.75">
      <c r="H604" s="20"/>
      <c r="I604" s="9"/>
    </row>
    <row r="605" spans="8:9" ht="12.75">
      <c r="H605" s="20"/>
      <c r="I605" s="9"/>
    </row>
    <row r="606" spans="8:9" ht="12.75">
      <c r="H606" s="20"/>
      <c r="I606" s="9"/>
    </row>
    <row r="607" spans="8:9" ht="12.75">
      <c r="H607" s="20"/>
      <c r="I607" s="9"/>
    </row>
    <row r="608" spans="8:9" ht="12.75">
      <c r="H608" s="20"/>
      <c r="I608" s="9"/>
    </row>
    <row r="609" spans="8:9" ht="12.75">
      <c r="H609" s="20"/>
      <c r="I609" s="9"/>
    </row>
    <row r="610" spans="8:9" ht="12.75">
      <c r="H610" s="20"/>
      <c r="I610" s="9"/>
    </row>
    <row r="611" spans="8:9" ht="12.75">
      <c r="H611" s="20"/>
      <c r="I611" s="9"/>
    </row>
    <row r="612" spans="8:9" ht="12.75">
      <c r="H612" s="20"/>
      <c r="I612" s="9"/>
    </row>
    <row r="613" spans="8:9" ht="12.75">
      <c r="H613" s="20"/>
      <c r="I613" s="9"/>
    </row>
    <row r="614" spans="8:9" ht="12.75">
      <c r="H614" s="20"/>
      <c r="I614" s="9"/>
    </row>
    <row r="615" spans="8:9" ht="12.75">
      <c r="H615" s="20"/>
      <c r="I615" s="9"/>
    </row>
    <row r="616" spans="8:9" ht="12.75">
      <c r="H616" s="20"/>
      <c r="I616" s="9"/>
    </row>
    <row r="617" spans="8:9" ht="12.75">
      <c r="H617" s="20"/>
      <c r="I617" s="9"/>
    </row>
    <row r="618" spans="8:9" ht="12.75">
      <c r="H618" s="20"/>
      <c r="I618" s="9"/>
    </row>
    <row r="619" spans="8:9" ht="12.75">
      <c r="H619" s="20"/>
      <c r="I619" s="9"/>
    </row>
    <row r="620" spans="8:9" ht="12.75">
      <c r="H620" s="20"/>
      <c r="I620" s="9"/>
    </row>
    <row r="621" spans="8:9" ht="12.75">
      <c r="H621" s="20"/>
      <c r="I621" s="9"/>
    </row>
    <row r="622" spans="8:9" ht="12.75">
      <c r="H622" s="20"/>
      <c r="I622" s="9"/>
    </row>
    <row r="623" spans="8:9" ht="12.75">
      <c r="H623" s="20"/>
      <c r="I623" s="9"/>
    </row>
    <row r="624" spans="8:9" ht="12.75">
      <c r="H624" s="20"/>
      <c r="I624" s="9"/>
    </row>
    <row r="625" spans="8:9" ht="12.75">
      <c r="H625" s="20"/>
      <c r="I625" s="9"/>
    </row>
    <row r="626" spans="8:9" ht="12.75">
      <c r="H626" s="20"/>
      <c r="I626" s="9"/>
    </row>
    <row r="627" spans="8:9" ht="12.75">
      <c r="H627" s="20"/>
      <c r="I627" s="9"/>
    </row>
    <row r="628" spans="8:9" ht="12.75">
      <c r="H628" s="20"/>
      <c r="I628" s="9"/>
    </row>
    <row r="629" spans="8:9" ht="12.75">
      <c r="H629" s="20"/>
      <c r="I629" s="9"/>
    </row>
    <row r="630" spans="8:9" ht="12.75">
      <c r="H630" s="20"/>
      <c r="I630" s="9"/>
    </row>
    <row r="631" spans="8:9" ht="12.75">
      <c r="H631" s="20"/>
      <c r="I631" s="9"/>
    </row>
    <row r="632" spans="8:9" ht="12.75">
      <c r="H632" s="20"/>
      <c r="I632" s="9"/>
    </row>
    <row r="633" spans="8:9" ht="12.75">
      <c r="H633" s="20"/>
      <c r="I633" s="9"/>
    </row>
    <row r="634" spans="8:9" ht="12.75">
      <c r="H634" s="20"/>
      <c r="I634" s="9"/>
    </row>
    <row r="635" spans="8:9" ht="12.75">
      <c r="H635" s="20"/>
      <c r="I635" s="9"/>
    </row>
    <row r="636" spans="8:9" ht="12.75">
      <c r="H636" s="20"/>
      <c r="I636" s="9"/>
    </row>
    <row r="637" spans="8:9" ht="12.75">
      <c r="H637" s="20"/>
      <c r="I637" s="9"/>
    </row>
    <row r="638" spans="8:9" ht="12.75">
      <c r="H638" s="20"/>
      <c r="I638" s="9"/>
    </row>
    <row r="639" spans="8:9" ht="12.75">
      <c r="H639" s="20"/>
      <c r="I639" s="9"/>
    </row>
    <row r="640" spans="8:9" ht="12.75">
      <c r="H640" s="20"/>
      <c r="I640" s="9"/>
    </row>
    <row r="641" spans="8:9" ht="12.75">
      <c r="H641" s="20"/>
      <c r="I641" s="9"/>
    </row>
    <row r="642" spans="8:9" ht="12.75">
      <c r="H642" s="20"/>
      <c r="I642" s="9"/>
    </row>
    <row r="643" spans="8:9" ht="12.75">
      <c r="H643" s="20"/>
      <c r="I643" s="9"/>
    </row>
    <row r="644" spans="8:9" ht="12.75">
      <c r="H644" s="20"/>
      <c r="I644" s="9"/>
    </row>
    <row r="645" spans="8:9" ht="12.75">
      <c r="H645" s="20"/>
      <c r="I645" s="9"/>
    </row>
    <row r="646" spans="8:9" ht="12.75">
      <c r="H646" s="20"/>
      <c r="I646" s="9"/>
    </row>
    <row r="647" spans="8:9" ht="12.75">
      <c r="H647" s="20"/>
      <c r="I647" s="9"/>
    </row>
    <row r="648" spans="8:9" ht="12.75">
      <c r="H648" s="20"/>
      <c r="I648" s="9"/>
    </row>
    <row r="649" spans="8:9" ht="12.75">
      <c r="H649" s="20"/>
      <c r="I649" s="9"/>
    </row>
    <row r="650" spans="8:9" ht="12.75">
      <c r="H650" s="20"/>
      <c r="I650" s="9"/>
    </row>
    <row r="651" spans="8:9" ht="12.75">
      <c r="H651" s="20"/>
      <c r="I651" s="9"/>
    </row>
    <row r="652" spans="8:9" ht="12.75">
      <c r="H652" s="20"/>
      <c r="I652" s="9"/>
    </row>
    <row r="653" spans="8:9" ht="12.75">
      <c r="H653" s="20"/>
      <c r="I653" s="9"/>
    </row>
    <row r="654" spans="8:9" ht="12.75">
      <c r="H654" s="20"/>
      <c r="I654" s="9"/>
    </row>
    <row r="655" spans="8:9" ht="12.75">
      <c r="H655" s="20"/>
      <c r="I655" s="9"/>
    </row>
    <row r="656" spans="8:9" ht="12.75">
      <c r="H656" s="20"/>
      <c r="I656" s="9"/>
    </row>
    <row r="657" spans="8:9" ht="12.75">
      <c r="H657" s="20"/>
      <c r="I657" s="9"/>
    </row>
    <row r="658" spans="8:9" ht="12.75">
      <c r="H658" s="20"/>
      <c r="I658" s="9"/>
    </row>
    <row r="659" spans="8:9" ht="12.75">
      <c r="H659" s="20"/>
      <c r="I659" s="9"/>
    </row>
    <row r="660" spans="8:9" ht="12.75">
      <c r="H660" s="20"/>
      <c r="I660" s="9"/>
    </row>
    <row r="661" spans="8:9" ht="12.75">
      <c r="H661" s="20"/>
      <c r="I661" s="9"/>
    </row>
    <row r="662" spans="8:9" ht="12.75">
      <c r="H662" s="20"/>
      <c r="I662" s="9"/>
    </row>
    <row r="663" spans="8:9" ht="12.75">
      <c r="H663" s="20"/>
      <c r="I663" s="9"/>
    </row>
    <row r="664" spans="8:9" ht="12.75">
      <c r="H664" s="20"/>
      <c r="I664" s="9"/>
    </row>
    <row r="665" spans="8:9" ht="12.75">
      <c r="H665" s="20"/>
      <c r="I665" s="9"/>
    </row>
    <row r="666" spans="8:9" ht="12.75">
      <c r="H666" s="20"/>
      <c r="I666" s="9"/>
    </row>
    <row r="667" spans="8:9" ht="12.75">
      <c r="H667" s="20"/>
      <c r="I667" s="9"/>
    </row>
    <row r="668" spans="8:9" ht="12.75">
      <c r="H668" s="20"/>
      <c r="I668" s="9"/>
    </row>
    <row r="669" spans="8:9" ht="12.75">
      <c r="H669" s="20"/>
      <c r="I669" s="9"/>
    </row>
    <row r="670" spans="8:9" ht="12.75">
      <c r="H670" s="20"/>
      <c r="I670" s="9"/>
    </row>
    <row r="671" spans="8:9" ht="12.75">
      <c r="H671" s="20"/>
      <c r="I671" s="9"/>
    </row>
    <row r="672" spans="8:9" ht="12.75">
      <c r="H672" s="20"/>
      <c r="I672" s="9"/>
    </row>
    <row r="673" spans="8:9" ht="12.75">
      <c r="H673" s="20"/>
      <c r="I673" s="9"/>
    </row>
    <row r="674" spans="8:9" ht="12.75">
      <c r="H674" s="20"/>
      <c r="I674" s="9"/>
    </row>
    <row r="675" spans="8:9" ht="12.75">
      <c r="H675" s="20"/>
      <c r="I675" s="9"/>
    </row>
    <row r="676" spans="8:9" ht="12.75">
      <c r="H676" s="20"/>
      <c r="I676" s="9"/>
    </row>
    <row r="677" spans="8:9" ht="12.75">
      <c r="H677" s="20"/>
      <c r="I677" s="9"/>
    </row>
    <row r="678" spans="8:9" ht="12.75">
      <c r="H678" s="20"/>
      <c r="I678" s="9"/>
    </row>
    <row r="679" spans="8:9" ht="12.75">
      <c r="H679" s="20"/>
      <c r="I679" s="9"/>
    </row>
    <row r="680" spans="8:9" ht="12.75">
      <c r="H680" s="20"/>
      <c r="I680" s="9"/>
    </row>
    <row r="681" spans="8:9" ht="12.75">
      <c r="H681" s="20"/>
      <c r="I681" s="9"/>
    </row>
    <row r="682" spans="8:9" ht="12.75">
      <c r="H682" s="20"/>
      <c r="I682" s="9"/>
    </row>
    <row r="683" spans="8:9" ht="12.75">
      <c r="H683" s="20"/>
      <c r="I683" s="9"/>
    </row>
    <row r="684" spans="8:9" ht="12.75">
      <c r="H684" s="20"/>
      <c r="I684" s="9"/>
    </row>
    <row r="685" spans="8:9" ht="12.75">
      <c r="H685" s="20"/>
      <c r="I685" s="9"/>
    </row>
    <row r="686" spans="8:9" ht="12.75">
      <c r="H686" s="20"/>
      <c r="I686" s="9"/>
    </row>
    <row r="687" spans="8:9" ht="12.75">
      <c r="H687" s="20"/>
      <c r="I687" s="9"/>
    </row>
    <row r="688" spans="8:9" ht="12.75">
      <c r="H688" s="20"/>
      <c r="I688" s="9"/>
    </row>
    <row r="689" spans="8:9" ht="12.75">
      <c r="H689" s="20"/>
      <c r="I689" s="9"/>
    </row>
    <row r="690" spans="8:9" ht="12.75">
      <c r="H690" s="20"/>
      <c r="I690" s="9"/>
    </row>
    <row r="691" spans="8:9" ht="12.75">
      <c r="H691" s="20"/>
      <c r="I691" s="9"/>
    </row>
    <row r="692" spans="8:9" ht="12.75">
      <c r="H692" s="20"/>
      <c r="I692" s="9"/>
    </row>
    <row r="693" spans="8:9" ht="12.75">
      <c r="H693" s="20"/>
      <c r="I693" s="9"/>
    </row>
    <row r="694" spans="8:9" ht="12.75">
      <c r="H694" s="20"/>
      <c r="I694" s="9"/>
    </row>
    <row r="695" spans="8:9" ht="12.75">
      <c r="H695" s="20"/>
      <c r="I695" s="9"/>
    </row>
    <row r="696" spans="8:9" ht="12.75">
      <c r="H696" s="20"/>
      <c r="I696" s="9"/>
    </row>
    <row r="697" spans="8:9" ht="12.75">
      <c r="H697" s="20"/>
      <c r="I697" s="9"/>
    </row>
    <row r="698" spans="8:9" ht="12.75">
      <c r="H698" s="20"/>
      <c r="I698" s="9"/>
    </row>
    <row r="699" spans="8:9" ht="12.75">
      <c r="H699" s="20"/>
      <c r="I699" s="9"/>
    </row>
    <row r="700" spans="8:9" ht="12.75">
      <c r="H700" s="20"/>
      <c r="I700" s="9"/>
    </row>
    <row r="701" spans="8:9" ht="12.75">
      <c r="H701" s="20"/>
      <c r="I701" s="9"/>
    </row>
    <row r="702" spans="8:9" ht="12.75">
      <c r="H702" s="20"/>
      <c r="I702" s="9"/>
    </row>
    <row r="703" spans="8:9" ht="12.75">
      <c r="H703" s="20"/>
      <c r="I703" s="9"/>
    </row>
    <row r="704" spans="8:9" ht="12.75">
      <c r="H704" s="20"/>
      <c r="I704" s="9"/>
    </row>
    <row r="705" spans="8:9" ht="12.75">
      <c r="H705" s="20"/>
      <c r="I705" s="9"/>
    </row>
    <row r="706" spans="8:9" ht="12.75">
      <c r="H706" s="20"/>
      <c r="I706" s="9"/>
    </row>
    <row r="707" spans="8:9" ht="12.75">
      <c r="H707" s="20"/>
      <c r="I707" s="9"/>
    </row>
    <row r="708" spans="8:9" ht="12.75">
      <c r="H708" s="20"/>
      <c r="I708" s="9"/>
    </row>
    <row r="709" spans="8:9" ht="12.75">
      <c r="H709" s="20"/>
      <c r="I709" s="9"/>
    </row>
    <row r="710" spans="8:9" ht="12.75">
      <c r="H710" s="20"/>
      <c r="I710" s="9"/>
    </row>
    <row r="711" spans="8:9" ht="12.75">
      <c r="H711" s="20"/>
      <c r="I711" s="9"/>
    </row>
    <row r="712" spans="8:9" ht="12.75">
      <c r="H712" s="20"/>
      <c r="I712" s="9"/>
    </row>
    <row r="713" spans="8:9" ht="12.75">
      <c r="H713" s="20"/>
      <c r="I713" s="9"/>
    </row>
    <row r="714" spans="8:9" ht="12.75">
      <c r="H714" s="20"/>
      <c r="I714" s="9"/>
    </row>
    <row r="715" spans="8:9" ht="12.75">
      <c r="H715" s="20"/>
      <c r="I715" s="9"/>
    </row>
    <row r="716" spans="8:9" ht="12.75">
      <c r="H716" s="20"/>
      <c r="I716" s="9"/>
    </row>
    <row r="717" spans="8:9" ht="12.75">
      <c r="H717" s="20"/>
      <c r="I717" s="9"/>
    </row>
    <row r="718" spans="8:9" ht="12.75">
      <c r="H718" s="20"/>
      <c r="I718" s="9"/>
    </row>
    <row r="719" spans="8:9" ht="12.75">
      <c r="H719" s="20"/>
      <c r="I719" s="9"/>
    </row>
    <row r="720" spans="8:9" ht="12.75">
      <c r="H720" s="20"/>
      <c r="I720" s="9"/>
    </row>
    <row r="721" spans="8:9" ht="12.75">
      <c r="H721" s="20"/>
      <c r="I721" s="9"/>
    </row>
    <row r="722" spans="8:9" ht="12.75">
      <c r="H722" s="20"/>
      <c r="I722" s="9"/>
    </row>
    <row r="723" spans="8:9" ht="12.75">
      <c r="H723" s="20"/>
      <c r="I723" s="9"/>
    </row>
    <row r="724" spans="8:9" ht="12.75">
      <c r="H724" s="20"/>
      <c r="I724" s="9"/>
    </row>
    <row r="725" spans="8:9" ht="12.75">
      <c r="H725" s="20"/>
      <c r="I725" s="9"/>
    </row>
    <row r="726" spans="8:9" ht="12.75">
      <c r="H726" s="20"/>
      <c r="I726" s="9"/>
    </row>
    <row r="727" spans="8:9" ht="12.75">
      <c r="H727" s="20"/>
      <c r="I727" s="9"/>
    </row>
    <row r="728" spans="8:9" ht="12.75">
      <c r="H728" s="20"/>
      <c r="I728" s="9"/>
    </row>
    <row r="729" spans="8:9" ht="12.75">
      <c r="H729" s="20"/>
      <c r="I729" s="9"/>
    </row>
    <row r="730" spans="8:9" ht="12.75">
      <c r="H730" s="20"/>
      <c r="I730" s="9"/>
    </row>
    <row r="731" spans="8:9" ht="12.75">
      <c r="H731" s="20"/>
      <c r="I731" s="9"/>
    </row>
    <row r="732" spans="8:9" ht="12.75">
      <c r="H732" s="20"/>
      <c r="I732" s="9"/>
    </row>
    <row r="733" spans="8:9" ht="12.75">
      <c r="H733" s="20"/>
      <c r="I733" s="9"/>
    </row>
    <row r="734" spans="8:9" ht="12.75">
      <c r="H734" s="20"/>
      <c r="I734" s="9"/>
    </row>
    <row r="735" spans="8:9" ht="12.75">
      <c r="H735" s="20"/>
      <c r="I735" s="9"/>
    </row>
    <row r="736" spans="8:9" ht="12.75">
      <c r="H736" s="20"/>
      <c r="I736" s="9"/>
    </row>
    <row r="737" spans="8:9" ht="12.75">
      <c r="H737" s="20"/>
      <c r="I737" s="9"/>
    </row>
    <row r="738" spans="8:9" ht="12.75">
      <c r="H738" s="20"/>
      <c r="I738" s="9"/>
    </row>
    <row r="739" spans="8:9" ht="12.75">
      <c r="H739" s="20"/>
      <c r="I739" s="9"/>
    </row>
    <row r="740" spans="8:9" ht="12.75">
      <c r="H740" s="20"/>
      <c r="I740" s="9"/>
    </row>
    <row r="741" spans="8:9" ht="12.75">
      <c r="H741" s="20"/>
      <c r="I741" s="9"/>
    </row>
    <row r="742" spans="8:9" ht="12.75">
      <c r="H742" s="20"/>
      <c r="I742" s="9"/>
    </row>
    <row r="743" spans="8:9" ht="12.75">
      <c r="H743" s="20"/>
      <c r="I743" s="9"/>
    </row>
    <row r="744" spans="8:9" ht="12.75">
      <c r="H744" s="20"/>
      <c r="I744" s="9"/>
    </row>
    <row r="745" spans="8:9" ht="12.75">
      <c r="H745" s="20"/>
      <c r="I745" s="9"/>
    </row>
    <row r="746" spans="8:9" ht="12.75">
      <c r="H746" s="20"/>
      <c r="I746" s="9"/>
    </row>
    <row r="747" spans="8:9" ht="12.75">
      <c r="H747" s="20"/>
      <c r="I747" s="9"/>
    </row>
    <row r="748" spans="8:9" ht="12.75">
      <c r="H748" s="20"/>
      <c r="I748" s="9"/>
    </row>
    <row r="749" spans="8:9" ht="12.75">
      <c r="H749" s="20"/>
      <c r="I749" s="9"/>
    </row>
    <row r="750" spans="8:9" ht="12.75">
      <c r="H750" s="20"/>
      <c r="I750" s="9"/>
    </row>
    <row r="751" spans="8:9" ht="12.75">
      <c r="H751" s="20"/>
      <c r="I751" s="9"/>
    </row>
    <row r="752" spans="8:9" ht="12.75">
      <c r="H752" s="20"/>
      <c r="I752" s="9"/>
    </row>
    <row r="753" spans="8:9" ht="12.75">
      <c r="H753" s="20"/>
      <c r="I753" s="9"/>
    </row>
    <row r="754" spans="8:9" ht="12.75">
      <c r="H754" s="20"/>
      <c r="I754" s="9"/>
    </row>
    <row r="755" spans="8:9" ht="12.75">
      <c r="H755" s="20"/>
      <c r="I755" s="9"/>
    </row>
    <row r="756" spans="8:9" ht="12.75">
      <c r="H756" s="20"/>
      <c r="I756" s="9"/>
    </row>
    <row r="757" spans="8:9" ht="12.75">
      <c r="H757" s="20"/>
      <c r="I757" s="9"/>
    </row>
    <row r="758" spans="8:9" ht="12.75">
      <c r="H758" s="20"/>
      <c r="I758" s="9"/>
    </row>
    <row r="759" spans="8:9" ht="12.75">
      <c r="H759" s="20"/>
      <c r="I759" s="9"/>
    </row>
    <row r="760" spans="8:9" ht="12.75">
      <c r="H760" s="20"/>
      <c r="I760" s="9"/>
    </row>
    <row r="761" spans="8:9" ht="12.75">
      <c r="H761" s="20"/>
      <c r="I761" s="9"/>
    </row>
    <row r="762" spans="8:9" ht="12.75">
      <c r="H762" s="20"/>
      <c r="I762" s="9"/>
    </row>
    <row r="763" spans="8:9" ht="12.75">
      <c r="H763" s="20"/>
      <c r="I763" s="9"/>
    </row>
    <row r="764" spans="8:9" ht="12.75">
      <c r="H764" s="20"/>
      <c r="I764" s="9"/>
    </row>
    <row r="765" spans="8:9" ht="12.75">
      <c r="H765" s="20"/>
      <c r="I765" s="9"/>
    </row>
    <row r="766" spans="8:9" ht="12.75">
      <c r="H766" s="20"/>
      <c r="I766" s="9"/>
    </row>
    <row r="767" spans="8:9" ht="12.75">
      <c r="H767" s="20"/>
      <c r="I767" s="9"/>
    </row>
    <row r="768" spans="8:9" ht="12.75">
      <c r="H768" s="20"/>
      <c r="I768" s="9"/>
    </row>
    <row r="769" spans="8:9" ht="12.75">
      <c r="H769" s="20"/>
      <c r="I769" s="9"/>
    </row>
    <row r="770" spans="8:9" ht="12.75">
      <c r="H770" s="20"/>
      <c r="I770" s="9"/>
    </row>
    <row r="771" spans="8:9" ht="12.75">
      <c r="H771" s="20"/>
      <c r="I771" s="9"/>
    </row>
    <row r="772" spans="8:9" ht="12.75">
      <c r="H772" s="20"/>
      <c r="I772" s="9"/>
    </row>
    <row r="773" spans="8:9" ht="12.75">
      <c r="H773" s="20"/>
      <c r="I773" s="9"/>
    </row>
    <row r="774" spans="8:9" ht="12.75">
      <c r="H774" s="20"/>
      <c r="I774" s="9"/>
    </row>
    <row r="775" spans="8:9" ht="12.75">
      <c r="H775" s="20"/>
      <c r="I775" s="9"/>
    </row>
    <row r="776" spans="8:9" ht="12.75">
      <c r="H776" s="20"/>
      <c r="I776" s="9"/>
    </row>
    <row r="777" spans="8:9" ht="12.75">
      <c r="H777" s="20"/>
      <c r="I777" s="9"/>
    </row>
    <row r="778" spans="8:9" ht="12.75">
      <c r="H778" s="20"/>
      <c r="I778" s="9"/>
    </row>
    <row r="779" spans="8:9" ht="12.75">
      <c r="H779" s="20"/>
      <c r="I779" s="9"/>
    </row>
    <row r="780" spans="8:9" ht="12.75">
      <c r="H780" s="20"/>
      <c r="I780" s="9"/>
    </row>
    <row r="781" spans="8:9" ht="12.75">
      <c r="H781" s="20"/>
      <c r="I781" s="9"/>
    </row>
    <row r="782" spans="8:9" ht="12.75">
      <c r="H782" s="20"/>
      <c r="I782" s="9"/>
    </row>
    <row r="783" spans="8:9" ht="12.75">
      <c r="H783" s="20"/>
      <c r="I783" s="9"/>
    </row>
    <row r="784" spans="8:9" ht="12.75">
      <c r="H784" s="20"/>
      <c r="I784" s="9"/>
    </row>
    <row r="785" spans="8:9" ht="12.75">
      <c r="H785" s="20"/>
      <c r="I785" s="9"/>
    </row>
    <row r="786" spans="8:9" ht="12.75">
      <c r="H786" s="20"/>
      <c r="I786" s="9"/>
    </row>
    <row r="787" spans="8:9" ht="12.75">
      <c r="H787" s="20"/>
      <c r="I787" s="9"/>
    </row>
    <row r="788" spans="8:9" ht="12.75">
      <c r="H788" s="20"/>
      <c r="I788" s="9"/>
    </row>
    <row r="789" spans="8:9" ht="12.75">
      <c r="H789" s="20"/>
      <c r="I789" s="9"/>
    </row>
    <row r="790" spans="8:9" ht="12.75">
      <c r="H790" s="20"/>
      <c r="I790" s="9"/>
    </row>
    <row r="791" spans="8:9" ht="12.75">
      <c r="H791" s="20"/>
      <c r="I791" s="9"/>
    </row>
    <row r="792" spans="8:9" ht="12.75">
      <c r="H792" s="20"/>
      <c r="I792" s="9"/>
    </row>
    <row r="793" spans="8:9" ht="12.75">
      <c r="H793" s="20"/>
      <c r="I793" s="9"/>
    </row>
    <row r="794" spans="8:9" ht="12.75">
      <c r="H794" s="20"/>
      <c r="I794" s="9"/>
    </row>
    <row r="795" spans="8:9" ht="12.75">
      <c r="H795" s="20"/>
      <c r="I795" s="9"/>
    </row>
    <row r="796" spans="8:9" ht="12.75">
      <c r="H796" s="20"/>
      <c r="I796" s="9"/>
    </row>
    <row r="797" spans="8:9" ht="12.75">
      <c r="H797" s="20"/>
      <c r="I797" s="9"/>
    </row>
    <row r="798" spans="8:9" ht="12.75">
      <c r="H798" s="20"/>
      <c r="I798" s="9"/>
    </row>
    <row r="799" spans="8:9" ht="12.75">
      <c r="H799" s="20"/>
      <c r="I799" s="9"/>
    </row>
    <row r="800" spans="8:9" ht="12.75">
      <c r="H800" s="20"/>
      <c r="I800" s="9"/>
    </row>
    <row r="801" spans="8:9" ht="12.75">
      <c r="H801" s="20"/>
      <c r="I801" s="9"/>
    </row>
    <row r="802" spans="8:9" ht="12.75">
      <c r="H802" s="20"/>
      <c r="I802" s="9"/>
    </row>
    <row r="803" spans="8:9" ht="12.75">
      <c r="H803" s="20"/>
      <c r="I803" s="9"/>
    </row>
    <row r="804" spans="8:9" ht="12.75">
      <c r="H804" s="20"/>
      <c r="I804" s="9"/>
    </row>
    <row r="805" spans="8:9" ht="12.75">
      <c r="H805" s="20"/>
      <c r="I805" s="9"/>
    </row>
    <row r="806" spans="8:9" ht="12.75">
      <c r="H806" s="20"/>
      <c r="I806" s="9"/>
    </row>
    <row r="807" spans="8:9" ht="12.75">
      <c r="H807" s="20"/>
      <c r="I807" s="9"/>
    </row>
    <row r="808" spans="8:9" ht="12.75">
      <c r="H808" s="20"/>
      <c r="I808" s="9"/>
    </row>
    <row r="809" spans="8:9" ht="12.75">
      <c r="H809" s="20"/>
      <c r="I809" s="9"/>
    </row>
    <row r="810" spans="8:9" ht="12.75">
      <c r="H810" s="20"/>
      <c r="I810" s="9"/>
    </row>
    <row r="811" spans="8:9" ht="12.75">
      <c r="H811" s="20"/>
      <c r="I811" s="9"/>
    </row>
    <row r="812" spans="8:9" ht="12.75">
      <c r="H812" s="20"/>
      <c r="I812" s="9"/>
    </row>
    <row r="813" spans="8:9" ht="12.75">
      <c r="H813" s="20"/>
      <c r="I813" s="9"/>
    </row>
    <row r="814" spans="8:9" ht="12.75">
      <c r="H814" s="20"/>
      <c r="I814" s="9"/>
    </row>
    <row r="815" spans="8:9" ht="12.75">
      <c r="H815" s="20"/>
      <c r="I815" s="9"/>
    </row>
    <row r="816" spans="8:9" ht="12.75">
      <c r="H816" s="20"/>
      <c r="I816" s="9"/>
    </row>
    <row r="817" spans="8:9" ht="12.75">
      <c r="H817" s="20"/>
      <c r="I817" s="9"/>
    </row>
    <row r="818" spans="8:9" ht="12.75">
      <c r="H818" s="20"/>
      <c r="I818" s="9"/>
    </row>
    <row r="819" spans="8:9" ht="12.75">
      <c r="H819" s="20"/>
      <c r="I819" s="9"/>
    </row>
    <row r="820" spans="8:9" ht="12.75">
      <c r="H820" s="20"/>
      <c r="I820" s="9"/>
    </row>
    <row r="821" spans="8:9" ht="12.75">
      <c r="H821" s="20"/>
      <c r="I821" s="9"/>
    </row>
    <row r="822" spans="8:9" ht="12.75">
      <c r="H822" s="20"/>
      <c r="I822" s="9"/>
    </row>
    <row r="823" spans="8:9" ht="12.75">
      <c r="H823" s="20"/>
      <c r="I823" s="9"/>
    </row>
    <row r="824" spans="8:9" ht="12.75">
      <c r="H824" s="20"/>
      <c r="I824" s="9"/>
    </row>
    <row r="825" spans="8:9" ht="12.75">
      <c r="H825" s="20"/>
      <c r="I825" s="9"/>
    </row>
    <row r="826" spans="8:9" ht="12.75">
      <c r="H826" s="20"/>
      <c r="I826" s="9"/>
    </row>
    <row r="827" spans="8:9" ht="12.75">
      <c r="H827" s="20"/>
      <c r="I827" s="9"/>
    </row>
    <row r="828" spans="8:9" ht="12.75">
      <c r="H828" s="20"/>
      <c r="I828" s="9"/>
    </row>
    <row r="829" spans="8:9" ht="12.75">
      <c r="H829" s="20"/>
      <c r="I829" s="9"/>
    </row>
    <row r="830" spans="8:9" ht="12.75">
      <c r="H830" s="20"/>
      <c r="I830" s="9"/>
    </row>
    <row r="831" spans="8:9" ht="12.75">
      <c r="H831" s="20"/>
      <c r="I831" s="9"/>
    </row>
    <row r="832" spans="8:9" ht="12.75">
      <c r="H832" s="20"/>
      <c r="I832" s="9"/>
    </row>
    <row r="833" spans="8:9" ht="12.75">
      <c r="H833" s="20"/>
      <c r="I833" s="9"/>
    </row>
    <row r="834" spans="8:9" ht="12.75">
      <c r="H834" s="20"/>
      <c r="I834" s="9"/>
    </row>
    <row r="835" spans="8:9" ht="12.75">
      <c r="H835" s="20"/>
      <c r="I835" s="9"/>
    </row>
    <row r="836" spans="8:9" ht="12.75">
      <c r="H836" s="20"/>
      <c r="I836" s="9"/>
    </row>
    <row r="837" spans="8:9" ht="12.75">
      <c r="H837" s="20"/>
      <c r="I837" s="9"/>
    </row>
    <row r="838" spans="8:9" ht="12.75">
      <c r="H838" s="20"/>
      <c r="I838" s="9"/>
    </row>
    <row r="839" spans="8:9" ht="12.75">
      <c r="H839" s="20"/>
      <c r="I839" s="9"/>
    </row>
    <row r="840" spans="8:9" ht="12.75">
      <c r="H840" s="20"/>
      <c r="I840" s="9"/>
    </row>
    <row r="841" spans="8:9" ht="12.75">
      <c r="H841" s="20"/>
      <c r="I841" s="9"/>
    </row>
    <row r="842" spans="8:9" ht="12.75">
      <c r="H842" s="20"/>
      <c r="I842" s="9"/>
    </row>
    <row r="843" spans="8:9" ht="12.75">
      <c r="H843" s="20"/>
      <c r="I843" s="9"/>
    </row>
    <row r="844" spans="8:9" ht="12.75">
      <c r="H844" s="20"/>
      <c r="I844" s="9"/>
    </row>
    <row r="845" spans="8:9" ht="12.75">
      <c r="H845" s="20"/>
      <c r="I845" s="9"/>
    </row>
    <row r="846" spans="8:9" ht="12.75">
      <c r="H846" s="20"/>
      <c r="I846" s="9"/>
    </row>
    <row r="847" spans="8:9" ht="12.75">
      <c r="H847" s="20"/>
      <c r="I847" s="9"/>
    </row>
    <row r="848" spans="8:9" ht="12.75">
      <c r="H848" s="20"/>
      <c r="I848" s="9"/>
    </row>
    <row r="849" spans="8:9" ht="12.75">
      <c r="H849" s="20"/>
      <c r="I849" s="9"/>
    </row>
    <row r="850" spans="8:9" ht="12.75">
      <c r="H850" s="20"/>
      <c r="I850" s="9"/>
    </row>
    <row r="851" spans="8:9" ht="12.75">
      <c r="H851" s="20"/>
      <c r="I851" s="9"/>
    </row>
    <row r="852" spans="8:9" ht="12.75">
      <c r="H852" s="20"/>
      <c r="I852" s="9"/>
    </row>
    <row r="853" spans="8:9" ht="12.75">
      <c r="H853" s="20"/>
      <c r="I853" s="9"/>
    </row>
    <row r="854" spans="8:9" ht="12.75">
      <c r="H854" s="20"/>
      <c r="I854" s="9"/>
    </row>
    <row r="855" spans="8:9" ht="12.75">
      <c r="H855" s="20"/>
      <c r="I855" s="9"/>
    </row>
    <row r="856" spans="8:9" ht="12.75">
      <c r="H856" s="20"/>
      <c r="I856" s="9"/>
    </row>
    <row r="857" spans="8:9" ht="12.75">
      <c r="H857" s="20"/>
      <c r="I857" s="9"/>
    </row>
    <row r="858" spans="8:9" ht="12.75">
      <c r="H858" s="20"/>
      <c r="I858" s="9"/>
    </row>
    <row r="859" spans="8:9" ht="12.75">
      <c r="H859" s="20"/>
      <c r="I859" s="9"/>
    </row>
    <row r="860" spans="8:9" ht="12.75">
      <c r="H860" s="20"/>
      <c r="I860" s="9"/>
    </row>
    <row r="861" spans="8:9" ht="12.75">
      <c r="H861" s="20"/>
      <c r="I861" s="9"/>
    </row>
    <row r="862" spans="8:9" ht="12.75">
      <c r="H862" s="20"/>
      <c r="I862" s="9"/>
    </row>
    <row r="863" spans="8:9" ht="12.75">
      <c r="H863" s="20"/>
      <c r="I863" s="9"/>
    </row>
    <row r="864" spans="8:9" ht="12.75">
      <c r="H864" s="20"/>
      <c r="I864" s="9"/>
    </row>
    <row r="865" spans="8:9" ht="12.75">
      <c r="H865" s="20"/>
      <c r="I865" s="9"/>
    </row>
    <row r="866" spans="8:9" ht="12.75">
      <c r="H866" s="20"/>
      <c r="I866" s="9"/>
    </row>
    <row r="867" spans="8:9" ht="12.75">
      <c r="H867" s="20"/>
      <c r="I867" s="9"/>
    </row>
    <row r="868" spans="8:9" ht="12.75">
      <c r="H868" s="20"/>
      <c r="I868" s="9"/>
    </row>
    <row r="869" spans="8:9" ht="12.75">
      <c r="H869" s="20"/>
      <c r="I869" s="9"/>
    </row>
    <row r="870" spans="8:9" ht="12.75">
      <c r="H870" s="20"/>
      <c r="I870" s="9"/>
    </row>
    <row r="871" spans="8:9" ht="12.75">
      <c r="H871" s="20"/>
      <c r="I871" s="9"/>
    </row>
    <row r="872" spans="8:9" ht="12.75">
      <c r="H872" s="20"/>
      <c r="I872" s="9"/>
    </row>
    <row r="873" spans="8:9" ht="12.75">
      <c r="H873" s="20"/>
      <c r="I873" s="9"/>
    </row>
    <row r="874" spans="8:9" ht="12.75">
      <c r="H874" s="20"/>
      <c r="I874" s="9"/>
    </row>
    <row r="875" spans="8:9" ht="12.75">
      <c r="H875" s="20"/>
      <c r="I875" s="9"/>
    </row>
    <row r="876" spans="8:9" ht="12.75">
      <c r="H876" s="20"/>
      <c r="I876" s="9"/>
    </row>
    <row r="877" spans="8:9" ht="12.75">
      <c r="H877" s="20"/>
      <c r="I877" s="9"/>
    </row>
    <row r="878" spans="8:9" ht="12.75">
      <c r="H878" s="20"/>
      <c r="I878" s="9"/>
    </row>
    <row r="879" spans="8:9" ht="12.75">
      <c r="H879" s="20"/>
      <c r="I879" s="9"/>
    </row>
    <row r="880" spans="8:9" ht="12.75">
      <c r="H880" s="20"/>
      <c r="I880" s="9"/>
    </row>
    <row r="881" spans="8:9" ht="12.75">
      <c r="H881" s="20"/>
      <c r="I881" s="9"/>
    </row>
    <row r="882" spans="8:9" ht="12.75">
      <c r="H882" s="20"/>
      <c r="I882" s="9"/>
    </row>
    <row r="883" spans="8:9" ht="12.75">
      <c r="H883" s="20"/>
      <c r="I883" s="9"/>
    </row>
    <row r="884" spans="8:9" ht="12.75">
      <c r="H884" s="20"/>
      <c r="I884" s="9"/>
    </row>
    <row r="885" spans="8:9" ht="12.75">
      <c r="H885" s="20"/>
      <c r="I885" s="9"/>
    </row>
    <row r="886" spans="8:9" ht="12.75">
      <c r="H886" s="20"/>
      <c r="I886" s="9"/>
    </row>
    <row r="887" spans="8:9" ht="12.75">
      <c r="H887" s="20"/>
      <c r="I887" s="9"/>
    </row>
    <row r="888" spans="8:9" ht="12.75">
      <c r="H888" s="20"/>
      <c r="I888" s="9"/>
    </row>
    <row r="889" spans="8:9" ht="12.75">
      <c r="H889" s="20"/>
      <c r="I889" s="9"/>
    </row>
    <row r="890" spans="8:9" ht="12.75">
      <c r="H890" s="20"/>
      <c r="I890" s="9"/>
    </row>
    <row r="891" spans="8:9" ht="12.75">
      <c r="H891" s="20"/>
      <c r="I891" s="9"/>
    </row>
    <row r="892" spans="8:9" ht="12.75">
      <c r="H892" s="20"/>
      <c r="I892" s="9"/>
    </row>
    <row r="893" spans="8:9" ht="12.75">
      <c r="H893" s="20"/>
      <c r="I893" s="9"/>
    </row>
    <row r="894" spans="8:9" ht="12.75">
      <c r="H894" s="20"/>
      <c r="I894" s="9"/>
    </row>
    <row r="895" spans="8:9" ht="12.75">
      <c r="H895" s="20"/>
      <c r="I895" s="9"/>
    </row>
    <row r="896" spans="8:9" ht="12.75">
      <c r="H896" s="20"/>
      <c r="I896" s="9"/>
    </row>
    <row r="897" spans="8:9" ht="12.75">
      <c r="H897" s="20"/>
      <c r="I897" s="9"/>
    </row>
    <row r="898" spans="8:9" ht="12.75">
      <c r="H898" s="20"/>
      <c r="I898" s="9"/>
    </row>
    <row r="899" spans="8:9" ht="12.75">
      <c r="H899" s="20"/>
      <c r="I899" s="9"/>
    </row>
    <row r="900" spans="8:9" ht="12.75">
      <c r="H900" s="20"/>
      <c r="I900" s="9"/>
    </row>
    <row r="901" spans="8:9" ht="12.75">
      <c r="H901" s="20"/>
      <c r="I901" s="9"/>
    </row>
    <row r="902" spans="8:9" ht="12.75">
      <c r="H902" s="20"/>
      <c r="I902" s="9"/>
    </row>
    <row r="903" spans="8:9" ht="12.75">
      <c r="H903" s="20"/>
      <c r="I903" s="9"/>
    </row>
    <row r="904" spans="8:9" ht="12.75">
      <c r="H904" s="20"/>
      <c r="I904" s="9"/>
    </row>
    <row r="905" spans="8:9" ht="12.75">
      <c r="H905" s="20"/>
      <c r="I905" s="9"/>
    </row>
    <row r="906" spans="8:9" ht="12.75">
      <c r="H906" s="20"/>
      <c r="I906" s="9"/>
    </row>
    <row r="907" spans="8:9" ht="12.75">
      <c r="H907" s="20"/>
      <c r="I907" s="9"/>
    </row>
    <row r="908" spans="8:9" ht="12.75">
      <c r="H908" s="20"/>
      <c r="I908" s="9"/>
    </row>
    <row r="909" spans="8:9" ht="12.75">
      <c r="H909" s="20"/>
      <c r="I909" s="9"/>
    </row>
    <row r="910" spans="8:9" ht="12.75">
      <c r="H910" s="20"/>
      <c r="I910" s="9"/>
    </row>
    <row r="911" spans="8:9" ht="12.75">
      <c r="H911" s="20"/>
      <c r="I911" s="9"/>
    </row>
    <row r="912" spans="8:9" ht="12.75">
      <c r="H912" s="20"/>
      <c r="I912" s="9"/>
    </row>
    <row r="913" spans="8:9" ht="12.75">
      <c r="H913" s="20"/>
      <c r="I913" s="9"/>
    </row>
    <row r="914" spans="8:9" ht="12.75">
      <c r="H914" s="20"/>
      <c r="I914" s="9"/>
    </row>
    <row r="915" spans="8:9" ht="12.75">
      <c r="H915" s="20"/>
      <c r="I915" s="9"/>
    </row>
    <row r="916" spans="8:9" ht="12.75">
      <c r="H916" s="20"/>
      <c r="I916" s="9"/>
    </row>
    <row r="917" spans="8:9" ht="12.75">
      <c r="H917" s="20"/>
      <c r="I917" s="9"/>
    </row>
    <row r="918" spans="8:9" ht="12.75">
      <c r="H918" s="20"/>
      <c r="I918" s="9"/>
    </row>
    <row r="919" spans="8:9" ht="12.75">
      <c r="H919" s="20"/>
      <c r="I919" s="9"/>
    </row>
    <row r="920" spans="8:9" ht="12.75">
      <c r="H920" s="20"/>
      <c r="I920" s="9"/>
    </row>
    <row r="921" spans="8:9" ht="12.75">
      <c r="H921" s="20"/>
      <c r="I921" s="9"/>
    </row>
    <row r="922" spans="8:9" ht="12.75">
      <c r="H922" s="20"/>
      <c r="I922" s="9"/>
    </row>
    <row r="923" spans="8:9" ht="12.75">
      <c r="H923" s="20"/>
      <c r="I923" s="9"/>
    </row>
    <row r="924" spans="8:9" ht="12.75">
      <c r="H924" s="20"/>
      <c r="I924" s="9"/>
    </row>
    <row r="925" spans="8:9" ht="12.75">
      <c r="H925" s="20"/>
      <c r="I925" s="9"/>
    </row>
    <row r="926" spans="8:9" ht="12.75">
      <c r="H926" s="20"/>
      <c r="I926" s="9"/>
    </row>
    <row r="927" spans="8:9" ht="12.75">
      <c r="H927" s="20"/>
      <c r="I927" s="9"/>
    </row>
    <row r="928" spans="8:9" ht="12.75">
      <c r="H928" s="20"/>
      <c r="I928" s="9"/>
    </row>
    <row r="929" spans="8:9" ht="12.75">
      <c r="H929" s="20"/>
      <c r="I929" s="9"/>
    </row>
    <row r="930" spans="8:9" ht="12.75">
      <c r="H930" s="20"/>
      <c r="I930" s="9"/>
    </row>
    <row r="931" spans="8:9" ht="12.75">
      <c r="H931" s="20"/>
      <c r="I931" s="9"/>
    </row>
    <row r="932" spans="8:9" ht="12.75">
      <c r="H932" s="20"/>
      <c r="I932" s="9"/>
    </row>
    <row r="933" spans="8:9" ht="12.75">
      <c r="H933" s="20"/>
      <c r="I933" s="9"/>
    </row>
    <row r="934" spans="8:9" ht="12.75">
      <c r="H934" s="20"/>
      <c r="I934" s="9"/>
    </row>
    <row r="935" spans="8:9" ht="12.75">
      <c r="H935" s="20"/>
      <c r="I935" s="9"/>
    </row>
    <row r="936" spans="8:9" ht="12.75">
      <c r="H936" s="20"/>
      <c r="I936" s="9"/>
    </row>
    <row r="937" spans="8:9" ht="12.75">
      <c r="H937" s="20"/>
      <c r="I937" s="9"/>
    </row>
    <row r="938" spans="8:9" ht="12.75">
      <c r="H938" s="20"/>
      <c r="I938" s="9"/>
    </row>
    <row r="939" spans="8:9" ht="12.75">
      <c r="H939" s="20"/>
      <c r="I939" s="9"/>
    </row>
    <row r="940" spans="8:9" ht="12.75">
      <c r="H940" s="20"/>
      <c r="I940" s="9"/>
    </row>
    <row r="941" spans="8:9" ht="12.75">
      <c r="H941" s="20"/>
      <c r="I941" s="9"/>
    </row>
    <row r="942" spans="8:9" ht="12.75">
      <c r="H942" s="20"/>
      <c r="I942" s="9"/>
    </row>
    <row r="943" spans="8:9" ht="12.75">
      <c r="H943" s="20"/>
      <c r="I943" s="9"/>
    </row>
    <row r="944" spans="8:9" ht="12.75">
      <c r="H944" s="20"/>
      <c r="I944" s="9"/>
    </row>
    <row r="945" spans="8:9" ht="12.75">
      <c r="H945" s="20"/>
      <c r="I945" s="9"/>
    </row>
    <row r="946" spans="8:9" ht="12.75">
      <c r="H946" s="20"/>
      <c r="I946" s="9"/>
    </row>
    <row r="947" spans="8:9" ht="12.75">
      <c r="H947" s="20"/>
      <c r="I947" s="9"/>
    </row>
    <row r="948" spans="8:9" ht="12.75">
      <c r="H948" s="20"/>
      <c r="I948" s="9"/>
    </row>
    <row r="949" spans="8:9" ht="12.75">
      <c r="H949" s="20"/>
      <c r="I949" s="9"/>
    </row>
    <row r="950" spans="8:9" ht="12.75">
      <c r="H950" s="20"/>
      <c r="I950" s="9"/>
    </row>
    <row r="951" spans="8:9" ht="12.75">
      <c r="H951" s="20"/>
      <c r="I951" s="9"/>
    </row>
    <row r="952" spans="8:9" ht="12.75">
      <c r="H952" s="20"/>
      <c r="I952" s="9"/>
    </row>
    <row r="953" spans="8:9" ht="12.75">
      <c r="H953" s="20"/>
      <c r="I953" s="9"/>
    </row>
    <row r="954" spans="8:9" ht="12.75">
      <c r="H954" s="20"/>
      <c r="I954" s="9"/>
    </row>
    <row r="955" spans="8:9" ht="12.75">
      <c r="H955" s="20"/>
      <c r="I955" s="9"/>
    </row>
    <row r="956" spans="8:9" ht="12.75">
      <c r="H956" s="20"/>
      <c r="I956" s="9"/>
    </row>
    <row r="957" spans="8:9" ht="12.75">
      <c r="H957" s="20"/>
      <c r="I957" s="9"/>
    </row>
    <row r="958" spans="8:9" ht="12.75">
      <c r="H958" s="20"/>
      <c r="I958" s="9"/>
    </row>
    <row r="959" spans="8:9" ht="12.75">
      <c r="H959" s="20"/>
      <c r="I959" s="9"/>
    </row>
    <row r="960" spans="8:9" ht="12.75">
      <c r="H960" s="20"/>
      <c r="I960" s="9"/>
    </row>
    <row r="961" spans="8:9" ht="12.75">
      <c r="H961" s="20"/>
      <c r="I961" s="9"/>
    </row>
    <row r="962" spans="8:9" ht="12.75">
      <c r="H962" s="20"/>
      <c r="I962" s="9"/>
    </row>
    <row r="963" spans="8:9" ht="12.75">
      <c r="H963" s="20"/>
      <c r="I963" s="9"/>
    </row>
    <row r="964" spans="8:9" ht="12.75">
      <c r="H964" s="20"/>
      <c r="I964" s="9"/>
    </row>
    <row r="965" spans="8:9" ht="12.75">
      <c r="H965" s="20"/>
      <c r="I965" s="9"/>
    </row>
    <row r="966" spans="8:9" ht="12.75">
      <c r="H966" s="20"/>
      <c r="I966" s="9"/>
    </row>
    <row r="967" spans="8:9" ht="12.75">
      <c r="H967" s="20"/>
      <c r="I967" s="9"/>
    </row>
    <row r="968" spans="8:9" ht="12.75">
      <c r="H968" s="20"/>
      <c r="I968" s="9"/>
    </row>
    <row r="969" spans="8:9" ht="12.75">
      <c r="H969" s="20"/>
      <c r="I969" s="9"/>
    </row>
    <row r="970" spans="8:9" ht="12.75">
      <c r="H970" s="20"/>
      <c r="I970" s="9"/>
    </row>
    <row r="971" spans="8:9" ht="12.75">
      <c r="H971" s="20"/>
      <c r="I971" s="9"/>
    </row>
    <row r="972" spans="8:9" ht="12.75">
      <c r="H972" s="20"/>
      <c r="I972" s="9"/>
    </row>
    <row r="973" spans="8:9" ht="12.75">
      <c r="H973" s="20"/>
      <c r="I973" s="9"/>
    </row>
    <row r="974" spans="8:9" ht="12.75">
      <c r="H974" s="20"/>
      <c r="I974" s="9"/>
    </row>
    <row r="975" spans="8:9" ht="12.75">
      <c r="H975" s="20"/>
      <c r="I975" s="9"/>
    </row>
    <row r="976" spans="8:9" ht="12.75">
      <c r="H976" s="20"/>
      <c r="I976" s="9"/>
    </row>
    <row r="977" spans="8:9" ht="12.75">
      <c r="H977" s="20"/>
      <c r="I977" s="9"/>
    </row>
    <row r="978" spans="8:9" ht="12.75">
      <c r="H978" s="20"/>
      <c r="I978" s="9"/>
    </row>
    <row r="979" spans="8:9" ht="12.75">
      <c r="H979" s="20"/>
      <c r="I979" s="9"/>
    </row>
    <row r="980" spans="8:9" ht="12.75">
      <c r="H980" s="20"/>
      <c r="I980" s="9"/>
    </row>
    <row r="981" spans="8:9" ht="12.75">
      <c r="H981" s="20"/>
      <c r="I981" s="9"/>
    </row>
    <row r="982" spans="8:9" ht="12.75">
      <c r="H982" s="20"/>
      <c r="I982" s="9"/>
    </row>
    <row r="983" spans="8:9" ht="12.75">
      <c r="H983" s="20"/>
      <c r="I983" s="9"/>
    </row>
    <row r="984" spans="8:9" ht="12.75">
      <c r="H984" s="20"/>
      <c r="I984" s="9"/>
    </row>
    <row r="985" spans="8:9" ht="12.75">
      <c r="H985" s="20"/>
      <c r="I985" s="9"/>
    </row>
    <row r="986" spans="8:9" ht="12.75">
      <c r="H986" s="20"/>
      <c r="I986" s="9"/>
    </row>
    <row r="987" spans="8:9" ht="12.75">
      <c r="H987" s="20"/>
      <c r="I987" s="9"/>
    </row>
    <row r="988" spans="8:9" ht="12.75">
      <c r="H988" s="20"/>
      <c r="I988" s="9"/>
    </row>
    <row r="989" spans="8:9" ht="12.75">
      <c r="H989" s="20"/>
      <c r="I989" s="9"/>
    </row>
    <row r="990" spans="8:9" ht="12.75">
      <c r="H990" s="20"/>
      <c r="I990" s="9"/>
    </row>
    <row r="991" spans="8:9" ht="12.75">
      <c r="H991" s="20"/>
      <c r="I991" s="9"/>
    </row>
    <row r="992" spans="8:9" ht="12.75">
      <c r="H992" s="20"/>
      <c r="I992" s="9"/>
    </row>
    <row r="993" spans="8:9" ht="12.75">
      <c r="H993" s="20"/>
      <c r="I993" s="9"/>
    </row>
    <row r="994" spans="8:9" ht="12.75">
      <c r="H994" s="20"/>
      <c r="I994" s="9"/>
    </row>
    <row r="995" spans="8:9" ht="12.75">
      <c r="H995" s="20"/>
      <c r="I995" s="9"/>
    </row>
    <row r="996" spans="8:9" ht="12.75">
      <c r="H996" s="20"/>
      <c r="I996" s="9"/>
    </row>
    <row r="997" spans="8:9" ht="12.75">
      <c r="H997" s="20"/>
      <c r="I997" s="9"/>
    </row>
    <row r="998" spans="8:9" ht="12.75">
      <c r="H998" s="20"/>
      <c r="I998" s="9"/>
    </row>
    <row r="999" spans="8:9" ht="12.75">
      <c r="H999" s="20"/>
      <c r="I999" s="9"/>
    </row>
    <row r="1000" spans="8:9" ht="12.75">
      <c r="H1000" s="20"/>
      <c r="I1000" s="9"/>
    </row>
  </sheetData>
  <dataValidations count="1">
    <dataValidation type="list" allowBlank="1" showInputMessage="1" showErrorMessage="1" prompt="Click and enter a value from the list of items" sqref="F2:F1000">
      <formula1>"TRUE,FALSE"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8" ht="15.75" customHeight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 spans="1:8" ht="15.75" customHeight="1">
      <c r="A2" s="10">
        <v>1</v>
      </c>
      <c r="B2" s="10" t="s">
        <v>137</v>
      </c>
      <c r="C2" s="10" t="s">
        <v>121</v>
      </c>
      <c r="D2" s="10" t="s">
        <v>121</v>
      </c>
      <c r="E2" s="10" t="s">
        <v>122</v>
      </c>
      <c r="F2" s="10">
        <v>1</v>
      </c>
      <c r="G2" s="10">
        <v>0</v>
      </c>
      <c r="H2" s="10">
        <v>0</v>
      </c>
    </row>
    <row r="3" spans="1:8" ht="15.75" customHeight="1">
      <c r="A3" s="10">
        <v>2</v>
      </c>
      <c r="B3" s="10" t="s">
        <v>138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</v>
      </c>
      <c r="H3" s="10">
        <v>0</v>
      </c>
    </row>
    <row r="4" spans="1:8" ht="15.75" customHeight="1">
      <c r="A4" s="10">
        <v>3</v>
      </c>
      <c r="B4" s="10" t="s">
        <v>139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</v>
      </c>
      <c r="H4" s="10">
        <v>0</v>
      </c>
    </row>
    <row r="5" spans="1:8" ht="15.75" customHeight="1">
      <c r="A5" s="10">
        <v>4</v>
      </c>
      <c r="B5" s="10" t="s">
        <v>140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</v>
      </c>
      <c r="H5" s="10">
        <v>0</v>
      </c>
    </row>
    <row r="6" spans="1:8" ht="15.75" customHeight="1">
      <c r="A6" s="10">
        <v>5</v>
      </c>
      <c r="B6" s="10" t="s">
        <v>141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</v>
      </c>
      <c r="H6" s="10">
        <v>0</v>
      </c>
    </row>
    <row r="7" spans="1:8" ht="15.75" customHeight="1">
      <c r="A7" s="10">
        <v>6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</v>
      </c>
      <c r="G7" s="10">
        <v>10000</v>
      </c>
      <c r="H7" s="10">
        <v>0</v>
      </c>
    </row>
    <row r="8" spans="1:8" ht="15.75" customHeight="1">
      <c r="A8" s="10">
        <v>7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</v>
      </c>
      <c r="G8" s="10">
        <v>5000000</v>
      </c>
      <c r="H8" s="10">
        <v>0</v>
      </c>
    </row>
    <row r="9" spans="1:8" ht="15.75" customHeight="1">
      <c r="A9" s="10">
        <v>8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</v>
      </c>
      <c r="H9" s="10">
        <v>50</v>
      </c>
    </row>
    <row r="10" spans="1:8" ht="15.75" customHeight="1">
      <c r="A10" s="10">
        <v>9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</v>
      </c>
      <c r="G10" s="10">
        <v>100000</v>
      </c>
      <c r="H10" s="10">
        <v>0</v>
      </c>
    </row>
    <row r="11" spans="1:8" ht="15.75" customHeight="1">
      <c r="A11" s="10">
        <v>10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</v>
      </c>
      <c r="G11" s="10">
        <v>50000000</v>
      </c>
      <c r="H11" s="10">
        <v>0</v>
      </c>
    </row>
    <row r="12" spans="1:8" ht="15.75" customHeight="1">
      <c r="A12" s="10">
        <v>11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</v>
      </c>
      <c r="H12" s="10">
        <v>100</v>
      </c>
    </row>
    <row r="13" spans="1:8" ht="15.75" customHeight="1">
      <c r="A13" s="10">
        <v>12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</v>
      </c>
      <c r="G13" s="10">
        <v>1000000</v>
      </c>
      <c r="H13" s="10">
        <v>0</v>
      </c>
    </row>
    <row r="14" spans="1:8" ht="15.75" customHeight="1">
      <c r="A14" s="10">
        <v>13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</v>
      </c>
      <c r="G14" s="10">
        <v>500000000</v>
      </c>
      <c r="H14" s="10">
        <v>0</v>
      </c>
    </row>
    <row r="15" spans="1:8" ht="15.75" customHeight="1">
      <c r="A15" s="10">
        <v>14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</v>
      </c>
      <c r="H15" s="10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8" ht="15.75" customHeight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 spans="1:8" ht="15.75" customHeight="1">
      <c r="A2" s="10">
        <v>1</v>
      </c>
      <c r="B2" s="10" t="s">
        <v>142</v>
      </c>
      <c r="C2" s="10" t="s">
        <v>121</v>
      </c>
      <c r="D2" s="10" t="s">
        <v>121</v>
      </c>
      <c r="E2" s="10" t="s">
        <v>122</v>
      </c>
      <c r="F2" s="10">
        <v>1</v>
      </c>
      <c r="G2" s="10">
        <v>0</v>
      </c>
      <c r="H2" s="10">
        <v>0</v>
      </c>
    </row>
    <row r="3" spans="1:8" ht="15.75" customHeight="1">
      <c r="A3" s="10">
        <v>2</v>
      </c>
      <c r="B3" s="10" t="s">
        <v>143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</v>
      </c>
      <c r="H3" s="10">
        <v>0</v>
      </c>
    </row>
    <row r="4" spans="1:8" ht="15.75" customHeight="1">
      <c r="A4" s="10">
        <v>3</v>
      </c>
      <c r="B4" s="10" t="s">
        <v>144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</v>
      </c>
      <c r="H4" s="10">
        <v>0</v>
      </c>
    </row>
    <row r="5" spans="1:8" ht="15.75" customHeight="1">
      <c r="A5" s="10">
        <v>4</v>
      </c>
      <c r="B5" s="10" t="s">
        <v>145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</v>
      </c>
      <c r="H5" s="10">
        <v>0</v>
      </c>
    </row>
    <row r="6" spans="1:8" ht="15.75" customHeight="1">
      <c r="A6" s="10">
        <v>5</v>
      </c>
      <c r="B6" s="10" t="s">
        <v>146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</v>
      </c>
      <c r="H6" s="10">
        <v>0</v>
      </c>
    </row>
    <row r="7" spans="1:8" ht="15.75" customHeight="1">
      <c r="A7" s="10">
        <v>6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</v>
      </c>
      <c r="G7" s="10">
        <v>10000</v>
      </c>
      <c r="H7" s="10">
        <v>0</v>
      </c>
    </row>
    <row r="8" spans="1:8" ht="15.75" customHeight="1">
      <c r="A8" s="10">
        <v>7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</v>
      </c>
      <c r="G8" s="10">
        <v>5000000</v>
      </c>
      <c r="H8" s="10">
        <v>0</v>
      </c>
    </row>
    <row r="9" spans="1:8" ht="15.75" customHeight="1">
      <c r="A9" s="10">
        <v>8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</v>
      </c>
      <c r="H9" s="10">
        <v>50</v>
      </c>
    </row>
    <row r="10" spans="1:8" ht="15.75" customHeight="1">
      <c r="A10" s="10">
        <v>9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</v>
      </c>
      <c r="G10" s="10">
        <v>100000</v>
      </c>
      <c r="H10" s="10">
        <v>0</v>
      </c>
    </row>
    <row r="11" spans="1:8" ht="15.75" customHeight="1">
      <c r="A11" s="10">
        <v>10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</v>
      </c>
      <c r="G11" s="10">
        <v>50000000</v>
      </c>
      <c r="H11" s="10">
        <v>0</v>
      </c>
    </row>
    <row r="12" spans="1:8" ht="15.75" customHeight="1">
      <c r="A12" s="10">
        <v>11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</v>
      </c>
      <c r="H12" s="10">
        <v>100</v>
      </c>
    </row>
    <row r="13" spans="1:8" ht="15.75" customHeight="1">
      <c r="A13" s="10">
        <v>12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</v>
      </c>
      <c r="G13" s="10">
        <v>1000000</v>
      </c>
      <c r="H13" s="10">
        <v>0</v>
      </c>
    </row>
    <row r="14" spans="1:8" ht="15.75" customHeight="1">
      <c r="A14" s="10">
        <v>13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</v>
      </c>
      <c r="G14" s="10">
        <v>500000000</v>
      </c>
      <c r="H14" s="10">
        <v>0</v>
      </c>
    </row>
    <row r="15" spans="1:8" ht="15.75" customHeight="1">
      <c r="A15" s="10">
        <v>14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</v>
      </c>
      <c r="H15" s="10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8" ht="15.75" customHeight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 spans="1:8" ht="15.75" customHeight="1">
      <c r="A2" s="10">
        <v>1</v>
      </c>
      <c r="B2" s="10" t="s">
        <v>147</v>
      </c>
      <c r="C2" s="10" t="s">
        <v>121</v>
      </c>
      <c r="D2" s="10" t="s">
        <v>121</v>
      </c>
      <c r="E2" s="10" t="s">
        <v>122</v>
      </c>
      <c r="F2" s="10">
        <v>1</v>
      </c>
      <c r="G2" s="10">
        <v>0</v>
      </c>
      <c r="H2" s="10">
        <v>0</v>
      </c>
    </row>
    <row r="3" spans="1:8" ht="15.75" customHeight="1">
      <c r="A3" s="10">
        <v>2</v>
      </c>
      <c r="B3" s="10" t="s">
        <v>148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</v>
      </c>
      <c r="H3" s="10">
        <v>0</v>
      </c>
    </row>
    <row r="4" spans="1:8" ht="15.75" customHeight="1">
      <c r="A4" s="10">
        <v>3</v>
      </c>
      <c r="B4" s="10" t="s">
        <v>149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</v>
      </c>
      <c r="H4" s="10">
        <v>0</v>
      </c>
    </row>
    <row r="5" spans="1:8" ht="15.75" customHeight="1">
      <c r="A5" s="10">
        <v>4</v>
      </c>
      <c r="B5" s="10" t="s">
        <v>150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</v>
      </c>
      <c r="H5" s="10">
        <v>0</v>
      </c>
    </row>
    <row r="6" spans="1:8" ht="15.75" customHeight="1">
      <c r="A6" s="10">
        <v>5</v>
      </c>
      <c r="B6" s="10" t="s">
        <v>151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</v>
      </c>
      <c r="H6" s="10">
        <v>0</v>
      </c>
    </row>
    <row r="7" spans="1:8" ht="15.75" customHeight="1">
      <c r="A7" s="10">
        <v>6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</v>
      </c>
      <c r="G7" s="10">
        <v>10000</v>
      </c>
      <c r="H7" s="10">
        <v>0</v>
      </c>
    </row>
    <row r="8" spans="1:8" ht="15.75" customHeight="1">
      <c r="A8" s="10">
        <v>7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</v>
      </c>
      <c r="G8" s="10">
        <v>5000000</v>
      </c>
      <c r="H8" s="10">
        <v>0</v>
      </c>
    </row>
    <row r="9" spans="1:8" ht="15.75" customHeight="1">
      <c r="A9" s="10">
        <v>8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</v>
      </c>
      <c r="H9" s="10">
        <v>50</v>
      </c>
    </row>
    <row r="10" spans="1:8" ht="15.75" customHeight="1">
      <c r="A10" s="10">
        <v>9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</v>
      </c>
      <c r="G10" s="10">
        <v>100000</v>
      </c>
      <c r="H10" s="10">
        <v>0</v>
      </c>
    </row>
    <row r="11" spans="1:8" ht="15.75" customHeight="1">
      <c r="A11" s="10">
        <v>10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</v>
      </c>
      <c r="G11" s="10">
        <v>50000000</v>
      </c>
      <c r="H11" s="10">
        <v>0</v>
      </c>
    </row>
    <row r="12" spans="1:8" ht="15.75" customHeight="1">
      <c r="A12" s="10">
        <v>11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</v>
      </c>
      <c r="H12" s="10">
        <v>100</v>
      </c>
    </row>
    <row r="13" spans="1:8" ht="15.75" customHeight="1">
      <c r="A13" s="10">
        <v>12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</v>
      </c>
      <c r="G13" s="10">
        <v>1000000</v>
      </c>
      <c r="H13" s="10">
        <v>0</v>
      </c>
    </row>
    <row r="14" spans="1:8" ht="15.75" customHeight="1">
      <c r="A14" s="10">
        <v>13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</v>
      </c>
      <c r="G14" s="10">
        <v>500000000</v>
      </c>
      <c r="H14" s="10">
        <v>0</v>
      </c>
    </row>
    <row r="15" spans="1:8" ht="15.75" customHeight="1">
      <c r="A15" s="10">
        <v>14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</v>
      </c>
      <c r="H15" s="10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8" ht="15.75" customHeight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 spans="1:8" ht="15.75" customHeight="1">
      <c r="A2" s="10">
        <v>1</v>
      </c>
      <c r="B2" s="10" t="s">
        <v>152</v>
      </c>
      <c r="C2" s="10" t="s">
        <v>121</v>
      </c>
      <c r="D2" s="10" t="s">
        <v>121</v>
      </c>
      <c r="E2" s="10" t="s">
        <v>122</v>
      </c>
      <c r="F2" s="10">
        <v>1</v>
      </c>
      <c r="G2" s="10">
        <v>0</v>
      </c>
      <c r="H2" s="10">
        <v>0</v>
      </c>
    </row>
    <row r="3" spans="1:8" ht="15.75" customHeight="1">
      <c r="A3" s="10">
        <v>2</v>
      </c>
      <c r="B3" s="10" t="s">
        <v>153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</v>
      </c>
      <c r="H3" s="10">
        <v>0</v>
      </c>
    </row>
    <row r="4" spans="1:8" ht="15.75" customHeight="1">
      <c r="A4" s="10">
        <v>3</v>
      </c>
      <c r="B4" s="10" t="s">
        <v>154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</v>
      </c>
      <c r="H4" s="10">
        <v>0</v>
      </c>
    </row>
    <row r="5" spans="1:8" ht="15.75" customHeight="1">
      <c r="A5" s="10">
        <v>4</v>
      </c>
      <c r="B5" s="10" t="s">
        <v>155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</v>
      </c>
      <c r="H5" s="10">
        <v>0</v>
      </c>
    </row>
    <row r="6" spans="1:8" ht="15.75" customHeight="1">
      <c r="A6" s="10">
        <v>5</v>
      </c>
      <c r="B6" s="10" t="s">
        <v>156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</v>
      </c>
      <c r="H6" s="10">
        <v>0</v>
      </c>
    </row>
    <row r="7" spans="1:8" ht="15.75" customHeight="1">
      <c r="A7" s="10">
        <v>6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</v>
      </c>
      <c r="G7" s="10">
        <v>10000</v>
      </c>
      <c r="H7" s="10">
        <v>0</v>
      </c>
    </row>
    <row r="8" spans="1:8" ht="15.75" customHeight="1">
      <c r="A8" s="10">
        <v>7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</v>
      </c>
      <c r="G8" s="10">
        <v>5000000</v>
      </c>
      <c r="H8" s="10">
        <v>0</v>
      </c>
    </row>
    <row r="9" spans="1:8" ht="15.75" customHeight="1">
      <c r="A9" s="10">
        <v>8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</v>
      </c>
      <c r="H9" s="10">
        <v>50</v>
      </c>
    </row>
    <row r="10" spans="1:8" ht="15.75" customHeight="1">
      <c r="A10" s="10">
        <v>9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</v>
      </c>
      <c r="G10" s="10">
        <v>100000</v>
      </c>
      <c r="H10" s="10">
        <v>0</v>
      </c>
    </row>
    <row r="11" spans="1:8" ht="15.75" customHeight="1">
      <c r="A11" s="10">
        <v>10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</v>
      </c>
      <c r="G11" s="10">
        <v>50000000</v>
      </c>
      <c r="H11" s="10">
        <v>0</v>
      </c>
    </row>
    <row r="12" spans="1:8" ht="15.75" customHeight="1">
      <c r="A12" s="10">
        <v>11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</v>
      </c>
      <c r="H12" s="10">
        <v>100</v>
      </c>
    </row>
    <row r="13" spans="1:8" ht="15.75" customHeight="1">
      <c r="A13" s="10">
        <v>12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</v>
      </c>
      <c r="G13" s="10">
        <v>1000000</v>
      </c>
      <c r="H13" s="10">
        <v>0</v>
      </c>
    </row>
    <row r="14" spans="1:8" ht="15.75" customHeight="1">
      <c r="A14" s="10">
        <v>13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</v>
      </c>
      <c r="G14" s="10">
        <v>500000000</v>
      </c>
      <c r="H14" s="10">
        <v>0</v>
      </c>
    </row>
    <row r="15" spans="1:8" ht="15.75" customHeight="1">
      <c r="A15" s="10">
        <v>14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</v>
      </c>
      <c r="H15" s="10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ColWidth="14.42578125" defaultRowHeight="15.75" customHeight="1"/>
  <cols>
    <col min="2" max="2" width="22.28515625" customWidth="1"/>
  </cols>
  <sheetData>
    <row r="1" spans="1:9" ht="15.75" customHeight="1">
      <c r="A1" s="1" t="s">
        <v>0</v>
      </c>
      <c r="B1" s="1" t="s">
        <v>23</v>
      </c>
      <c r="C1" s="1" t="s">
        <v>118</v>
      </c>
      <c r="D1" s="10"/>
      <c r="E1" s="10"/>
      <c r="G1" s="10" t="s">
        <v>157</v>
      </c>
      <c r="H1" s="10" t="s">
        <v>158</v>
      </c>
      <c r="I1" s="10" t="s">
        <v>159</v>
      </c>
    </row>
    <row r="2" spans="1:9" ht="15.75" customHeight="1">
      <c r="A2" s="10">
        <v>1</v>
      </c>
      <c r="B2" s="10" t="s">
        <v>160</v>
      </c>
      <c r="C2" s="10">
        <v>20</v>
      </c>
      <c r="G2" s="10" t="s">
        <v>161</v>
      </c>
      <c r="H2" s="10">
        <v>1</v>
      </c>
      <c r="I2" s="10">
        <f>1/200</f>
        <v>5.0000000000000001E-3</v>
      </c>
    </row>
    <row r="3" spans="1:9" ht="15.75" customHeight="1">
      <c r="A3" s="10">
        <v>2</v>
      </c>
      <c r="B3" s="10" t="s">
        <v>162</v>
      </c>
      <c r="C3" s="10">
        <v>200</v>
      </c>
      <c r="G3" s="10" t="s">
        <v>163</v>
      </c>
      <c r="H3" s="10">
        <v>1</v>
      </c>
      <c r="I3" s="10">
        <f>90/50000</f>
        <v>1.8E-3</v>
      </c>
    </row>
    <row r="4" spans="1:9" ht="15.75" customHeight="1">
      <c r="A4" s="10">
        <v>3</v>
      </c>
      <c r="B4" s="10" t="s">
        <v>164</v>
      </c>
      <c r="C4" s="10">
        <v>200</v>
      </c>
    </row>
    <row r="5" spans="1:9" ht="15.75" customHeight="1">
      <c r="A5" s="10">
        <v>4</v>
      </c>
      <c r="B5" s="10" t="s">
        <v>165</v>
      </c>
      <c r="C5" s="10">
        <v>500</v>
      </c>
    </row>
    <row r="6" spans="1:9" ht="15.75" customHeight="1">
      <c r="A6" s="10">
        <v>5</v>
      </c>
      <c r="B6" s="10" t="s">
        <v>166</v>
      </c>
      <c r="C6" s="10">
        <v>1250</v>
      </c>
    </row>
    <row r="7" spans="1:9" ht="15.75" customHeight="1">
      <c r="A7" s="10">
        <v>6</v>
      </c>
      <c r="B7" s="30" t="s">
        <v>167</v>
      </c>
      <c r="C7" s="10">
        <v>4000</v>
      </c>
    </row>
    <row r="8" spans="1:9" ht="15.75" customHeight="1">
      <c r="A8" s="10">
        <v>7</v>
      </c>
      <c r="B8" s="10" t="s">
        <v>168</v>
      </c>
      <c r="C8" s="10">
        <v>15000</v>
      </c>
    </row>
    <row r="9" spans="1:9" ht="15.75" customHeight="1">
      <c r="A9" s="10">
        <v>8</v>
      </c>
      <c r="B9" s="10" t="s">
        <v>169</v>
      </c>
      <c r="C9" s="10">
        <v>50000</v>
      </c>
    </row>
    <row r="10" spans="1:9" ht="15.75" customHeight="1">
      <c r="A10" s="10">
        <v>9</v>
      </c>
      <c r="B10" s="10" t="s">
        <v>170</v>
      </c>
      <c r="C10" s="10">
        <v>100</v>
      </c>
    </row>
    <row r="11" spans="1:9" ht="15.75" customHeight="1">
      <c r="A11" s="10">
        <v>10</v>
      </c>
      <c r="B11" s="10" t="s">
        <v>171</v>
      </c>
      <c r="C11" s="10">
        <v>4000</v>
      </c>
    </row>
    <row r="12" spans="1:9" ht="15.75" customHeight="1">
      <c r="A12" s="10"/>
      <c r="B12" s="10"/>
      <c r="C12" s="10"/>
    </row>
    <row r="13" spans="1:9" ht="15.75" customHeight="1">
      <c r="A13" s="10"/>
      <c r="B13" s="10"/>
      <c r="C13" s="10"/>
    </row>
    <row r="14" spans="1:9" ht="15.75" customHeight="1">
      <c r="A14" s="10"/>
      <c r="B14" s="10"/>
      <c r="C14" s="10"/>
    </row>
    <row r="15" spans="1:9" ht="15.75" customHeight="1">
      <c r="A15" s="10"/>
      <c r="B15" s="10"/>
      <c r="C15" s="10"/>
    </row>
    <row r="16" spans="1:9" ht="15.75" customHeight="1">
      <c r="A16" s="10"/>
      <c r="B16" s="10"/>
      <c r="C16" s="10"/>
    </row>
    <row r="17" spans="1:3" ht="15.75" customHeight="1">
      <c r="A17" s="10"/>
      <c r="B17" s="10"/>
      <c r="C17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F19" sqref="F19"/>
    </sheetView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5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74" t="s">
        <v>174</v>
      </c>
      <c r="J1" s="32" t="s">
        <v>175</v>
      </c>
      <c r="K1" s="32" t="s">
        <v>176</v>
      </c>
      <c r="L1" s="32" t="s">
        <v>177</v>
      </c>
      <c r="M1" s="32" t="s">
        <v>178</v>
      </c>
      <c r="N1" s="32" t="s">
        <v>179</v>
      </c>
      <c r="O1" s="32" t="s">
        <v>180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0">
        <v>1</v>
      </c>
      <c r="B2" s="23" t="s">
        <v>181</v>
      </c>
      <c r="C2" s="10" t="s">
        <v>121</v>
      </c>
      <c r="D2" s="10">
        <v>300</v>
      </c>
      <c r="E2" s="10">
        <v>120</v>
      </c>
      <c r="F2" s="33">
        <f t="shared" ref="F2:F17" si="0">J3/(86400/E2)</f>
        <v>4.4444444444444447E-4</v>
      </c>
      <c r="I2" s="75"/>
      <c r="J2" s="32">
        <v>120</v>
      </c>
      <c r="K2" s="32">
        <v>300</v>
      </c>
      <c r="L2" s="32">
        <v>3600</v>
      </c>
      <c r="M2" s="32">
        <v>14400</v>
      </c>
      <c r="N2" s="32">
        <v>28800</v>
      </c>
      <c r="O2" s="32">
        <v>86400</v>
      </c>
    </row>
    <row r="3" spans="1:25" ht="15.75" customHeight="1">
      <c r="A3" s="10">
        <v>2</v>
      </c>
      <c r="B3" s="23" t="s">
        <v>182</v>
      </c>
      <c r="C3" s="10" t="s">
        <v>121</v>
      </c>
      <c r="D3" s="10">
        <f t="shared" ref="D3:D17" si="1">D2*4</f>
        <v>1200</v>
      </c>
      <c r="E3" s="10">
        <v>120</v>
      </c>
      <c r="F3" s="33">
        <f t="shared" si="0"/>
        <v>4.8888888888888897E-4</v>
      </c>
      <c r="I3" s="10">
        <v>1</v>
      </c>
      <c r="J3" s="10">
        <v>0.32</v>
      </c>
      <c r="K3" s="10">
        <v>0.28000000000000003</v>
      </c>
      <c r="L3" s="10">
        <v>0.24</v>
      </c>
      <c r="M3" s="10">
        <v>0.2</v>
      </c>
      <c r="N3" s="10">
        <v>0.16</v>
      </c>
      <c r="O3" s="10">
        <v>0.12</v>
      </c>
    </row>
    <row r="4" spans="1:25" ht="15.75" customHeight="1">
      <c r="A4" s="10">
        <v>3</v>
      </c>
      <c r="B4" s="23" t="s">
        <v>183</v>
      </c>
      <c r="C4" s="10" t="s">
        <v>121</v>
      </c>
      <c r="D4" s="10">
        <f t="shared" si="1"/>
        <v>4800</v>
      </c>
      <c r="E4" s="10">
        <v>120</v>
      </c>
      <c r="F4" s="33">
        <f t="shared" si="0"/>
        <v>5.3333333333333336E-4</v>
      </c>
      <c r="I4" s="10">
        <v>1.1000000000000001</v>
      </c>
      <c r="J4">
        <f t="shared" ref="J4:J18" si="2">I4*$J$3</f>
        <v>0.35200000000000004</v>
      </c>
      <c r="K4">
        <f t="shared" ref="K4:K18" si="3">I4*$K$3</f>
        <v>0.30800000000000005</v>
      </c>
      <c r="L4">
        <f t="shared" ref="L4:L18" si="4">$L$3*I4</f>
        <v>0.26400000000000001</v>
      </c>
      <c r="M4">
        <f t="shared" ref="M4:M18" si="5">$M$3*I4</f>
        <v>0.22000000000000003</v>
      </c>
      <c r="N4">
        <f t="shared" ref="N4:N18" si="6">$N$3*I4</f>
        <v>0.17600000000000002</v>
      </c>
      <c r="O4">
        <f t="shared" ref="O4:O18" si="7">$O$3*I4</f>
        <v>0.13200000000000001</v>
      </c>
    </row>
    <row r="5" spans="1:25" ht="15.75" customHeight="1">
      <c r="A5" s="10">
        <v>4</v>
      </c>
      <c r="B5" s="23" t="s">
        <v>184</v>
      </c>
      <c r="C5" s="10" t="s">
        <v>121</v>
      </c>
      <c r="D5" s="10">
        <f t="shared" si="1"/>
        <v>19200</v>
      </c>
      <c r="E5" s="10">
        <v>120</v>
      </c>
      <c r="F5" s="33">
        <f t="shared" si="0"/>
        <v>5.7777777777777786E-4</v>
      </c>
      <c r="I5" s="10">
        <v>1.2</v>
      </c>
      <c r="J5">
        <f t="shared" si="2"/>
        <v>0.38400000000000001</v>
      </c>
      <c r="K5">
        <f t="shared" si="3"/>
        <v>0.33600000000000002</v>
      </c>
      <c r="L5">
        <f t="shared" si="4"/>
        <v>0.28799999999999998</v>
      </c>
      <c r="M5">
        <f t="shared" si="5"/>
        <v>0.24</v>
      </c>
      <c r="N5">
        <f t="shared" si="6"/>
        <v>0.192</v>
      </c>
      <c r="O5">
        <f t="shared" si="7"/>
        <v>0.14399999999999999</v>
      </c>
    </row>
    <row r="6" spans="1:25" ht="15.75" customHeight="1">
      <c r="A6" s="10">
        <v>5</v>
      </c>
      <c r="B6" s="23" t="s">
        <v>185</v>
      </c>
      <c r="C6" s="10" t="s">
        <v>121</v>
      </c>
      <c r="D6" s="10">
        <f t="shared" si="1"/>
        <v>76800</v>
      </c>
      <c r="E6" s="10">
        <v>120</v>
      </c>
      <c r="F6" s="33">
        <f t="shared" si="0"/>
        <v>6.2222222222222214E-4</v>
      </c>
      <c r="I6" s="10">
        <v>1.3</v>
      </c>
      <c r="J6">
        <f t="shared" si="2"/>
        <v>0.41600000000000004</v>
      </c>
      <c r="K6">
        <f t="shared" si="3"/>
        <v>0.36400000000000005</v>
      </c>
      <c r="L6">
        <f t="shared" si="4"/>
        <v>0.312</v>
      </c>
      <c r="M6">
        <f t="shared" si="5"/>
        <v>0.26</v>
      </c>
      <c r="N6">
        <f t="shared" si="6"/>
        <v>0.20800000000000002</v>
      </c>
      <c r="O6">
        <f t="shared" si="7"/>
        <v>0.156</v>
      </c>
    </row>
    <row r="7" spans="1:25" ht="15.75" customHeight="1">
      <c r="A7" s="10">
        <v>6</v>
      </c>
      <c r="B7" s="23" t="s">
        <v>186</v>
      </c>
      <c r="C7" s="10" t="s">
        <v>121</v>
      </c>
      <c r="D7" s="10">
        <f t="shared" si="1"/>
        <v>307200</v>
      </c>
      <c r="E7" s="10">
        <v>120</v>
      </c>
      <c r="F7" s="33">
        <f t="shared" si="0"/>
        <v>6.6666666666666664E-4</v>
      </c>
      <c r="I7" s="10">
        <v>1.4</v>
      </c>
      <c r="J7">
        <f t="shared" si="2"/>
        <v>0.44799999999999995</v>
      </c>
      <c r="K7">
        <f t="shared" si="3"/>
        <v>0.39200000000000002</v>
      </c>
      <c r="L7">
        <f t="shared" si="4"/>
        <v>0.33599999999999997</v>
      </c>
      <c r="M7">
        <f t="shared" si="5"/>
        <v>0.27999999999999997</v>
      </c>
      <c r="N7">
        <f t="shared" si="6"/>
        <v>0.22399999999999998</v>
      </c>
      <c r="O7">
        <f t="shared" si="7"/>
        <v>0.16799999999999998</v>
      </c>
    </row>
    <row r="8" spans="1:25" ht="15.75" customHeight="1">
      <c r="A8" s="10">
        <v>7</v>
      </c>
      <c r="B8" s="23" t="s">
        <v>187</v>
      </c>
      <c r="C8" s="10" t="s">
        <v>121</v>
      </c>
      <c r="D8" s="10">
        <f t="shared" si="1"/>
        <v>1228800</v>
      </c>
      <c r="E8" s="10">
        <v>120</v>
      </c>
      <c r="F8" s="33">
        <f t="shared" si="0"/>
        <v>7.1111111111111115E-4</v>
      </c>
      <c r="I8" s="10">
        <v>1.5</v>
      </c>
      <c r="J8">
        <f t="shared" si="2"/>
        <v>0.48</v>
      </c>
      <c r="K8">
        <f t="shared" si="3"/>
        <v>0.42000000000000004</v>
      </c>
      <c r="L8">
        <f t="shared" si="4"/>
        <v>0.36</v>
      </c>
      <c r="M8">
        <f t="shared" si="5"/>
        <v>0.30000000000000004</v>
      </c>
      <c r="N8">
        <f t="shared" si="6"/>
        <v>0.24</v>
      </c>
      <c r="O8">
        <f t="shared" si="7"/>
        <v>0.18</v>
      </c>
    </row>
    <row r="9" spans="1:25" ht="15.75" customHeight="1">
      <c r="A9" s="10">
        <v>8</v>
      </c>
      <c r="B9" s="23" t="s">
        <v>188</v>
      </c>
      <c r="C9" s="10" t="s">
        <v>121</v>
      </c>
      <c r="D9" s="10">
        <f t="shared" si="1"/>
        <v>4915200</v>
      </c>
      <c r="E9" s="10">
        <v>120</v>
      </c>
      <c r="F9" s="33">
        <f t="shared" si="0"/>
        <v>7.5555555555555565E-4</v>
      </c>
      <c r="I9" s="10">
        <v>1.6</v>
      </c>
      <c r="J9">
        <f t="shared" si="2"/>
        <v>0.51200000000000001</v>
      </c>
      <c r="K9">
        <f t="shared" si="3"/>
        <v>0.44800000000000006</v>
      </c>
      <c r="L9">
        <f t="shared" si="4"/>
        <v>0.38400000000000001</v>
      </c>
      <c r="M9">
        <f t="shared" si="5"/>
        <v>0.32000000000000006</v>
      </c>
      <c r="N9">
        <f t="shared" si="6"/>
        <v>0.25600000000000001</v>
      </c>
      <c r="O9">
        <f t="shared" si="7"/>
        <v>0.192</v>
      </c>
    </row>
    <row r="10" spans="1:25" ht="15.75" customHeight="1">
      <c r="A10" s="10">
        <v>9</v>
      </c>
      <c r="B10" s="23" t="s">
        <v>189</v>
      </c>
      <c r="C10" s="10" t="s">
        <v>121</v>
      </c>
      <c r="D10" s="10">
        <f t="shared" si="1"/>
        <v>19660800</v>
      </c>
      <c r="E10" s="10">
        <v>120</v>
      </c>
      <c r="F10" s="33">
        <f t="shared" si="0"/>
        <v>8.0000000000000015E-4</v>
      </c>
      <c r="I10" s="10">
        <v>1.7</v>
      </c>
      <c r="J10">
        <f t="shared" si="2"/>
        <v>0.54400000000000004</v>
      </c>
      <c r="K10">
        <f t="shared" si="3"/>
        <v>0.47600000000000003</v>
      </c>
      <c r="L10">
        <f t="shared" si="4"/>
        <v>0.40799999999999997</v>
      </c>
      <c r="M10">
        <f t="shared" si="5"/>
        <v>0.34</v>
      </c>
      <c r="N10">
        <f t="shared" si="6"/>
        <v>0.27200000000000002</v>
      </c>
      <c r="O10">
        <f t="shared" si="7"/>
        <v>0.20399999999999999</v>
      </c>
    </row>
    <row r="11" spans="1:25" ht="15.75" customHeight="1">
      <c r="A11" s="10">
        <v>10</v>
      </c>
      <c r="B11" s="23" t="s">
        <v>190</v>
      </c>
      <c r="C11" s="10" t="s">
        <v>121</v>
      </c>
      <c r="D11" s="10">
        <f t="shared" si="1"/>
        <v>78643200</v>
      </c>
      <c r="E11" s="10">
        <v>120</v>
      </c>
      <c r="F11" s="33">
        <f t="shared" si="0"/>
        <v>8.4444444444444443E-4</v>
      </c>
      <c r="I11" s="10">
        <v>1.8</v>
      </c>
      <c r="J11">
        <f t="shared" si="2"/>
        <v>0.57600000000000007</v>
      </c>
      <c r="K11">
        <f t="shared" si="3"/>
        <v>0.50400000000000011</v>
      </c>
      <c r="L11">
        <f t="shared" si="4"/>
        <v>0.432</v>
      </c>
      <c r="M11">
        <f t="shared" si="5"/>
        <v>0.36000000000000004</v>
      </c>
      <c r="N11">
        <f t="shared" si="6"/>
        <v>0.28800000000000003</v>
      </c>
      <c r="O11">
        <f t="shared" si="7"/>
        <v>0.216</v>
      </c>
    </row>
    <row r="12" spans="1:25" ht="15.75" customHeight="1">
      <c r="A12" s="10">
        <v>11</v>
      </c>
      <c r="B12" s="23" t="s">
        <v>191</v>
      </c>
      <c r="C12" s="10" t="s">
        <v>121</v>
      </c>
      <c r="D12" s="10">
        <f t="shared" si="1"/>
        <v>314572800</v>
      </c>
      <c r="E12" s="10">
        <v>120</v>
      </c>
      <c r="F12" s="33">
        <f t="shared" si="0"/>
        <v>8.8888888888888893E-4</v>
      </c>
      <c r="I12" s="10">
        <v>1.9</v>
      </c>
      <c r="J12">
        <f t="shared" si="2"/>
        <v>0.60799999999999998</v>
      </c>
      <c r="K12">
        <f t="shared" si="3"/>
        <v>0.53200000000000003</v>
      </c>
      <c r="L12">
        <f t="shared" si="4"/>
        <v>0.45599999999999996</v>
      </c>
      <c r="M12">
        <f t="shared" si="5"/>
        <v>0.38</v>
      </c>
      <c r="N12">
        <f t="shared" si="6"/>
        <v>0.30399999999999999</v>
      </c>
      <c r="O12">
        <f t="shared" si="7"/>
        <v>0.22799999999999998</v>
      </c>
    </row>
    <row r="13" spans="1:25" ht="15.75" customHeight="1">
      <c r="A13" s="10">
        <v>12</v>
      </c>
      <c r="B13" s="23" t="s">
        <v>192</v>
      </c>
      <c r="C13" s="10" t="s">
        <v>121</v>
      </c>
      <c r="D13" s="10">
        <f t="shared" si="1"/>
        <v>1258291200</v>
      </c>
      <c r="E13" s="10">
        <v>120</v>
      </c>
      <c r="F13" s="33">
        <f t="shared" si="0"/>
        <v>9.3333333333333343E-4</v>
      </c>
      <c r="I13" s="10">
        <v>2</v>
      </c>
      <c r="J13">
        <f t="shared" si="2"/>
        <v>0.64</v>
      </c>
      <c r="K13">
        <f t="shared" si="3"/>
        <v>0.56000000000000005</v>
      </c>
      <c r="L13">
        <f t="shared" si="4"/>
        <v>0.48</v>
      </c>
      <c r="M13">
        <f t="shared" si="5"/>
        <v>0.4</v>
      </c>
      <c r="N13">
        <f t="shared" si="6"/>
        <v>0.32</v>
      </c>
      <c r="O13">
        <f t="shared" si="7"/>
        <v>0.24</v>
      </c>
    </row>
    <row r="14" spans="1:25" ht="15.75" customHeight="1">
      <c r="A14" s="10">
        <v>13</v>
      </c>
      <c r="B14" s="23" t="s">
        <v>193</v>
      </c>
      <c r="C14" s="10" t="s">
        <v>121</v>
      </c>
      <c r="D14" s="10">
        <f t="shared" si="1"/>
        <v>5033164800</v>
      </c>
      <c r="E14" s="10">
        <v>120</v>
      </c>
      <c r="F14" s="33">
        <f t="shared" si="0"/>
        <v>9.7777777777777793E-4</v>
      </c>
      <c r="I14" s="10">
        <v>2.1</v>
      </c>
      <c r="J14">
        <f t="shared" si="2"/>
        <v>0.67200000000000004</v>
      </c>
      <c r="K14">
        <f t="shared" si="3"/>
        <v>0.58800000000000008</v>
      </c>
      <c r="L14">
        <f t="shared" si="4"/>
        <v>0.504</v>
      </c>
      <c r="M14">
        <f t="shared" si="5"/>
        <v>0.42000000000000004</v>
      </c>
      <c r="N14">
        <f t="shared" si="6"/>
        <v>0.33600000000000002</v>
      </c>
      <c r="O14">
        <f t="shared" si="7"/>
        <v>0.252</v>
      </c>
    </row>
    <row r="15" spans="1:25" ht="15.75" customHeight="1">
      <c r="A15" s="10">
        <v>14</v>
      </c>
      <c r="B15" s="23" t="s">
        <v>194</v>
      </c>
      <c r="C15" s="10" t="s">
        <v>121</v>
      </c>
      <c r="D15" s="10">
        <f t="shared" si="1"/>
        <v>20132659200</v>
      </c>
      <c r="E15" s="10">
        <v>120</v>
      </c>
      <c r="F15" s="33">
        <f t="shared" si="0"/>
        <v>1.0222222222222221E-3</v>
      </c>
      <c r="I15" s="10">
        <v>2.2000000000000002</v>
      </c>
      <c r="J15">
        <f t="shared" si="2"/>
        <v>0.70400000000000007</v>
      </c>
      <c r="K15">
        <f t="shared" si="3"/>
        <v>0.6160000000000001</v>
      </c>
      <c r="L15">
        <f t="shared" si="4"/>
        <v>0.52800000000000002</v>
      </c>
      <c r="M15">
        <f t="shared" si="5"/>
        <v>0.44000000000000006</v>
      </c>
      <c r="N15">
        <f t="shared" si="6"/>
        <v>0.35200000000000004</v>
      </c>
      <c r="O15">
        <f t="shared" si="7"/>
        <v>0.26400000000000001</v>
      </c>
    </row>
    <row r="16" spans="1:25" ht="15.75" customHeight="1">
      <c r="A16" s="10">
        <v>15</v>
      </c>
      <c r="B16" s="23" t="s">
        <v>195</v>
      </c>
      <c r="C16" s="10" t="s">
        <v>121</v>
      </c>
      <c r="D16" s="10">
        <f t="shared" si="1"/>
        <v>80530636800</v>
      </c>
      <c r="E16" s="10">
        <v>120</v>
      </c>
      <c r="F16" s="33">
        <f t="shared" si="0"/>
        <v>1.0666666666666667E-3</v>
      </c>
      <c r="I16" s="10">
        <v>2.2999999999999998</v>
      </c>
      <c r="J16">
        <f t="shared" si="2"/>
        <v>0.73599999999999999</v>
      </c>
      <c r="K16">
        <f t="shared" si="3"/>
        <v>0.64400000000000002</v>
      </c>
      <c r="L16">
        <f t="shared" si="4"/>
        <v>0.55199999999999994</v>
      </c>
      <c r="M16">
        <f t="shared" si="5"/>
        <v>0.45999999999999996</v>
      </c>
      <c r="N16">
        <f t="shared" si="6"/>
        <v>0.36799999999999999</v>
      </c>
      <c r="O16">
        <f t="shared" si="7"/>
        <v>0.27599999999999997</v>
      </c>
    </row>
    <row r="17" spans="1:15" ht="15.75" customHeight="1">
      <c r="A17" s="10">
        <v>16</v>
      </c>
      <c r="B17" s="23" t="s">
        <v>196</v>
      </c>
      <c r="C17" s="10" t="s">
        <v>121</v>
      </c>
      <c r="D17" s="10">
        <f t="shared" si="1"/>
        <v>322122547200</v>
      </c>
      <c r="E17" s="10">
        <v>120</v>
      </c>
      <c r="F17" s="33">
        <f t="shared" si="0"/>
        <v>0</v>
      </c>
      <c r="I17" s="10">
        <v>2.4</v>
      </c>
      <c r="J17">
        <f t="shared" si="2"/>
        <v>0.76800000000000002</v>
      </c>
      <c r="K17">
        <f t="shared" si="3"/>
        <v>0.67200000000000004</v>
      </c>
      <c r="L17">
        <f t="shared" si="4"/>
        <v>0.57599999999999996</v>
      </c>
      <c r="M17">
        <f t="shared" si="5"/>
        <v>0.48</v>
      </c>
      <c r="N17">
        <f t="shared" si="6"/>
        <v>0.38400000000000001</v>
      </c>
      <c r="O17">
        <f t="shared" si="7"/>
        <v>0.28799999999999998</v>
      </c>
    </row>
    <row r="18" spans="1:15" ht="15.75" customHeight="1">
      <c r="A18" s="10"/>
      <c r="B18" s="23"/>
      <c r="E18" s="10"/>
      <c r="F18" s="33"/>
      <c r="I18" s="10"/>
    </row>
    <row r="19" spans="1:15" ht="15.75" customHeight="1">
      <c r="A19" s="10"/>
      <c r="B19" s="23"/>
      <c r="E19" s="10"/>
      <c r="F19" s="33"/>
    </row>
  </sheetData>
  <mergeCells count="1">
    <mergeCell ref="I1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3" t="s">
        <v>181</v>
      </c>
      <c r="C2" s="10" t="s">
        <v>121</v>
      </c>
      <c r="D2" s="10">
        <v>300</v>
      </c>
      <c r="E2" s="10">
        <v>300</v>
      </c>
      <c r="F2" s="34">
        <f>MerchData1!K3/(86400/E2)</f>
        <v>9.722222222222223E-4</v>
      </c>
    </row>
    <row r="3" spans="1:26" ht="15.75" customHeight="1">
      <c r="A3" s="10">
        <v>2</v>
      </c>
      <c r="B3" s="23" t="s">
        <v>182</v>
      </c>
      <c r="C3" s="10" t="s">
        <v>121</v>
      </c>
      <c r="D3" s="10">
        <f t="shared" ref="D3:D17" si="0">D2*4</f>
        <v>1200</v>
      </c>
      <c r="E3" s="10">
        <v>300</v>
      </c>
      <c r="F3" s="34">
        <f>MerchData1!K4/(86400/E3)</f>
        <v>1.0694444444444447E-3</v>
      </c>
    </row>
    <row r="4" spans="1:26" ht="15.75" customHeight="1">
      <c r="A4" s="10">
        <v>3</v>
      </c>
      <c r="B4" s="23" t="s">
        <v>183</v>
      </c>
      <c r="C4" s="10" t="s">
        <v>121</v>
      </c>
      <c r="D4" s="10">
        <f t="shared" si="0"/>
        <v>4800</v>
      </c>
      <c r="E4" s="10">
        <v>300</v>
      </c>
      <c r="F4" s="34">
        <f>MerchData1!K5/(86400/E4)</f>
        <v>1.1666666666666668E-3</v>
      </c>
    </row>
    <row r="5" spans="1:26" ht="15.75" customHeight="1">
      <c r="A5" s="10">
        <v>4</v>
      </c>
      <c r="B5" s="23" t="s">
        <v>184</v>
      </c>
      <c r="C5" s="10" t="s">
        <v>121</v>
      </c>
      <c r="D5" s="10">
        <f t="shared" si="0"/>
        <v>19200</v>
      </c>
      <c r="E5" s="10">
        <v>300</v>
      </c>
      <c r="F5" s="34">
        <f>MerchData1!K6/(86400/E5)</f>
        <v>1.263888888888889E-3</v>
      </c>
    </row>
    <row r="6" spans="1:26" ht="15.75" customHeight="1">
      <c r="A6" s="10">
        <v>5</v>
      </c>
      <c r="B6" s="23" t="s">
        <v>185</v>
      </c>
      <c r="C6" s="10" t="s">
        <v>121</v>
      </c>
      <c r="D6" s="10">
        <f t="shared" si="0"/>
        <v>76800</v>
      </c>
      <c r="E6" s="10">
        <v>300</v>
      </c>
      <c r="F6" s="34">
        <f>MerchData1!K7/(86400/E6)</f>
        <v>1.3611111111111111E-3</v>
      </c>
    </row>
    <row r="7" spans="1:26" ht="15.75" customHeight="1">
      <c r="A7" s="10">
        <v>6</v>
      </c>
      <c r="B7" s="23" t="s">
        <v>186</v>
      </c>
      <c r="C7" s="10" t="s">
        <v>121</v>
      </c>
      <c r="D7" s="10">
        <f t="shared" si="0"/>
        <v>307200</v>
      </c>
      <c r="E7" s="10">
        <v>300</v>
      </c>
      <c r="F7" s="34">
        <f>MerchData1!K8/(86400/E7)</f>
        <v>1.4583333333333334E-3</v>
      </c>
    </row>
    <row r="8" spans="1:26" ht="15.75" customHeight="1">
      <c r="A8" s="10">
        <v>7</v>
      </c>
      <c r="B8" s="23" t="s">
        <v>187</v>
      </c>
      <c r="C8" s="10" t="s">
        <v>121</v>
      </c>
      <c r="D8" s="10">
        <f t="shared" si="0"/>
        <v>1228800</v>
      </c>
      <c r="E8" s="10">
        <v>300</v>
      </c>
      <c r="F8" s="34">
        <f>MerchData1!K9/(86400/E8)</f>
        <v>1.5555555555555557E-3</v>
      </c>
    </row>
    <row r="9" spans="1:26" ht="15.75" customHeight="1">
      <c r="A9" s="10">
        <v>8</v>
      </c>
      <c r="B9" s="23" t="s">
        <v>188</v>
      </c>
      <c r="C9" s="10" t="s">
        <v>121</v>
      </c>
      <c r="D9" s="10">
        <f t="shared" si="0"/>
        <v>4915200</v>
      </c>
      <c r="E9" s="10">
        <v>300</v>
      </c>
      <c r="F9" s="34">
        <f>MerchData1!K10/(86400/E9)</f>
        <v>1.652777777777778E-3</v>
      </c>
    </row>
    <row r="10" spans="1:26" ht="15.75" customHeight="1">
      <c r="A10" s="10">
        <v>9</v>
      </c>
      <c r="B10" s="23" t="s">
        <v>189</v>
      </c>
      <c r="C10" s="10" t="s">
        <v>121</v>
      </c>
      <c r="D10" s="10">
        <f t="shared" si="0"/>
        <v>19660800</v>
      </c>
      <c r="E10" s="10">
        <v>300</v>
      </c>
      <c r="F10" s="34">
        <f>MerchData1!K11/(86400/E10)</f>
        <v>1.7500000000000005E-3</v>
      </c>
    </row>
    <row r="11" spans="1:26" ht="15.75" customHeight="1">
      <c r="A11" s="10">
        <v>10</v>
      </c>
      <c r="B11" s="23" t="s">
        <v>190</v>
      </c>
      <c r="C11" s="10" t="s">
        <v>121</v>
      </c>
      <c r="D11" s="10">
        <f t="shared" si="0"/>
        <v>78643200</v>
      </c>
      <c r="E11" s="10">
        <v>300</v>
      </c>
      <c r="F11" s="34">
        <f>MerchData1!K12/(86400/E11)</f>
        <v>1.8472222222222223E-3</v>
      </c>
    </row>
    <row r="12" spans="1:26" ht="15.75" customHeight="1">
      <c r="A12" s="10">
        <v>11</v>
      </c>
      <c r="B12" s="23" t="s">
        <v>191</v>
      </c>
      <c r="C12" s="10" t="s">
        <v>121</v>
      </c>
      <c r="D12" s="10">
        <f t="shared" si="0"/>
        <v>314572800</v>
      </c>
      <c r="E12" s="10">
        <v>300</v>
      </c>
      <c r="F12" s="34">
        <f>MerchData1!K13/(86400/E12)</f>
        <v>1.9444444444444446E-3</v>
      </c>
    </row>
    <row r="13" spans="1:26" ht="15.75" customHeight="1">
      <c r="A13" s="10">
        <v>12</v>
      </c>
      <c r="B13" s="23" t="s">
        <v>192</v>
      </c>
      <c r="C13" s="10" t="s">
        <v>121</v>
      </c>
      <c r="D13" s="10">
        <f t="shared" si="0"/>
        <v>1258291200</v>
      </c>
      <c r="E13" s="10">
        <v>300</v>
      </c>
      <c r="F13" s="34">
        <f>MerchData1!K14/(86400/E13)</f>
        <v>2.0416666666666669E-3</v>
      </c>
    </row>
    <row r="14" spans="1:26" ht="15.75" customHeight="1">
      <c r="A14" s="10">
        <v>13</v>
      </c>
      <c r="B14" s="23" t="s">
        <v>193</v>
      </c>
      <c r="C14" s="10" t="s">
        <v>121</v>
      </c>
      <c r="D14" s="10">
        <f t="shared" si="0"/>
        <v>5033164800</v>
      </c>
      <c r="E14" s="10">
        <v>300</v>
      </c>
      <c r="F14" s="34">
        <f>MerchData1!K15/(86400/E14)</f>
        <v>2.1388888888888894E-3</v>
      </c>
    </row>
    <row r="15" spans="1:26" ht="15.75" customHeight="1">
      <c r="A15" s="10">
        <v>14</v>
      </c>
      <c r="B15" s="23" t="s">
        <v>194</v>
      </c>
      <c r="C15" s="10" t="s">
        <v>121</v>
      </c>
      <c r="D15" s="10">
        <f t="shared" si="0"/>
        <v>20132659200</v>
      </c>
      <c r="E15" s="10">
        <v>300</v>
      </c>
      <c r="F15" s="34">
        <f>MerchData1!K16/(86400/E15)</f>
        <v>2.236111111111111E-3</v>
      </c>
    </row>
    <row r="16" spans="1:26" ht="15.75" customHeight="1">
      <c r="A16" s="10">
        <v>15</v>
      </c>
      <c r="B16" s="23" t="s">
        <v>195</v>
      </c>
      <c r="C16" s="10" t="s">
        <v>121</v>
      </c>
      <c r="D16" s="10">
        <f t="shared" si="0"/>
        <v>80530636800</v>
      </c>
      <c r="E16" s="10">
        <v>300</v>
      </c>
      <c r="F16" s="34">
        <f>MerchData1!K17/(86400/E16)</f>
        <v>2.3333333333333335E-3</v>
      </c>
    </row>
    <row r="17" spans="1:6" ht="15.75" customHeight="1">
      <c r="A17" s="10">
        <v>16</v>
      </c>
      <c r="B17" s="23" t="s">
        <v>196</v>
      </c>
      <c r="C17" s="10" t="s">
        <v>121</v>
      </c>
      <c r="D17" s="10">
        <f t="shared" si="0"/>
        <v>322122547200</v>
      </c>
      <c r="E17" s="10">
        <v>300</v>
      </c>
      <c r="F17" s="34">
        <f>MerchData1!K18/(86400/E17)</f>
        <v>0</v>
      </c>
    </row>
    <row r="18" spans="1:6" ht="15.75" customHeight="1">
      <c r="A18" s="10"/>
      <c r="B18" s="23"/>
      <c r="E18" s="10"/>
      <c r="F18" s="35"/>
    </row>
    <row r="19" spans="1:6" ht="15.75" customHeight="1">
      <c r="A19" s="10"/>
      <c r="B19" s="23"/>
      <c r="E19" s="10"/>
      <c r="F19" s="10"/>
    </row>
    <row r="20" spans="1:6" ht="15.75" customHeight="1">
      <c r="A20" s="10"/>
      <c r="B20" s="23"/>
      <c r="F20" s="10"/>
    </row>
    <row r="21" spans="1:6" ht="15.75" customHeight="1">
      <c r="A21" s="10"/>
      <c r="B21" s="23"/>
      <c r="F21" s="10"/>
    </row>
    <row r="22" spans="1:6" ht="15.75" customHeight="1">
      <c r="A22" s="10"/>
      <c r="B22" s="23"/>
      <c r="F22" s="10"/>
    </row>
    <row r="23" spans="1:6" ht="15.75" customHeight="1">
      <c r="A23" s="10"/>
      <c r="B23" s="23"/>
      <c r="F23" s="10"/>
    </row>
    <row r="24" spans="1:6" ht="15.75" customHeight="1">
      <c r="A24" s="10"/>
      <c r="B24" s="23"/>
      <c r="F24" s="10"/>
    </row>
    <row r="25" spans="1:6" ht="15.75" customHeight="1">
      <c r="A25" s="10"/>
      <c r="B25" s="23"/>
      <c r="F25" s="10"/>
    </row>
    <row r="26" spans="1:6" ht="15.75" customHeight="1">
      <c r="A26" s="10"/>
      <c r="B26" s="23"/>
      <c r="F26" s="10"/>
    </row>
    <row r="27" spans="1:6" ht="15.75" customHeight="1">
      <c r="A27" s="10"/>
      <c r="B27" s="23"/>
      <c r="F27" s="10"/>
    </row>
    <row r="28" spans="1:6" ht="15.75" customHeight="1">
      <c r="A28" s="10"/>
      <c r="B28" s="23"/>
      <c r="F28" s="10"/>
    </row>
    <row r="29" spans="1:6" ht="15.75" customHeight="1">
      <c r="A29" s="10"/>
      <c r="B29" s="23"/>
      <c r="F29" s="10"/>
    </row>
    <row r="30" spans="1:6" ht="12.75">
      <c r="A30" s="10"/>
      <c r="B30" s="23"/>
      <c r="F30" s="10"/>
    </row>
    <row r="31" spans="1:6" ht="12.75">
      <c r="A31" s="10"/>
      <c r="B31" s="23"/>
      <c r="F31" s="10"/>
    </row>
    <row r="32" spans="1:6" ht="12.75">
      <c r="A32" s="10"/>
      <c r="B32" s="23"/>
      <c r="F32" s="10"/>
    </row>
    <row r="33" spans="1:6" ht="12.75">
      <c r="A33" s="10"/>
      <c r="B33" s="23"/>
      <c r="F33" s="10"/>
    </row>
    <row r="34" spans="1:6" ht="12.75">
      <c r="A34" s="10"/>
      <c r="B34" s="23"/>
      <c r="F34" s="10"/>
    </row>
    <row r="35" spans="1:6" ht="12.75">
      <c r="A35" s="10"/>
      <c r="B35" s="23"/>
      <c r="F35" s="10"/>
    </row>
    <row r="36" spans="1:6" ht="12.75">
      <c r="A36" s="10"/>
      <c r="B36" s="23"/>
      <c r="F36" s="10"/>
    </row>
    <row r="37" spans="1:6" ht="12.75">
      <c r="A37" s="10"/>
      <c r="B37" s="23"/>
      <c r="F37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3" t="s">
        <v>181</v>
      </c>
      <c r="C2" s="10" t="s">
        <v>121</v>
      </c>
      <c r="D2" s="10">
        <v>300</v>
      </c>
      <c r="E2" s="10">
        <v>3600</v>
      </c>
      <c r="F2" s="34">
        <f>MerchData1!L3/(86400/E2)</f>
        <v>0.01</v>
      </c>
    </row>
    <row r="3" spans="1:26" ht="15.75" customHeight="1">
      <c r="A3" s="10">
        <v>2</v>
      </c>
      <c r="B3" s="23" t="s">
        <v>182</v>
      </c>
      <c r="C3" s="10" t="s">
        <v>121</v>
      </c>
      <c r="D3" s="10">
        <f t="shared" ref="D3:D17" si="0">D2*4</f>
        <v>1200</v>
      </c>
      <c r="E3" s="10">
        <v>3600</v>
      </c>
      <c r="F3" s="34">
        <f>MerchData1!L4/(86400/E3)</f>
        <v>1.1000000000000001E-2</v>
      </c>
    </row>
    <row r="4" spans="1:26" ht="15.75" customHeight="1">
      <c r="A4" s="10">
        <v>3</v>
      </c>
      <c r="B4" s="23" t="s">
        <v>183</v>
      </c>
      <c r="C4" s="10" t="s">
        <v>121</v>
      </c>
      <c r="D4" s="10">
        <f t="shared" si="0"/>
        <v>4800</v>
      </c>
      <c r="E4" s="10">
        <v>3600</v>
      </c>
      <c r="F4" s="34">
        <f>MerchData1!L5/(86400/E4)</f>
        <v>1.1999999999999999E-2</v>
      </c>
    </row>
    <row r="5" spans="1:26" ht="15.75" customHeight="1">
      <c r="A5" s="10">
        <v>4</v>
      </c>
      <c r="B5" s="23" t="s">
        <v>184</v>
      </c>
      <c r="C5" s="10" t="s">
        <v>121</v>
      </c>
      <c r="D5" s="10">
        <f t="shared" si="0"/>
        <v>19200</v>
      </c>
      <c r="E5" s="10">
        <v>3600</v>
      </c>
      <c r="F5" s="34">
        <f>MerchData1!L6/(86400/E5)</f>
        <v>1.2999999999999999E-2</v>
      </c>
    </row>
    <row r="6" spans="1:26" ht="15.75" customHeight="1">
      <c r="A6" s="10">
        <v>5</v>
      </c>
      <c r="B6" s="23" t="s">
        <v>185</v>
      </c>
      <c r="C6" s="10" t="s">
        <v>121</v>
      </c>
      <c r="D6" s="10">
        <f t="shared" si="0"/>
        <v>76800</v>
      </c>
      <c r="E6" s="10">
        <v>3600</v>
      </c>
      <c r="F6" s="34">
        <f>MerchData1!L7/(86400/E6)</f>
        <v>1.3999999999999999E-2</v>
      </c>
    </row>
    <row r="7" spans="1:26" ht="15.75" customHeight="1">
      <c r="A7" s="10">
        <v>6</v>
      </c>
      <c r="B7" s="23" t="s">
        <v>186</v>
      </c>
      <c r="C7" s="10" t="s">
        <v>121</v>
      </c>
      <c r="D7" s="10">
        <f t="shared" si="0"/>
        <v>307200</v>
      </c>
      <c r="E7" s="10">
        <v>3600</v>
      </c>
      <c r="F7" s="34">
        <f>MerchData1!L8/(86400/E7)</f>
        <v>1.4999999999999999E-2</v>
      </c>
    </row>
    <row r="8" spans="1:26" ht="15.75" customHeight="1">
      <c r="A8" s="10">
        <v>7</v>
      </c>
      <c r="B8" s="23" t="s">
        <v>187</v>
      </c>
      <c r="C8" s="10" t="s">
        <v>121</v>
      </c>
      <c r="D8" s="10">
        <f t="shared" si="0"/>
        <v>1228800</v>
      </c>
      <c r="E8" s="10">
        <v>3600</v>
      </c>
      <c r="F8" s="34">
        <f>MerchData1!L9/(86400/E8)</f>
        <v>1.6E-2</v>
      </c>
    </row>
    <row r="9" spans="1:26" ht="15.75" customHeight="1">
      <c r="A9" s="10">
        <v>8</v>
      </c>
      <c r="B9" s="23" t="s">
        <v>188</v>
      </c>
      <c r="C9" s="10" t="s">
        <v>121</v>
      </c>
      <c r="D9" s="10">
        <f t="shared" si="0"/>
        <v>4915200</v>
      </c>
      <c r="E9" s="10">
        <v>3600</v>
      </c>
      <c r="F9" s="34">
        <f>MerchData1!L10/(86400/E9)</f>
        <v>1.6999999999999998E-2</v>
      </c>
    </row>
    <row r="10" spans="1:26" ht="15.75" customHeight="1">
      <c r="A10" s="10">
        <v>9</v>
      </c>
      <c r="B10" s="23" t="s">
        <v>189</v>
      </c>
      <c r="C10" s="10" t="s">
        <v>121</v>
      </c>
      <c r="D10" s="10">
        <f t="shared" si="0"/>
        <v>19660800</v>
      </c>
      <c r="E10" s="10">
        <v>3600</v>
      </c>
      <c r="F10" s="34">
        <f>MerchData1!L11/(86400/E10)</f>
        <v>1.7999999999999999E-2</v>
      </c>
    </row>
    <row r="11" spans="1:26" ht="15.75" customHeight="1">
      <c r="A11" s="10">
        <v>10</v>
      </c>
      <c r="B11" s="23" t="s">
        <v>190</v>
      </c>
      <c r="C11" s="10" t="s">
        <v>121</v>
      </c>
      <c r="D11" s="10">
        <f t="shared" si="0"/>
        <v>78643200</v>
      </c>
      <c r="E11" s="10">
        <v>3600</v>
      </c>
      <c r="F11" s="34">
        <f>MerchData1!L12/(86400/E11)</f>
        <v>1.9E-2</v>
      </c>
    </row>
    <row r="12" spans="1:26" ht="15.75" customHeight="1">
      <c r="A12" s="10">
        <v>11</v>
      </c>
      <c r="B12" s="23" t="s">
        <v>191</v>
      </c>
      <c r="C12" s="10" t="s">
        <v>121</v>
      </c>
      <c r="D12" s="10">
        <f t="shared" si="0"/>
        <v>314572800</v>
      </c>
      <c r="E12" s="10">
        <v>3600</v>
      </c>
      <c r="F12" s="34">
        <f>MerchData1!L13/(86400/E12)</f>
        <v>0.02</v>
      </c>
    </row>
    <row r="13" spans="1:26" ht="15.75" customHeight="1">
      <c r="A13" s="10">
        <v>12</v>
      </c>
      <c r="B13" s="23" t="s">
        <v>192</v>
      </c>
      <c r="C13" s="10" t="s">
        <v>121</v>
      </c>
      <c r="D13" s="10">
        <f t="shared" si="0"/>
        <v>1258291200</v>
      </c>
      <c r="E13" s="10">
        <v>3600</v>
      </c>
      <c r="F13" s="34">
        <f>MerchData1!L14/(86400/E13)</f>
        <v>2.1000000000000001E-2</v>
      </c>
    </row>
    <row r="14" spans="1:26" ht="15.75" customHeight="1">
      <c r="A14" s="10">
        <v>13</v>
      </c>
      <c r="B14" s="23" t="s">
        <v>193</v>
      </c>
      <c r="C14" s="10" t="s">
        <v>121</v>
      </c>
      <c r="D14" s="10">
        <f t="shared" si="0"/>
        <v>5033164800</v>
      </c>
      <c r="E14" s="10">
        <v>3600</v>
      </c>
      <c r="F14" s="34">
        <f>MerchData1!L15/(86400/E14)</f>
        <v>2.2000000000000002E-2</v>
      </c>
    </row>
    <row r="15" spans="1:26" ht="15.75" customHeight="1">
      <c r="A15" s="10">
        <v>14</v>
      </c>
      <c r="B15" s="23" t="s">
        <v>194</v>
      </c>
      <c r="C15" s="10" t="s">
        <v>121</v>
      </c>
      <c r="D15" s="10">
        <f t="shared" si="0"/>
        <v>20132659200</v>
      </c>
      <c r="E15" s="10">
        <v>3600</v>
      </c>
      <c r="F15" s="34">
        <f>MerchData1!L16/(86400/E15)</f>
        <v>2.2999999999999996E-2</v>
      </c>
    </row>
    <row r="16" spans="1:26" ht="15.75" customHeight="1">
      <c r="A16" s="10">
        <v>15</v>
      </c>
      <c r="B16" s="23" t="s">
        <v>195</v>
      </c>
      <c r="C16" s="10" t="s">
        <v>121</v>
      </c>
      <c r="D16" s="10">
        <f t="shared" si="0"/>
        <v>80530636800</v>
      </c>
      <c r="E16" s="10">
        <v>3600</v>
      </c>
      <c r="F16" s="34">
        <f>MerchData1!L17/(86400/E16)</f>
        <v>2.3999999999999997E-2</v>
      </c>
    </row>
    <row r="17" spans="1:6" ht="15.75" customHeight="1">
      <c r="A17" s="10">
        <v>16</v>
      </c>
      <c r="B17" s="23" t="s">
        <v>196</v>
      </c>
      <c r="C17" s="10" t="s">
        <v>121</v>
      </c>
      <c r="D17" s="10">
        <f t="shared" si="0"/>
        <v>322122547200</v>
      </c>
      <c r="E17" s="10">
        <v>3600</v>
      </c>
      <c r="F17" s="34">
        <f>MerchData1!L18/(86400/E17)</f>
        <v>0</v>
      </c>
    </row>
    <row r="18" spans="1:6" ht="15.75" customHeight="1">
      <c r="A18" s="10"/>
      <c r="B18" s="23"/>
      <c r="F18" s="10"/>
    </row>
    <row r="19" spans="1:6" ht="15.75" customHeight="1">
      <c r="A19" s="10"/>
      <c r="B19" s="23"/>
      <c r="F19" s="10"/>
    </row>
    <row r="20" spans="1:6" ht="15.75" customHeight="1">
      <c r="A20" s="10"/>
      <c r="B20" s="23"/>
      <c r="F20" s="10"/>
    </row>
    <row r="21" spans="1:6" ht="15.75" customHeight="1">
      <c r="A21" s="10"/>
      <c r="B21" s="23"/>
      <c r="F21" s="10"/>
    </row>
    <row r="22" spans="1:6" ht="15.75" customHeight="1">
      <c r="A22" s="10"/>
      <c r="B22" s="23"/>
      <c r="F22" s="10"/>
    </row>
    <row r="23" spans="1:6" ht="15.75" customHeight="1">
      <c r="A23" s="10"/>
      <c r="B23" s="23"/>
      <c r="F23" s="10"/>
    </row>
    <row r="24" spans="1:6" ht="15.75" customHeight="1">
      <c r="A24" s="10"/>
      <c r="B24" s="23"/>
      <c r="F24" s="10"/>
    </row>
    <row r="25" spans="1:6" ht="15.75" customHeight="1">
      <c r="A25" s="10"/>
      <c r="B25" s="23"/>
      <c r="F25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3" t="s">
        <v>181</v>
      </c>
      <c r="C2" s="10" t="s">
        <v>121</v>
      </c>
      <c r="D2" s="10">
        <v>300</v>
      </c>
      <c r="E2" s="10">
        <f t="shared" ref="E2:E17" si="0">240*60</f>
        <v>14400</v>
      </c>
      <c r="F2" s="33">
        <f>MerchData1!M3/(86400/E2)</f>
        <v>3.3333333333333333E-2</v>
      </c>
    </row>
    <row r="3" spans="1:26" ht="15.75" customHeight="1">
      <c r="A3" s="10">
        <v>2</v>
      </c>
      <c r="B3" s="23" t="s">
        <v>182</v>
      </c>
      <c r="C3" s="10" t="s">
        <v>121</v>
      </c>
      <c r="D3" s="10">
        <f t="shared" ref="D3:D17" si="1">D2*4</f>
        <v>1200</v>
      </c>
      <c r="E3" s="10">
        <f t="shared" si="0"/>
        <v>14400</v>
      </c>
      <c r="F3" s="33">
        <f>MerchData1!M4/(86400/E3)</f>
        <v>3.6666666666666674E-2</v>
      </c>
    </row>
    <row r="4" spans="1:26" ht="15.75" customHeight="1">
      <c r="A4" s="10">
        <v>3</v>
      </c>
      <c r="B4" s="23" t="s">
        <v>183</v>
      </c>
      <c r="C4" s="10" t="s">
        <v>121</v>
      </c>
      <c r="D4" s="10">
        <f t="shared" si="1"/>
        <v>4800</v>
      </c>
      <c r="E4" s="10">
        <f t="shared" si="0"/>
        <v>14400</v>
      </c>
      <c r="F4" s="33">
        <f>MerchData1!M5/(86400/E4)</f>
        <v>0.04</v>
      </c>
    </row>
    <row r="5" spans="1:26" ht="15.75" customHeight="1">
      <c r="A5" s="10">
        <v>4</v>
      </c>
      <c r="B5" s="23" t="s">
        <v>184</v>
      </c>
      <c r="C5" s="10" t="s">
        <v>121</v>
      </c>
      <c r="D5" s="10">
        <f t="shared" si="1"/>
        <v>19200</v>
      </c>
      <c r="E5" s="10">
        <f t="shared" si="0"/>
        <v>14400</v>
      </c>
      <c r="F5" s="33">
        <f>MerchData1!M6/(86400/E5)</f>
        <v>4.3333333333333335E-2</v>
      </c>
    </row>
    <row r="6" spans="1:26" ht="15.75" customHeight="1">
      <c r="A6" s="10">
        <v>5</v>
      </c>
      <c r="B6" s="23" t="s">
        <v>185</v>
      </c>
      <c r="C6" s="10" t="s">
        <v>121</v>
      </c>
      <c r="D6" s="10">
        <f t="shared" si="1"/>
        <v>76800</v>
      </c>
      <c r="E6" s="10">
        <f t="shared" si="0"/>
        <v>14400</v>
      </c>
      <c r="F6" s="33">
        <f>MerchData1!M7/(86400/E6)</f>
        <v>4.6666666666666662E-2</v>
      </c>
    </row>
    <row r="7" spans="1:26" ht="15.75" customHeight="1">
      <c r="A7" s="10">
        <v>6</v>
      </c>
      <c r="B7" s="23" t="s">
        <v>186</v>
      </c>
      <c r="C7" s="10" t="s">
        <v>121</v>
      </c>
      <c r="D7" s="10">
        <f t="shared" si="1"/>
        <v>307200</v>
      </c>
      <c r="E7" s="10">
        <f t="shared" si="0"/>
        <v>14400</v>
      </c>
      <c r="F7" s="33">
        <f>MerchData1!M8/(86400/E7)</f>
        <v>5.000000000000001E-2</v>
      </c>
    </row>
    <row r="8" spans="1:26" ht="15.75" customHeight="1">
      <c r="A8" s="10">
        <v>7</v>
      </c>
      <c r="B8" s="23" t="s">
        <v>187</v>
      </c>
      <c r="C8" s="10" t="s">
        <v>121</v>
      </c>
      <c r="D8" s="10">
        <f t="shared" si="1"/>
        <v>1228800</v>
      </c>
      <c r="E8" s="10">
        <f t="shared" si="0"/>
        <v>14400</v>
      </c>
      <c r="F8" s="33">
        <f>MerchData1!M9/(86400/E8)</f>
        <v>5.3333333333333344E-2</v>
      </c>
    </row>
    <row r="9" spans="1:26" ht="15.75" customHeight="1">
      <c r="A9" s="10">
        <v>8</v>
      </c>
      <c r="B9" s="23" t="s">
        <v>188</v>
      </c>
      <c r="C9" s="10" t="s">
        <v>121</v>
      </c>
      <c r="D9" s="10">
        <f t="shared" si="1"/>
        <v>4915200</v>
      </c>
      <c r="E9" s="10">
        <f t="shared" si="0"/>
        <v>14400</v>
      </c>
      <c r="F9" s="33">
        <f>MerchData1!M10/(86400/E9)</f>
        <v>5.6666666666666671E-2</v>
      </c>
    </row>
    <row r="10" spans="1:26" ht="15.75" customHeight="1">
      <c r="A10" s="10">
        <v>9</v>
      </c>
      <c r="B10" s="23" t="s">
        <v>189</v>
      </c>
      <c r="C10" s="10" t="s">
        <v>121</v>
      </c>
      <c r="D10" s="10">
        <f t="shared" si="1"/>
        <v>19660800</v>
      </c>
      <c r="E10" s="10">
        <f t="shared" si="0"/>
        <v>14400</v>
      </c>
      <c r="F10" s="33">
        <f>MerchData1!M11/(86400/E10)</f>
        <v>6.0000000000000005E-2</v>
      </c>
    </row>
    <row r="11" spans="1:26" ht="15.75" customHeight="1">
      <c r="A11" s="10">
        <v>10</v>
      </c>
      <c r="B11" s="23" t="s">
        <v>190</v>
      </c>
      <c r="C11" s="10" t="s">
        <v>121</v>
      </c>
      <c r="D11" s="10">
        <f t="shared" si="1"/>
        <v>78643200</v>
      </c>
      <c r="E11" s="10">
        <f t="shared" si="0"/>
        <v>14400</v>
      </c>
      <c r="F11" s="33">
        <f>MerchData1!M12/(86400/E11)</f>
        <v>6.3333333333333339E-2</v>
      </c>
    </row>
    <row r="12" spans="1:26" ht="15.75" customHeight="1">
      <c r="A12" s="10">
        <v>11</v>
      </c>
      <c r="B12" s="23" t="s">
        <v>191</v>
      </c>
      <c r="C12" s="10" t="s">
        <v>121</v>
      </c>
      <c r="D12" s="10">
        <f t="shared" si="1"/>
        <v>314572800</v>
      </c>
      <c r="E12" s="10">
        <f t="shared" si="0"/>
        <v>14400</v>
      </c>
      <c r="F12" s="33">
        <f>MerchData1!M13/(86400/E12)</f>
        <v>6.6666666666666666E-2</v>
      </c>
    </row>
    <row r="13" spans="1:26" ht="15.75" customHeight="1">
      <c r="A13" s="10">
        <v>12</v>
      </c>
      <c r="B13" s="23" t="s">
        <v>192</v>
      </c>
      <c r="C13" s="10" t="s">
        <v>121</v>
      </c>
      <c r="D13" s="10">
        <f t="shared" si="1"/>
        <v>1258291200</v>
      </c>
      <c r="E13" s="10">
        <f t="shared" si="0"/>
        <v>14400</v>
      </c>
      <c r="F13" s="33">
        <f>MerchData1!M14/(86400/E13)</f>
        <v>7.0000000000000007E-2</v>
      </c>
    </row>
    <row r="14" spans="1:26" ht="15.75" customHeight="1">
      <c r="A14" s="10">
        <v>13</v>
      </c>
      <c r="B14" s="23" t="s">
        <v>193</v>
      </c>
      <c r="C14" s="10" t="s">
        <v>121</v>
      </c>
      <c r="D14" s="10">
        <f t="shared" si="1"/>
        <v>5033164800</v>
      </c>
      <c r="E14" s="10">
        <f t="shared" si="0"/>
        <v>14400</v>
      </c>
      <c r="F14" s="33">
        <f>MerchData1!M15/(86400/E14)</f>
        <v>7.3333333333333348E-2</v>
      </c>
    </row>
    <row r="15" spans="1:26" ht="15.75" customHeight="1">
      <c r="A15" s="10">
        <v>14</v>
      </c>
      <c r="B15" s="23" t="s">
        <v>194</v>
      </c>
      <c r="C15" s="10" t="s">
        <v>121</v>
      </c>
      <c r="D15" s="10">
        <f t="shared" si="1"/>
        <v>20132659200</v>
      </c>
      <c r="E15" s="10">
        <f t="shared" si="0"/>
        <v>14400</v>
      </c>
      <c r="F15" s="33">
        <f>MerchData1!M16/(86400/E15)</f>
        <v>7.6666666666666661E-2</v>
      </c>
    </row>
    <row r="16" spans="1:26" ht="15.75" customHeight="1">
      <c r="A16" s="10">
        <v>15</v>
      </c>
      <c r="B16" s="23" t="s">
        <v>195</v>
      </c>
      <c r="C16" s="10" t="s">
        <v>121</v>
      </c>
      <c r="D16" s="10">
        <f t="shared" si="1"/>
        <v>80530636800</v>
      </c>
      <c r="E16" s="10">
        <f t="shared" si="0"/>
        <v>14400</v>
      </c>
      <c r="F16" s="33">
        <f>MerchData1!M17/(86400/E16)</f>
        <v>0.08</v>
      </c>
    </row>
    <row r="17" spans="1:6" ht="15.75" customHeight="1">
      <c r="A17" s="10">
        <v>16</v>
      </c>
      <c r="B17" s="23" t="s">
        <v>196</v>
      </c>
      <c r="C17" s="10" t="s">
        <v>121</v>
      </c>
      <c r="D17" s="10">
        <f t="shared" si="1"/>
        <v>322122547200</v>
      </c>
      <c r="E17" s="10">
        <f t="shared" si="0"/>
        <v>14400</v>
      </c>
      <c r="F17" s="33">
        <f>MerchData1!M18/(86400/E17)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3" t="s">
        <v>181</v>
      </c>
      <c r="C2" s="10" t="s">
        <v>121</v>
      </c>
      <c r="D2" s="10">
        <v>300</v>
      </c>
      <c r="E2">
        <f t="shared" ref="E2:E17" si="0">8*60*60</f>
        <v>28800</v>
      </c>
      <c r="F2" s="34">
        <f>MerchData1!N3/(86400/E2)</f>
        <v>5.3333333333333337E-2</v>
      </c>
    </row>
    <row r="3" spans="1:26" ht="15.75" customHeight="1">
      <c r="A3" s="10">
        <v>2</v>
      </c>
      <c r="B3" s="23" t="s">
        <v>182</v>
      </c>
      <c r="C3" s="10" t="s">
        <v>121</v>
      </c>
      <c r="D3" s="10">
        <f t="shared" ref="D3:D17" si="1">D2*4</f>
        <v>1200</v>
      </c>
      <c r="E3">
        <f t="shared" si="0"/>
        <v>28800</v>
      </c>
      <c r="F3" s="34">
        <f>MerchData1!N4/(86400/E3)</f>
        <v>5.8666666666666673E-2</v>
      </c>
    </row>
    <row r="4" spans="1:26" ht="15.75" customHeight="1">
      <c r="A4" s="10">
        <v>3</v>
      </c>
      <c r="B4" s="23" t="s">
        <v>183</v>
      </c>
      <c r="C4" s="10" t="s">
        <v>121</v>
      </c>
      <c r="D4" s="10">
        <f t="shared" si="1"/>
        <v>4800</v>
      </c>
      <c r="E4">
        <f t="shared" si="0"/>
        <v>28800</v>
      </c>
      <c r="F4" s="34">
        <f>MerchData1!N5/(86400/E4)</f>
        <v>6.4000000000000001E-2</v>
      </c>
    </row>
    <row r="5" spans="1:26" ht="15.75" customHeight="1">
      <c r="A5" s="10">
        <v>4</v>
      </c>
      <c r="B5" s="23" t="s">
        <v>184</v>
      </c>
      <c r="C5" s="10" t="s">
        <v>121</v>
      </c>
      <c r="D5" s="10">
        <f t="shared" si="1"/>
        <v>19200</v>
      </c>
      <c r="E5">
        <f t="shared" si="0"/>
        <v>28800</v>
      </c>
      <c r="F5" s="34">
        <f>MerchData1!N6/(86400/E5)</f>
        <v>6.9333333333333344E-2</v>
      </c>
    </row>
    <row r="6" spans="1:26" ht="15.75" customHeight="1">
      <c r="A6" s="10">
        <v>5</v>
      </c>
      <c r="B6" s="23" t="s">
        <v>185</v>
      </c>
      <c r="C6" s="10" t="s">
        <v>121</v>
      </c>
      <c r="D6" s="10">
        <f t="shared" si="1"/>
        <v>76800</v>
      </c>
      <c r="E6">
        <f t="shared" si="0"/>
        <v>28800</v>
      </c>
      <c r="F6" s="34">
        <f>MerchData1!N7/(86400/E6)</f>
        <v>7.4666666666666659E-2</v>
      </c>
    </row>
    <row r="7" spans="1:26" ht="15.75" customHeight="1">
      <c r="A7" s="10">
        <v>6</v>
      </c>
      <c r="B7" s="23" t="s">
        <v>186</v>
      </c>
      <c r="C7" s="10" t="s">
        <v>121</v>
      </c>
      <c r="D7" s="10">
        <f t="shared" si="1"/>
        <v>307200</v>
      </c>
      <c r="E7">
        <f t="shared" si="0"/>
        <v>28800</v>
      </c>
      <c r="F7" s="34">
        <f>MerchData1!N8/(86400/E7)</f>
        <v>0.08</v>
      </c>
    </row>
    <row r="8" spans="1:26" ht="15.75" customHeight="1">
      <c r="A8" s="10">
        <v>7</v>
      </c>
      <c r="B8" s="23" t="s">
        <v>187</v>
      </c>
      <c r="C8" s="10" t="s">
        <v>121</v>
      </c>
      <c r="D8" s="10">
        <f t="shared" si="1"/>
        <v>1228800</v>
      </c>
      <c r="E8">
        <f t="shared" si="0"/>
        <v>28800</v>
      </c>
      <c r="F8" s="34">
        <f>MerchData1!N9/(86400/E8)</f>
        <v>8.533333333333333E-2</v>
      </c>
    </row>
    <row r="9" spans="1:26" ht="15.75" customHeight="1">
      <c r="A9" s="10">
        <v>8</v>
      </c>
      <c r="B9" s="23" t="s">
        <v>188</v>
      </c>
      <c r="C9" s="10" t="s">
        <v>121</v>
      </c>
      <c r="D9" s="10">
        <f t="shared" si="1"/>
        <v>4915200</v>
      </c>
      <c r="E9">
        <f t="shared" si="0"/>
        <v>28800</v>
      </c>
      <c r="F9" s="34">
        <f>MerchData1!N10/(86400/E9)</f>
        <v>9.0666666666666673E-2</v>
      </c>
    </row>
    <row r="10" spans="1:26" ht="15.75" customHeight="1">
      <c r="A10" s="10">
        <v>9</v>
      </c>
      <c r="B10" s="23" t="s">
        <v>189</v>
      </c>
      <c r="C10" s="10" t="s">
        <v>121</v>
      </c>
      <c r="D10" s="10">
        <f t="shared" si="1"/>
        <v>19660800</v>
      </c>
      <c r="E10">
        <f t="shared" si="0"/>
        <v>28800</v>
      </c>
      <c r="F10" s="34">
        <f>MerchData1!N11/(86400/E10)</f>
        <v>9.6000000000000016E-2</v>
      </c>
    </row>
    <row r="11" spans="1:26" ht="15.75" customHeight="1">
      <c r="A11" s="10">
        <v>10</v>
      </c>
      <c r="B11" s="23" t="s">
        <v>190</v>
      </c>
      <c r="C11" s="10" t="s">
        <v>121</v>
      </c>
      <c r="D11" s="10">
        <f t="shared" si="1"/>
        <v>78643200</v>
      </c>
      <c r="E11">
        <f t="shared" si="0"/>
        <v>28800</v>
      </c>
      <c r="F11" s="34">
        <f>MerchData1!N12/(86400/E11)</f>
        <v>0.10133333333333333</v>
      </c>
    </row>
    <row r="12" spans="1:26" ht="15.75" customHeight="1">
      <c r="A12" s="10">
        <v>11</v>
      </c>
      <c r="B12" s="23" t="s">
        <v>191</v>
      </c>
      <c r="C12" s="10" t="s">
        <v>121</v>
      </c>
      <c r="D12" s="10">
        <f t="shared" si="1"/>
        <v>314572800</v>
      </c>
      <c r="E12">
        <f t="shared" si="0"/>
        <v>28800</v>
      </c>
      <c r="F12" s="34">
        <f>MerchData1!N13/(86400/E12)</f>
        <v>0.10666666666666667</v>
      </c>
    </row>
    <row r="13" spans="1:26" ht="15.75" customHeight="1">
      <c r="A13" s="10">
        <v>12</v>
      </c>
      <c r="B13" s="23" t="s">
        <v>192</v>
      </c>
      <c r="C13" s="10" t="s">
        <v>121</v>
      </c>
      <c r="D13" s="10">
        <f t="shared" si="1"/>
        <v>1258291200</v>
      </c>
      <c r="E13">
        <f t="shared" si="0"/>
        <v>28800</v>
      </c>
      <c r="F13" s="34">
        <f>MerchData1!N14/(86400/E13)</f>
        <v>0.112</v>
      </c>
    </row>
    <row r="14" spans="1:26" ht="15.75" customHeight="1">
      <c r="A14" s="10">
        <v>13</v>
      </c>
      <c r="B14" s="23" t="s">
        <v>193</v>
      </c>
      <c r="C14" s="10" t="s">
        <v>121</v>
      </c>
      <c r="D14" s="10">
        <f t="shared" si="1"/>
        <v>5033164800</v>
      </c>
      <c r="E14">
        <f t="shared" si="0"/>
        <v>28800</v>
      </c>
      <c r="F14" s="34">
        <f>MerchData1!N15/(86400/E14)</f>
        <v>0.11733333333333335</v>
      </c>
    </row>
    <row r="15" spans="1:26" ht="15.75" customHeight="1">
      <c r="A15" s="10">
        <v>14</v>
      </c>
      <c r="B15" s="23" t="s">
        <v>194</v>
      </c>
      <c r="C15" s="10" t="s">
        <v>121</v>
      </c>
      <c r="D15" s="10">
        <f t="shared" si="1"/>
        <v>20132659200</v>
      </c>
      <c r="E15">
        <f t="shared" si="0"/>
        <v>28800</v>
      </c>
      <c r="F15" s="34">
        <f>MerchData1!N16/(86400/E15)</f>
        <v>0.12266666666666666</v>
      </c>
    </row>
    <row r="16" spans="1:26" ht="15.75" customHeight="1">
      <c r="A16" s="10">
        <v>15</v>
      </c>
      <c r="B16" s="23" t="s">
        <v>195</v>
      </c>
      <c r="C16" s="10" t="s">
        <v>121</v>
      </c>
      <c r="D16" s="10">
        <f t="shared" si="1"/>
        <v>80530636800</v>
      </c>
      <c r="E16">
        <f t="shared" si="0"/>
        <v>28800</v>
      </c>
      <c r="F16" s="34">
        <f>MerchData1!N17/(86400/E16)</f>
        <v>0.128</v>
      </c>
    </row>
    <row r="17" spans="1:6" ht="15.75" customHeight="1">
      <c r="A17" s="10">
        <v>16</v>
      </c>
      <c r="B17" s="23" t="s">
        <v>196</v>
      </c>
      <c r="C17" s="10" t="s">
        <v>121</v>
      </c>
      <c r="D17" s="10">
        <f t="shared" si="1"/>
        <v>322122547200</v>
      </c>
      <c r="E17">
        <f t="shared" si="0"/>
        <v>28800</v>
      </c>
      <c r="F17" s="34">
        <f>MerchData1!N18/(86400/E17)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/>
  </sheetViews>
  <sheetFormatPr defaultColWidth="14.42578125" defaultRowHeight="15.75" customHeight="1"/>
  <cols>
    <col min="2" max="2" width="40.28515625" customWidth="1"/>
    <col min="4" max="4" width="16.5703125" customWidth="1"/>
  </cols>
  <sheetData>
    <row r="1" spans="1:24" ht="15.75" customHeight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10">
        <v>1</v>
      </c>
      <c r="B2" s="10" t="s">
        <v>28</v>
      </c>
      <c r="C2" s="10">
        <v>50</v>
      </c>
      <c r="D2" s="10">
        <v>50</v>
      </c>
      <c r="E2" s="10">
        <v>100000</v>
      </c>
      <c r="F2" s="10" t="s">
        <v>29</v>
      </c>
      <c r="H2" s="10"/>
      <c r="I2" s="10"/>
      <c r="J2" s="10"/>
      <c r="K2" s="10"/>
    </row>
    <row r="3" spans="1:24" ht="15.75" customHeight="1">
      <c r="A3" s="10">
        <v>2</v>
      </c>
      <c r="B3" s="10" t="s">
        <v>30</v>
      </c>
      <c r="C3" s="10">
        <v>70</v>
      </c>
      <c r="D3" s="10">
        <v>100</v>
      </c>
      <c r="E3" s="10">
        <v>100000</v>
      </c>
      <c r="F3" s="10" t="s">
        <v>29</v>
      </c>
      <c r="H3" s="10"/>
      <c r="I3" s="21"/>
      <c r="J3" s="21"/>
      <c r="K3" s="21"/>
    </row>
    <row r="4" spans="1:24" ht="15.75" customHeight="1">
      <c r="A4" s="10">
        <v>3</v>
      </c>
      <c r="B4" s="10" t="s">
        <v>31</v>
      </c>
      <c r="C4" s="10">
        <v>90</v>
      </c>
      <c r="D4" s="10">
        <v>150</v>
      </c>
      <c r="E4" s="10">
        <v>100000</v>
      </c>
      <c r="F4" s="10" t="s">
        <v>29</v>
      </c>
      <c r="H4" s="10"/>
      <c r="I4" s="21"/>
      <c r="J4" s="21"/>
      <c r="K4" s="21"/>
    </row>
    <row r="5" spans="1:24" ht="15.75" customHeight="1">
      <c r="A5" s="10">
        <v>4</v>
      </c>
      <c r="B5" s="10" t="s">
        <v>32</v>
      </c>
      <c r="C5" s="10">
        <v>110</v>
      </c>
      <c r="D5" s="10">
        <v>200</v>
      </c>
      <c r="E5" s="10">
        <v>100000</v>
      </c>
      <c r="F5" s="10" t="s">
        <v>29</v>
      </c>
      <c r="H5" s="10"/>
      <c r="I5" s="21"/>
      <c r="J5" s="21"/>
      <c r="K5" s="21"/>
    </row>
    <row r="6" spans="1:24" ht="15.75" customHeight="1">
      <c r="A6" s="10">
        <v>5</v>
      </c>
      <c r="B6" s="10" t="s">
        <v>33</v>
      </c>
      <c r="C6" s="10">
        <v>130</v>
      </c>
      <c r="D6" s="10">
        <v>250</v>
      </c>
      <c r="E6" s="10">
        <v>100000</v>
      </c>
      <c r="F6" s="10" t="s">
        <v>29</v>
      </c>
      <c r="H6" s="10"/>
      <c r="I6" s="21"/>
      <c r="J6" s="21"/>
      <c r="K6" s="21"/>
    </row>
    <row r="7" spans="1:24" ht="15.75" customHeight="1">
      <c r="A7" s="10">
        <v>6</v>
      </c>
      <c r="B7" s="10" t="s">
        <v>34</v>
      </c>
      <c r="C7" s="10">
        <v>150</v>
      </c>
      <c r="D7" s="10">
        <v>300</v>
      </c>
      <c r="E7" s="10">
        <v>100000</v>
      </c>
      <c r="F7" s="10" t="s">
        <v>29</v>
      </c>
      <c r="H7" s="10"/>
      <c r="I7" s="21"/>
      <c r="J7" s="21"/>
      <c r="K7" s="21"/>
    </row>
    <row r="8" spans="1:24" ht="15.75" customHeight="1">
      <c r="A8" s="10">
        <v>7</v>
      </c>
      <c r="B8" s="10" t="s">
        <v>35</v>
      </c>
      <c r="C8" s="10">
        <v>170</v>
      </c>
      <c r="D8" s="10">
        <v>350</v>
      </c>
      <c r="E8" s="10">
        <v>100000</v>
      </c>
      <c r="F8" s="10" t="s">
        <v>29</v>
      </c>
      <c r="I8" s="10"/>
    </row>
    <row r="9" spans="1:24" ht="15.75" customHeight="1">
      <c r="A9" s="10">
        <v>8</v>
      </c>
      <c r="B9" s="10" t="s">
        <v>36</v>
      </c>
      <c r="C9" s="10">
        <v>190</v>
      </c>
      <c r="D9" s="10">
        <v>400</v>
      </c>
      <c r="E9" s="10">
        <v>100000</v>
      </c>
      <c r="F9" s="10" t="s">
        <v>29</v>
      </c>
    </row>
    <row r="10" spans="1:24" ht="15.75" customHeight="1">
      <c r="A10" s="10">
        <v>9</v>
      </c>
      <c r="B10" s="10" t="s">
        <v>37</v>
      </c>
      <c r="C10" s="10">
        <v>210</v>
      </c>
      <c r="D10" s="10">
        <v>450</v>
      </c>
      <c r="E10" s="10">
        <v>100000</v>
      </c>
      <c r="F10" s="10" t="s">
        <v>29</v>
      </c>
    </row>
    <row r="11" spans="1:24" ht="15.75" customHeight="1">
      <c r="A11" s="10">
        <v>10</v>
      </c>
      <c r="B11" s="10" t="s">
        <v>38</v>
      </c>
      <c r="C11" s="10">
        <v>230</v>
      </c>
      <c r="D11" s="10">
        <v>500</v>
      </c>
      <c r="E11" s="10">
        <v>100000</v>
      </c>
      <c r="F11" s="10" t="s">
        <v>29</v>
      </c>
    </row>
    <row r="12" spans="1:24" ht="15.75" customHeight="1">
      <c r="F12" s="10"/>
    </row>
    <row r="13" spans="1:24" ht="15.75" customHeight="1">
      <c r="F13" s="10"/>
    </row>
    <row r="14" spans="1:24" ht="15.75" customHeight="1">
      <c r="F14" s="10"/>
    </row>
    <row r="15" spans="1:24" ht="15.75" customHeight="1">
      <c r="F15" s="10"/>
    </row>
    <row r="16" spans="1:24" ht="15.75" customHeight="1">
      <c r="F16" s="10"/>
    </row>
    <row r="17" spans="6:6" ht="15.75" customHeight="1">
      <c r="F17" s="10"/>
    </row>
    <row r="18" spans="6:6" ht="15.75" customHeight="1">
      <c r="F18" s="10"/>
    </row>
    <row r="19" spans="6:6" ht="15.75" customHeight="1">
      <c r="F19" s="10"/>
    </row>
    <row r="20" spans="6:6" ht="15.75" customHeight="1">
      <c r="F20" s="10"/>
    </row>
    <row r="21" spans="6:6" ht="15.75" customHeight="1">
      <c r="F21" s="10"/>
    </row>
    <row r="22" spans="6:6" ht="15.75" customHeight="1">
      <c r="F22" s="10"/>
    </row>
    <row r="23" spans="6:6" ht="15.75" customHeight="1">
      <c r="F23" s="10"/>
    </row>
    <row r="24" spans="6:6" ht="15.75" customHeight="1">
      <c r="F24" s="10"/>
    </row>
    <row r="25" spans="6:6" ht="15.75" customHeight="1">
      <c r="F25" s="10"/>
    </row>
    <row r="26" spans="6:6" ht="15.75" customHeight="1">
      <c r="F26" s="10"/>
    </row>
    <row r="27" spans="6:6" ht="15.75" customHeight="1">
      <c r="F27" s="10"/>
    </row>
    <row r="28" spans="6:6" ht="15.75" customHeight="1">
      <c r="F28" s="10"/>
    </row>
    <row r="29" spans="6:6" ht="15.75" customHeight="1">
      <c r="F29" s="10"/>
    </row>
    <row r="30" spans="6:6" ht="12.75">
      <c r="F30" s="10"/>
    </row>
    <row r="31" spans="6:6" ht="12.75">
      <c r="F31" s="10"/>
    </row>
    <row r="32" spans="6:6" ht="12.75">
      <c r="F32" s="10"/>
    </row>
    <row r="33" spans="6:6" ht="12.75">
      <c r="F33" s="10"/>
    </row>
    <row r="34" spans="6:6" ht="12.75">
      <c r="F34" s="10"/>
    </row>
    <row r="35" spans="6:6" ht="12.75">
      <c r="F35" s="10"/>
    </row>
    <row r="36" spans="6:6" ht="12.75">
      <c r="F36" s="10"/>
    </row>
    <row r="37" spans="6:6" ht="12.75">
      <c r="F37" s="10"/>
    </row>
    <row r="38" spans="6:6" ht="12.75">
      <c r="F38" s="10"/>
    </row>
    <row r="39" spans="6:6" ht="12.75">
      <c r="F39" s="10"/>
    </row>
    <row r="40" spans="6:6" ht="12.75">
      <c r="F40" s="10"/>
    </row>
    <row r="41" spans="6:6" ht="12.75">
      <c r="F41" s="10"/>
    </row>
    <row r="42" spans="6:6" ht="12.75">
      <c r="F42" s="10"/>
    </row>
    <row r="43" spans="6:6" ht="12.75">
      <c r="F43" s="10"/>
    </row>
    <row r="44" spans="6:6" ht="12.75">
      <c r="F44" s="10"/>
    </row>
    <row r="45" spans="6:6" ht="12.75">
      <c r="F45" s="10"/>
    </row>
    <row r="46" spans="6:6" ht="12.75">
      <c r="F46" s="10"/>
    </row>
    <row r="47" spans="6:6" ht="12.75">
      <c r="F47" s="10"/>
    </row>
    <row r="48" spans="6:6" ht="12.75">
      <c r="F48" s="10"/>
    </row>
    <row r="49" spans="6:6" ht="12.75">
      <c r="F49" s="10"/>
    </row>
    <row r="50" spans="6:6" ht="12.75">
      <c r="F50" s="10"/>
    </row>
    <row r="51" spans="6:6" ht="12.75">
      <c r="F51" s="10"/>
    </row>
    <row r="52" spans="6:6" ht="12.75">
      <c r="F52" s="10"/>
    </row>
    <row r="53" spans="6:6" ht="12.75">
      <c r="F53" s="10"/>
    </row>
    <row r="54" spans="6:6" ht="12.75">
      <c r="F54" s="10"/>
    </row>
    <row r="55" spans="6:6" ht="12.75">
      <c r="F55" s="10"/>
    </row>
    <row r="56" spans="6:6" ht="12.75">
      <c r="F56" s="10"/>
    </row>
    <row r="57" spans="6:6" ht="12.75">
      <c r="F57" s="10"/>
    </row>
    <row r="58" spans="6:6" ht="12.75">
      <c r="F58" s="10"/>
    </row>
    <row r="59" spans="6:6" ht="12.75">
      <c r="F59" s="10"/>
    </row>
    <row r="60" spans="6:6" ht="12.75">
      <c r="F60" s="10"/>
    </row>
    <row r="61" spans="6:6" ht="12.75">
      <c r="F61" s="10"/>
    </row>
    <row r="62" spans="6:6" ht="12.75">
      <c r="F62" s="10"/>
    </row>
    <row r="63" spans="6:6" ht="12.75">
      <c r="F63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3" t="s">
        <v>181</v>
      </c>
      <c r="C2" s="10" t="s">
        <v>121</v>
      </c>
      <c r="D2" s="10">
        <v>300</v>
      </c>
      <c r="E2">
        <f t="shared" ref="E2:E17" si="0">24*60*60</f>
        <v>86400</v>
      </c>
      <c r="F2" s="10">
        <f>MerchData1!O3/(86400/E2)</f>
        <v>0.12</v>
      </c>
    </row>
    <row r="3" spans="1:26" ht="15.75" customHeight="1">
      <c r="A3" s="10">
        <v>2</v>
      </c>
      <c r="B3" s="23" t="s">
        <v>182</v>
      </c>
      <c r="C3" s="10" t="s">
        <v>121</v>
      </c>
      <c r="D3" s="10">
        <f t="shared" ref="D3:D17" si="1">D2*4</f>
        <v>1200</v>
      </c>
      <c r="E3">
        <f t="shared" si="0"/>
        <v>86400</v>
      </c>
      <c r="F3" s="10">
        <f>MerchData1!O4/(86400/E3)</f>
        <v>0.13200000000000001</v>
      </c>
    </row>
    <row r="4" spans="1:26" ht="15.75" customHeight="1">
      <c r="A4" s="10">
        <v>3</v>
      </c>
      <c r="B4" s="23" t="s">
        <v>183</v>
      </c>
      <c r="C4" s="10" t="s">
        <v>121</v>
      </c>
      <c r="D4" s="10">
        <f t="shared" si="1"/>
        <v>4800</v>
      </c>
      <c r="E4">
        <f t="shared" si="0"/>
        <v>86400</v>
      </c>
      <c r="F4" s="10">
        <f>MerchData1!O5/(86400/E4)</f>
        <v>0.14399999999999999</v>
      </c>
    </row>
    <row r="5" spans="1:26" ht="15.75" customHeight="1">
      <c r="A5" s="10">
        <v>4</v>
      </c>
      <c r="B5" s="23" t="s">
        <v>184</v>
      </c>
      <c r="C5" s="10" t="s">
        <v>121</v>
      </c>
      <c r="D5" s="10">
        <f t="shared" si="1"/>
        <v>19200</v>
      </c>
      <c r="E5">
        <f t="shared" si="0"/>
        <v>86400</v>
      </c>
      <c r="F5" s="10">
        <f>MerchData1!O6/(86400/E5)</f>
        <v>0.156</v>
      </c>
    </row>
    <row r="6" spans="1:26" ht="15.75" customHeight="1">
      <c r="A6" s="10">
        <v>5</v>
      </c>
      <c r="B6" s="23" t="s">
        <v>185</v>
      </c>
      <c r="C6" s="10" t="s">
        <v>121</v>
      </c>
      <c r="D6" s="10">
        <f t="shared" si="1"/>
        <v>76800</v>
      </c>
      <c r="E6">
        <f t="shared" si="0"/>
        <v>86400</v>
      </c>
      <c r="F6" s="10">
        <f>MerchData1!O7/(86400/E6)</f>
        <v>0.16799999999999998</v>
      </c>
    </row>
    <row r="7" spans="1:26" ht="15.75" customHeight="1">
      <c r="A7" s="10">
        <v>6</v>
      </c>
      <c r="B7" s="23" t="s">
        <v>186</v>
      </c>
      <c r="C7" s="10" t="s">
        <v>121</v>
      </c>
      <c r="D7" s="10">
        <f t="shared" si="1"/>
        <v>307200</v>
      </c>
      <c r="E7">
        <f t="shared" si="0"/>
        <v>86400</v>
      </c>
      <c r="F7" s="10">
        <f>MerchData1!O8/(86400/E7)</f>
        <v>0.18</v>
      </c>
    </row>
    <row r="8" spans="1:26" ht="15.75" customHeight="1">
      <c r="A8" s="10">
        <v>7</v>
      </c>
      <c r="B8" s="23" t="s">
        <v>187</v>
      </c>
      <c r="C8" s="10" t="s">
        <v>121</v>
      </c>
      <c r="D8" s="10">
        <f t="shared" si="1"/>
        <v>1228800</v>
      </c>
      <c r="E8">
        <f t="shared" si="0"/>
        <v>86400</v>
      </c>
      <c r="F8" s="10">
        <f>MerchData1!O9/(86400/E8)</f>
        <v>0.192</v>
      </c>
    </row>
    <row r="9" spans="1:26" ht="15.75" customHeight="1">
      <c r="A9" s="10">
        <v>8</v>
      </c>
      <c r="B9" s="23" t="s">
        <v>188</v>
      </c>
      <c r="C9" s="10" t="s">
        <v>121</v>
      </c>
      <c r="D9" s="10">
        <f t="shared" si="1"/>
        <v>4915200</v>
      </c>
      <c r="E9">
        <f t="shared" si="0"/>
        <v>86400</v>
      </c>
      <c r="F9" s="10">
        <f>MerchData1!O10/(86400/E9)</f>
        <v>0.20399999999999999</v>
      </c>
    </row>
    <row r="10" spans="1:26" ht="15.75" customHeight="1">
      <c r="A10" s="10">
        <v>9</v>
      </c>
      <c r="B10" s="23" t="s">
        <v>189</v>
      </c>
      <c r="C10" s="10" t="s">
        <v>121</v>
      </c>
      <c r="D10" s="10">
        <f t="shared" si="1"/>
        <v>19660800</v>
      </c>
      <c r="E10">
        <f t="shared" si="0"/>
        <v>86400</v>
      </c>
      <c r="F10" s="10">
        <f>MerchData1!O11/(86400/E10)</f>
        <v>0.216</v>
      </c>
    </row>
    <row r="11" spans="1:26" ht="15.75" customHeight="1">
      <c r="A11" s="10">
        <v>10</v>
      </c>
      <c r="B11" s="23" t="s">
        <v>190</v>
      </c>
      <c r="C11" s="10" t="s">
        <v>121</v>
      </c>
      <c r="D11" s="10">
        <f t="shared" si="1"/>
        <v>78643200</v>
      </c>
      <c r="E11">
        <f t="shared" si="0"/>
        <v>86400</v>
      </c>
      <c r="F11" s="10">
        <f>MerchData1!O12/(86400/E11)</f>
        <v>0.22799999999999998</v>
      </c>
    </row>
    <row r="12" spans="1:26" ht="15.75" customHeight="1">
      <c r="A12" s="10">
        <v>11</v>
      </c>
      <c r="B12" s="23" t="s">
        <v>191</v>
      </c>
      <c r="C12" s="10" t="s">
        <v>121</v>
      </c>
      <c r="D12" s="10">
        <f t="shared" si="1"/>
        <v>314572800</v>
      </c>
      <c r="E12">
        <f t="shared" si="0"/>
        <v>86400</v>
      </c>
      <c r="F12" s="10">
        <f>MerchData1!O13/(86400/E12)</f>
        <v>0.24</v>
      </c>
    </row>
    <row r="13" spans="1:26" ht="15.75" customHeight="1">
      <c r="A13" s="10">
        <v>12</v>
      </c>
      <c r="B13" s="23" t="s">
        <v>192</v>
      </c>
      <c r="C13" s="10" t="s">
        <v>121</v>
      </c>
      <c r="D13" s="10">
        <f t="shared" si="1"/>
        <v>1258291200</v>
      </c>
      <c r="E13">
        <f t="shared" si="0"/>
        <v>86400</v>
      </c>
      <c r="F13" s="10">
        <f>MerchData1!O14/(86400/E13)</f>
        <v>0.252</v>
      </c>
    </row>
    <row r="14" spans="1:26" ht="15.75" customHeight="1">
      <c r="A14" s="10">
        <v>13</v>
      </c>
      <c r="B14" s="23" t="s">
        <v>193</v>
      </c>
      <c r="C14" s="10" t="s">
        <v>121</v>
      </c>
      <c r="D14" s="10">
        <f t="shared" si="1"/>
        <v>5033164800</v>
      </c>
      <c r="E14">
        <f t="shared" si="0"/>
        <v>86400</v>
      </c>
      <c r="F14" s="10">
        <f>MerchData1!O15/(86400/E14)</f>
        <v>0.26400000000000001</v>
      </c>
    </row>
    <row r="15" spans="1:26" ht="15.75" customHeight="1">
      <c r="A15" s="10">
        <v>14</v>
      </c>
      <c r="B15" s="23" t="s">
        <v>194</v>
      </c>
      <c r="C15" s="10" t="s">
        <v>121</v>
      </c>
      <c r="D15" s="10">
        <f t="shared" si="1"/>
        <v>20132659200</v>
      </c>
      <c r="E15">
        <f t="shared" si="0"/>
        <v>86400</v>
      </c>
      <c r="F15" s="10">
        <f>MerchData1!O16/(86400/E15)</f>
        <v>0.27599999999999997</v>
      </c>
    </row>
    <row r="16" spans="1:26" ht="15.75" customHeight="1">
      <c r="A16" s="10">
        <v>15</v>
      </c>
      <c r="B16" s="23" t="s">
        <v>195</v>
      </c>
      <c r="C16" s="10" t="s">
        <v>121</v>
      </c>
      <c r="D16" s="10">
        <f t="shared" si="1"/>
        <v>80530636800</v>
      </c>
      <c r="E16">
        <f t="shared" si="0"/>
        <v>86400</v>
      </c>
      <c r="F16" s="10">
        <f>MerchData1!O17/(86400/E16)</f>
        <v>0.28799999999999998</v>
      </c>
    </row>
    <row r="17" spans="1:6" ht="15.75" customHeight="1">
      <c r="A17" s="10">
        <v>16</v>
      </c>
      <c r="B17" s="23" t="s">
        <v>196</v>
      </c>
      <c r="C17" s="10" t="s">
        <v>121</v>
      </c>
      <c r="D17" s="10">
        <f t="shared" si="1"/>
        <v>322122547200</v>
      </c>
      <c r="E17">
        <f t="shared" si="0"/>
        <v>86400</v>
      </c>
      <c r="F17" s="10">
        <f>MerchData1!O18/(86400/E17)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4.42578125" defaultRowHeight="15.75" customHeight="1"/>
  <sheetData>
    <row r="1" spans="1:3" ht="15.75" customHeight="1">
      <c r="A1" s="1" t="s">
        <v>197</v>
      </c>
      <c r="B1" s="1" t="s">
        <v>119</v>
      </c>
      <c r="C1" s="1" t="s">
        <v>118</v>
      </c>
    </row>
    <row r="2" spans="1:3" ht="15.75" customHeight="1">
      <c r="A2" s="10">
        <v>1</v>
      </c>
      <c r="B2" s="10">
        <v>0</v>
      </c>
      <c r="C2" s="10">
        <v>0</v>
      </c>
    </row>
    <row r="3" spans="1:3" ht="15.75" customHeight="1">
      <c r="A3" s="10">
        <v>2</v>
      </c>
      <c r="B3" s="10">
        <v>10000</v>
      </c>
      <c r="C3" s="10">
        <v>0</v>
      </c>
    </row>
    <row r="4" spans="1:3" ht="15.75" customHeight="1">
      <c r="A4" s="10">
        <v>3</v>
      </c>
      <c r="B4" s="10">
        <v>0</v>
      </c>
      <c r="C4" s="10">
        <v>200</v>
      </c>
    </row>
    <row r="5" spans="1:3" ht="15.75" customHeight="1">
      <c r="A5" s="10">
        <v>4</v>
      </c>
      <c r="B5" s="10">
        <v>0</v>
      </c>
      <c r="C5" s="10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/>
  </sheetViews>
  <sheetFormatPr defaultColWidth="14.42578125" defaultRowHeight="15.75" customHeight="1"/>
  <cols>
    <col min="2" max="2" width="27.28515625" customWidth="1"/>
  </cols>
  <sheetData>
    <row r="1" spans="1:26" ht="15.75" customHeight="1">
      <c r="A1" s="36" t="s">
        <v>0</v>
      </c>
      <c r="B1" s="36" t="s">
        <v>23</v>
      </c>
      <c r="C1" s="36" t="s">
        <v>198</v>
      </c>
      <c r="D1" s="37"/>
      <c r="E1" s="37"/>
      <c r="F1" s="37"/>
      <c r="G1" s="37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>
        <v>1</v>
      </c>
      <c r="B2" s="39" t="s">
        <v>199</v>
      </c>
      <c r="C2" s="39" t="b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>
      <c r="A3" s="39">
        <v>2</v>
      </c>
      <c r="B3" s="39" t="s">
        <v>200</v>
      </c>
      <c r="C3" s="39">
        <v>10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>
      <c r="A4" s="39">
        <v>3</v>
      </c>
      <c r="B4" s="39" t="s">
        <v>201</v>
      </c>
      <c r="C4" s="39">
        <v>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>
      <c r="A5" s="39">
        <v>4</v>
      </c>
      <c r="B5" s="41" t="s">
        <v>202</v>
      </c>
      <c r="C5" s="39">
        <v>10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>
      <c r="A6" s="39">
        <v>5</v>
      </c>
      <c r="B6" s="41" t="s">
        <v>203</v>
      </c>
      <c r="C6" s="39">
        <v>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>
      <c r="A7" s="39">
        <v>6</v>
      </c>
      <c r="B7" s="41" t="s">
        <v>204</v>
      </c>
      <c r="C7" s="39">
        <v>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39">
        <v>7</v>
      </c>
      <c r="B8" s="41" t="s">
        <v>205</v>
      </c>
      <c r="C8" s="39">
        <v>0.01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>
      <c r="A9" s="39">
        <v>8</v>
      </c>
      <c r="B9" s="41" t="s">
        <v>206</v>
      </c>
      <c r="C9" s="39">
        <v>20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>
      <c r="A10" s="39">
        <v>9</v>
      </c>
      <c r="B10" s="41" t="s">
        <v>207</v>
      </c>
      <c r="C10" s="39">
        <v>30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>
      <c r="A11" s="39">
        <v>10</v>
      </c>
      <c r="B11" s="39" t="s">
        <v>208</v>
      </c>
      <c r="C11" s="39">
        <v>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>
      <c r="A12" s="39">
        <v>11</v>
      </c>
      <c r="B12" s="39" t="s">
        <v>209</v>
      </c>
      <c r="C12" s="39">
        <v>10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>
      <c r="A13" s="39">
        <v>12</v>
      </c>
      <c r="B13" s="39" t="s">
        <v>210</v>
      </c>
      <c r="C13" s="39">
        <v>10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>
      <c r="A14" s="39">
        <v>13</v>
      </c>
      <c r="B14" s="39" t="s">
        <v>211</v>
      </c>
      <c r="C14" s="39">
        <v>20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>
      <c r="A15" s="39">
        <v>14</v>
      </c>
      <c r="B15" s="39" t="s">
        <v>212</v>
      </c>
      <c r="C15" s="39">
        <v>10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>
      <c r="A16" s="39">
        <v>15</v>
      </c>
      <c r="B16" s="39" t="s">
        <v>213</v>
      </c>
      <c r="C16" s="39">
        <v>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>
      <c r="A17" s="39">
        <v>16</v>
      </c>
      <c r="B17" s="39" t="s">
        <v>214</v>
      </c>
      <c r="C17" s="39">
        <v>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>
      <c r="A18" s="39">
        <v>17</v>
      </c>
      <c r="B18" s="39" t="s">
        <v>215</v>
      </c>
      <c r="C18" s="39">
        <v>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>
      <c r="A19" s="39">
        <v>18</v>
      </c>
      <c r="B19" s="39" t="s">
        <v>216</v>
      </c>
      <c r="C19" s="39">
        <v>10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2.7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2.7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2.7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2.7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2.7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2.7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2.7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2.7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2.7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2.7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2.7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2.7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2.7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2.7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2.7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2.7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2.7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2.7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.7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.7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.7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.7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.7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.7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.7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.7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.7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.7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.7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.7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.7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.7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.7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.7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.7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.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.7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.7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.7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.7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.7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.7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.7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.7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.7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.7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.7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.7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.7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.7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.7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.7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.7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.7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.7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.7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.7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.7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.7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.7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/>
  </sheetViews>
  <sheetFormatPr defaultColWidth="14.42578125" defaultRowHeight="15.75" customHeight="1"/>
  <cols>
    <col min="2" max="3" width="20.85546875" customWidth="1"/>
    <col min="4" max="4" width="44.5703125" customWidth="1"/>
    <col min="5" max="5" width="19.42578125" customWidth="1"/>
    <col min="7" max="7" width="23" customWidth="1"/>
    <col min="9" max="9" width="28.85546875" customWidth="1"/>
  </cols>
  <sheetData>
    <row r="1" spans="1:9" ht="15.75" customHeight="1">
      <c r="A1" s="42" t="s">
        <v>0</v>
      </c>
      <c r="B1" s="42" t="s">
        <v>217</v>
      </c>
      <c r="C1" s="42" t="s">
        <v>1</v>
      </c>
      <c r="D1" s="1" t="s">
        <v>218</v>
      </c>
      <c r="E1" s="42" t="s">
        <v>115</v>
      </c>
      <c r="F1" s="42" t="s">
        <v>219</v>
      </c>
      <c r="G1" s="1" t="s">
        <v>220</v>
      </c>
      <c r="H1" s="42" t="s">
        <v>221</v>
      </c>
      <c r="I1" s="43" t="s">
        <v>222</v>
      </c>
    </row>
    <row r="2" spans="1:9" ht="15.75" customHeight="1">
      <c r="A2" s="44">
        <v>2</v>
      </c>
      <c r="B2" s="44" t="s">
        <v>223</v>
      </c>
      <c r="C2" t="s">
        <v>224</v>
      </c>
      <c r="D2" s="10" t="s">
        <v>225</v>
      </c>
      <c r="E2" s="10" t="s">
        <v>226</v>
      </c>
      <c r="F2" s="10">
        <v>1</v>
      </c>
      <c r="G2" s="10">
        <v>1000</v>
      </c>
      <c r="H2" s="10">
        <v>5</v>
      </c>
      <c r="I2" s="10" t="s">
        <v>227</v>
      </c>
    </row>
    <row r="3" spans="1:9" ht="15.75" customHeight="1">
      <c r="A3" s="44">
        <v>4</v>
      </c>
      <c r="B3" s="44" t="s">
        <v>223</v>
      </c>
      <c r="C3" t="s">
        <v>228</v>
      </c>
      <c r="D3" s="10" t="s">
        <v>229</v>
      </c>
      <c r="E3" s="10" t="s">
        <v>230</v>
      </c>
      <c r="F3" s="10">
        <v>2</v>
      </c>
      <c r="G3" s="10">
        <v>1000000</v>
      </c>
      <c r="H3" s="10">
        <v>10</v>
      </c>
      <c r="I3" s="10" t="s">
        <v>227</v>
      </c>
    </row>
    <row r="4" spans="1:9" ht="15.75" customHeight="1">
      <c r="A4" s="44">
        <v>6</v>
      </c>
      <c r="B4" s="44" t="s">
        <v>223</v>
      </c>
      <c r="C4" t="s">
        <v>231</v>
      </c>
      <c r="D4" s="10" t="s">
        <v>232</v>
      </c>
      <c r="E4" s="10" t="s">
        <v>233</v>
      </c>
      <c r="F4" s="10">
        <v>3</v>
      </c>
      <c r="G4" s="10">
        <v>1000000000</v>
      </c>
      <c r="H4" s="10">
        <v>50</v>
      </c>
      <c r="I4" s="10" t="s">
        <v>227</v>
      </c>
    </row>
    <row r="5" spans="1:9" ht="15.75" customHeight="1">
      <c r="A5" s="44">
        <v>7</v>
      </c>
      <c r="B5" s="44" t="s">
        <v>223</v>
      </c>
      <c r="C5" t="s">
        <v>234</v>
      </c>
      <c r="D5" s="10" t="s">
        <v>235</v>
      </c>
      <c r="E5" s="10" t="s">
        <v>236</v>
      </c>
      <c r="F5" s="10">
        <v>4</v>
      </c>
      <c r="G5" s="10">
        <v>1000000000000</v>
      </c>
      <c r="H5" s="10">
        <v>100</v>
      </c>
      <c r="I5" s="10" t="s">
        <v>227</v>
      </c>
    </row>
    <row r="6" spans="1:9" ht="15.75" customHeight="1">
      <c r="A6" s="44">
        <v>10</v>
      </c>
      <c r="B6" s="44" t="s">
        <v>223</v>
      </c>
      <c r="C6" t="s">
        <v>237</v>
      </c>
      <c r="D6" s="10" t="s">
        <v>238</v>
      </c>
      <c r="E6" s="10" t="s">
        <v>239</v>
      </c>
      <c r="F6" s="10">
        <v>5</v>
      </c>
      <c r="G6" s="10">
        <v>1000000000000000</v>
      </c>
      <c r="H6" s="10">
        <v>200</v>
      </c>
      <c r="I6" s="10" t="s">
        <v>227</v>
      </c>
    </row>
    <row r="7" spans="1:9" ht="15.75" customHeight="1">
      <c r="A7" s="44">
        <v>12</v>
      </c>
      <c r="B7" s="44" t="s">
        <v>240</v>
      </c>
      <c r="C7" t="s">
        <v>241</v>
      </c>
      <c r="D7" t="s">
        <v>242</v>
      </c>
      <c r="E7" s="10" t="s">
        <v>121</v>
      </c>
      <c r="F7" s="44">
        <v>2</v>
      </c>
      <c r="G7" s="44"/>
      <c r="H7">
        <v>10</v>
      </c>
      <c r="I7" s="10" t="s">
        <v>243</v>
      </c>
    </row>
    <row r="8" spans="1:9" ht="15.75" customHeight="1">
      <c r="A8" s="44">
        <v>13</v>
      </c>
      <c r="B8" s="44" t="s">
        <v>240</v>
      </c>
      <c r="C8" t="s">
        <v>244</v>
      </c>
      <c r="D8" t="s">
        <v>245</v>
      </c>
      <c r="E8" s="10" t="s">
        <v>121</v>
      </c>
      <c r="F8" s="44">
        <v>3</v>
      </c>
      <c r="G8" s="44"/>
      <c r="H8">
        <v>10</v>
      </c>
      <c r="I8" s="10" t="s">
        <v>243</v>
      </c>
    </row>
    <row r="9" spans="1:9" ht="15.75" customHeight="1">
      <c r="A9" s="44">
        <v>14</v>
      </c>
      <c r="B9" s="44" t="s">
        <v>240</v>
      </c>
      <c r="C9" t="s">
        <v>246</v>
      </c>
      <c r="D9" t="s">
        <v>247</v>
      </c>
      <c r="E9" s="10" t="s">
        <v>121</v>
      </c>
      <c r="F9" s="44">
        <v>4</v>
      </c>
      <c r="G9" s="44"/>
      <c r="H9">
        <v>10</v>
      </c>
      <c r="I9" s="10" t="s">
        <v>243</v>
      </c>
    </row>
    <row r="10" spans="1:9" ht="15.75" customHeight="1">
      <c r="A10" s="44">
        <v>15</v>
      </c>
      <c r="B10" s="44" t="s">
        <v>240</v>
      </c>
      <c r="C10" t="s">
        <v>248</v>
      </c>
      <c r="D10" t="s">
        <v>249</v>
      </c>
      <c r="E10" s="10" t="s">
        <v>121</v>
      </c>
      <c r="F10" s="44">
        <v>5</v>
      </c>
      <c r="G10" s="44"/>
      <c r="H10">
        <v>10</v>
      </c>
      <c r="I10" s="10" t="s">
        <v>243</v>
      </c>
    </row>
    <row r="11" spans="1:9" ht="15.75" customHeight="1">
      <c r="A11" s="44">
        <v>16</v>
      </c>
      <c r="B11" s="44" t="s">
        <v>240</v>
      </c>
      <c r="C11" t="s">
        <v>250</v>
      </c>
      <c r="D11" t="s">
        <v>251</v>
      </c>
      <c r="E11" s="10" t="s">
        <v>121</v>
      </c>
      <c r="F11" s="44">
        <v>6</v>
      </c>
      <c r="G11" s="44"/>
      <c r="H11">
        <v>20</v>
      </c>
      <c r="I11" s="10" t="s">
        <v>243</v>
      </c>
    </row>
    <row r="12" spans="1:9" ht="15.75" customHeight="1">
      <c r="A12" s="44">
        <v>17</v>
      </c>
      <c r="B12" s="44" t="s">
        <v>240</v>
      </c>
      <c r="C12" t="s">
        <v>252</v>
      </c>
      <c r="D12" t="s">
        <v>253</v>
      </c>
      <c r="E12" s="10" t="s">
        <v>121</v>
      </c>
      <c r="F12" s="44">
        <v>7</v>
      </c>
      <c r="G12" s="44"/>
      <c r="H12">
        <v>20</v>
      </c>
      <c r="I12" s="10" t="s">
        <v>243</v>
      </c>
    </row>
    <row r="13" spans="1:9" ht="15.75" customHeight="1">
      <c r="A13" s="44">
        <v>18</v>
      </c>
      <c r="B13" s="44" t="s">
        <v>240</v>
      </c>
      <c r="C13" t="s">
        <v>254</v>
      </c>
      <c r="D13" t="s">
        <v>255</v>
      </c>
      <c r="E13" s="10" t="s">
        <v>121</v>
      </c>
      <c r="F13" s="44">
        <v>8</v>
      </c>
      <c r="G13" s="44"/>
      <c r="H13">
        <v>50</v>
      </c>
      <c r="I13" s="10" t="s">
        <v>243</v>
      </c>
    </row>
    <row r="14" spans="1:9" ht="15.75" customHeight="1">
      <c r="A14" s="44">
        <v>19</v>
      </c>
      <c r="B14" s="44" t="s">
        <v>240</v>
      </c>
      <c r="C14" t="s">
        <v>256</v>
      </c>
      <c r="D14" t="s">
        <v>257</v>
      </c>
      <c r="E14" s="10" t="s">
        <v>121</v>
      </c>
      <c r="F14" s="44">
        <v>9</v>
      </c>
      <c r="G14" s="44"/>
      <c r="H14">
        <v>50</v>
      </c>
      <c r="I14" s="10" t="s">
        <v>243</v>
      </c>
    </row>
    <row r="15" spans="1:9" ht="15.75" customHeight="1">
      <c r="A15" s="44">
        <v>20</v>
      </c>
      <c r="B15" s="44" t="s">
        <v>240</v>
      </c>
      <c r="C15" t="s">
        <v>258</v>
      </c>
      <c r="D15" t="s">
        <v>259</v>
      </c>
      <c r="E15" s="10" t="s">
        <v>121</v>
      </c>
      <c r="F15" s="44">
        <v>10</v>
      </c>
      <c r="G15" s="44"/>
      <c r="H15">
        <v>100</v>
      </c>
      <c r="I15" s="10" t="s">
        <v>243</v>
      </c>
    </row>
    <row r="16" spans="1:9" ht="15.75" customHeight="1">
      <c r="A16" s="44">
        <v>21</v>
      </c>
      <c r="B16" s="44" t="s">
        <v>240</v>
      </c>
      <c r="C16" t="s">
        <v>260</v>
      </c>
      <c r="D16" t="s">
        <v>261</v>
      </c>
      <c r="E16" s="10" t="s">
        <v>121</v>
      </c>
      <c r="F16" s="44">
        <v>11</v>
      </c>
      <c r="G16" s="44"/>
      <c r="H16">
        <v>200</v>
      </c>
      <c r="I16" s="10" t="s">
        <v>243</v>
      </c>
    </row>
    <row r="17" spans="1:9" ht="15.75" customHeight="1">
      <c r="A17" s="44">
        <v>22</v>
      </c>
      <c r="B17" s="44" t="s">
        <v>262</v>
      </c>
      <c r="C17" s="44" t="s">
        <v>263</v>
      </c>
      <c r="D17" s="44" t="s">
        <v>264</v>
      </c>
      <c r="E17" s="10" t="s">
        <v>121</v>
      </c>
      <c r="F17" s="44">
        <v>1</v>
      </c>
      <c r="G17" s="44"/>
      <c r="H17" s="10">
        <v>50</v>
      </c>
      <c r="I17" s="10" t="s">
        <v>243</v>
      </c>
    </row>
    <row r="18" spans="1:9" ht="15.75" customHeight="1">
      <c r="A18" s="44">
        <v>23</v>
      </c>
      <c r="B18" s="44" t="s">
        <v>265</v>
      </c>
      <c r="C18" t="s">
        <v>266</v>
      </c>
      <c r="D18" t="s">
        <v>267</v>
      </c>
      <c r="E18" s="10" t="s">
        <v>121</v>
      </c>
      <c r="F18" s="44">
        <v>1</v>
      </c>
      <c r="G18" s="44"/>
      <c r="H18" s="10">
        <v>10</v>
      </c>
      <c r="I18" s="10" t="s">
        <v>243</v>
      </c>
    </row>
    <row r="19" spans="1:9" ht="15.75" customHeight="1">
      <c r="A19" s="44">
        <v>24</v>
      </c>
      <c r="B19" s="44" t="s">
        <v>265</v>
      </c>
      <c r="C19" t="s">
        <v>268</v>
      </c>
      <c r="D19" t="s">
        <v>269</v>
      </c>
      <c r="E19" s="10" t="s">
        <v>121</v>
      </c>
      <c r="F19" s="44">
        <v>2</v>
      </c>
      <c r="G19" s="44"/>
      <c r="H19" s="10">
        <v>20</v>
      </c>
      <c r="I19" s="10" t="s">
        <v>243</v>
      </c>
    </row>
    <row r="20" spans="1:9" ht="15.75" customHeight="1">
      <c r="A20" s="44">
        <v>25</v>
      </c>
      <c r="B20" s="44" t="s">
        <v>265</v>
      </c>
      <c r="C20" t="s">
        <v>270</v>
      </c>
      <c r="D20" t="s">
        <v>271</v>
      </c>
      <c r="E20" s="10" t="s">
        <v>121</v>
      </c>
      <c r="F20" s="44">
        <v>3</v>
      </c>
      <c r="G20" s="44"/>
      <c r="H20" s="10">
        <v>50</v>
      </c>
      <c r="I20" s="10" t="s">
        <v>243</v>
      </c>
    </row>
    <row r="21" spans="1:9" ht="15.75" customHeight="1">
      <c r="A21" s="44">
        <v>26</v>
      </c>
      <c r="B21" s="44" t="s">
        <v>265</v>
      </c>
      <c r="C21" t="s">
        <v>272</v>
      </c>
      <c r="D21" t="s">
        <v>273</v>
      </c>
      <c r="E21" s="10" t="s">
        <v>121</v>
      </c>
      <c r="F21" s="44">
        <v>4</v>
      </c>
      <c r="G21" s="44"/>
      <c r="H21" s="10">
        <v>100</v>
      </c>
      <c r="I21" s="10" t="s">
        <v>243</v>
      </c>
    </row>
    <row r="22" spans="1:9" ht="15.75" customHeight="1">
      <c r="A22" s="44">
        <v>27</v>
      </c>
      <c r="B22" s="44" t="s">
        <v>274</v>
      </c>
      <c r="C22" t="s">
        <v>275</v>
      </c>
      <c r="D22" t="s">
        <v>276</v>
      </c>
      <c r="E22" s="10" t="s">
        <v>121</v>
      </c>
      <c r="F22" s="44">
        <v>1</v>
      </c>
      <c r="G22" s="44"/>
      <c r="H22">
        <v>50</v>
      </c>
      <c r="I22" s="10" t="s">
        <v>243</v>
      </c>
    </row>
    <row r="23" spans="1:9" ht="15.75" customHeight="1">
      <c r="A23" s="44">
        <v>28</v>
      </c>
      <c r="B23" s="44" t="s">
        <v>274</v>
      </c>
      <c r="C23" t="s">
        <v>275</v>
      </c>
      <c r="D23" t="s">
        <v>277</v>
      </c>
      <c r="E23" s="10" t="s">
        <v>121</v>
      </c>
      <c r="F23" s="44">
        <v>2</v>
      </c>
      <c r="G23" s="44"/>
      <c r="H23">
        <v>50</v>
      </c>
      <c r="I23" s="10" t="s">
        <v>243</v>
      </c>
    </row>
    <row r="24" spans="1:9" ht="15.75" customHeight="1">
      <c r="A24" s="44">
        <v>29</v>
      </c>
      <c r="B24" s="44" t="s">
        <v>274</v>
      </c>
      <c r="C24" t="s">
        <v>275</v>
      </c>
      <c r="D24" t="s">
        <v>278</v>
      </c>
      <c r="E24" s="10" t="s">
        <v>121</v>
      </c>
      <c r="F24" s="44">
        <v>3</v>
      </c>
      <c r="G24" s="44"/>
      <c r="H24">
        <v>50</v>
      </c>
      <c r="I24" s="10" t="s">
        <v>243</v>
      </c>
    </row>
    <row r="25" spans="1:9" ht="15.75" customHeight="1">
      <c r="A25" s="44">
        <v>30</v>
      </c>
      <c r="B25" s="44" t="s">
        <v>274</v>
      </c>
      <c r="C25" t="s">
        <v>275</v>
      </c>
      <c r="D25" t="s">
        <v>279</v>
      </c>
      <c r="E25" s="10" t="s">
        <v>121</v>
      </c>
      <c r="F25" s="44">
        <v>4</v>
      </c>
      <c r="G25" s="44"/>
      <c r="H25">
        <v>50</v>
      </c>
      <c r="I25" s="10" t="s">
        <v>243</v>
      </c>
    </row>
    <row r="26" spans="1:9" ht="15.75" customHeight="1">
      <c r="A26" s="44">
        <v>31</v>
      </c>
      <c r="B26" s="44" t="s">
        <v>274</v>
      </c>
      <c r="C26" t="s">
        <v>280</v>
      </c>
      <c r="D26" t="s">
        <v>281</v>
      </c>
      <c r="E26" s="10" t="s">
        <v>121</v>
      </c>
      <c r="F26" s="44">
        <v>1</v>
      </c>
      <c r="G26" s="44"/>
      <c r="H26" s="10">
        <v>10</v>
      </c>
      <c r="I26" s="10" t="s">
        <v>243</v>
      </c>
    </row>
    <row r="27" spans="1:9" ht="15.75" customHeight="1">
      <c r="A27" s="44">
        <v>32</v>
      </c>
      <c r="B27" s="44" t="s">
        <v>274</v>
      </c>
      <c r="C27" t="s">
        <v>282</v>
      </c>
      <c r="D27" s="10" t="s">
        <v>283</v>
      </c>
      <c r="E27" s="10" t="s">
        <v>121</v>
      </c>
      <c r="F27" s="44">
        <v>2</v>
      </c>
      <c r="G27" s="44"/>
      <c r="H27" s="10">
        <v>50</v>
      </c>
      <c r="I27" s="10" t="s">
        <v>243</v>
      </c>
    </row>
    <row r="28" spans="1:9" ht="15.75" customHeight="1">
      <c r="A28" s="44">
        <v>33</v>
      </c>
      <c r="B28" s="44" t="s">
        <v>274</v>
      </c>
      <c r="C28" t="s">
        <v>284</v>
      </c>
      <c r="D28" t="s">
        <v>285</v>
      </c>
      <c r="E28" s="10" t="s">
        <v>121</v>
      </c>
      <c r="F28" s="44">
        <v>1</v>
      </c>
      <c r="G28" s="44"/>
      <c r="H28" s="10">
        <v>50</v>
      </c>
      <c r="I28" s="10" t="s">
        <v>243</v>
      </c>
    </row>
    <row r="29" spans="1:9" ht="15.75" customHeight="1">
      <c r="A29" s="44">
        <v>34</v>
      </c>
      <c r="B29" s="44" t="s">
        <v>274</v>
      </c>
      <c r="C29" t="s">
        <v>286</v>
      </c>
      <c r="D29" s="10" t="s">
        <v>287</v>
      </c>
      <c r="E29" s="10" t="s">
        <v>121</v>
      </c>
      <c r="F29" s="44">
        <v>2</v>
      </c>
      <c r="G29" s="44"/>
      <c r="H29" s="10">
        <v>200</v>
      </c>
      <c r="I29" s="10" t="s">
        <v>243</v>
      </c>
    </row>
    <row r="30" spans="1:9" ht="12.75">
      <c r="A30" s="44">
        <v>35</v>
      </c>
      <c r="B30" s="44" t="s">
        <v>274</v>
      </c>
      <c r="C30" t="s">
        <v>288</v>
      </c>
      <c r="D30" t="s">
        <v>289</v>
      </c>
      <c r="E30" s="10" t="s">
        <v>121</v>
      </c>
      <c r="F30" s="44">
        <v>1</v>
      </c>
      <c r="G30" s="44"/>
      <c r="H30">
        <v>5</v>
      </c>
      <c r="I30" s="10" t="s">
        <v>243</v>
      </c>
    </row>
    <row r="31" spans="1:9" ht="12.75">
      <c r="A31" s="44">
        <v>36</v>
      </c>
      <c r="B31" s="44" t="s">
        <v>274</v>
      </c>
      <c r="C31" t="s">
        <v>290</v>
      </c>
      <c r="D31" t="s">
        <v>291</v>
      </c>
      <c r="E31" s="10" t="s">
        <v>121</v>
      </c>
      <c r="F31" s="44">
        <v>2</v>
      </c>
      <c r="G31" s="44"/>
      <c r="H31" s="10">
        <v>20</v>
      </c>
      <c r="I31" s="10" t="s">
        <v>243</v>
      </c>
    </row>
    <row r="32" spans="1:9" ht="12.75">
      <c r="A32" s="44">
        <v>37</v>
      </c>
      <c r="B32" s="44" t="s">
        <v>274</v>
      </c>
      <c r="C32" t="s">
        <v>292</v>
      </c>
      <c r="D32" t="s">
        <v>293</v>
      </c>
      <c r="E32" s="10" t="s">
        <v>121</v>
      </c>
      <c r="F32" s="44">
        <v>3</v>
      </c>
      <c r="G32" s="44"/>
      <c r="H32" s="10">
        <v>50</v>
      </c>
      <c r="I32" s="10" t="s">
        <v>243</v>
      </c>
    </row>
    <row r="33" spans="1:9" ht="12.75">
      <c r="A33" s="44">
        <v>38</v>
      </c>
      <c r="B33" s="44" t="s">
        <v>274</v>
      </c>
      <c r="C33" t="s">
        <v>294</v>
      </c>
      <c r="D33" t="s">
        <v>295</v>
      </c>
      <c r="E33" s="10" t="s">
        <v>121</v>
      </c>
      <c r="F33" s="44">
        <v>1</v>
      </c>
      <c r="G33" s="44"/>
      <c r="H33">
        <v>5</v>
      </c>
      <c r="I33" s="10" t="s">
        <v>243</v>
      </c>
    </row>
    <row r="34" spans="1:9" ht="12.75">
      <c r="A34" s="44">
        <v>39</v>
      </c>
      <c r="B34" s="44" t="s">
        <v>274</v>
      </c>
      <c r="C34" t="s">
        <v>296</v>
      </c>
      <c r="D34" t="s">
        <v>297</v>
      </c>
      <c r="E34" s="10" t="s">
        <v>121</v>
      </c>
      <c r="F34" s="44">
        <v>2</v>
      </c>
      <c r="G34" s="44"/>
      <c r="H34" s="10">
        <v>20</v>
      </c>
      <c r="I34" s="10" t="s">
        <v>243</v>
      </c>
    </row>
    <row r="35" spans="1:9" ht="12.75">
      <c r="A35" s="44">
        <v>40</v>
      </c>
      <c r="B35" s="44" t="s">
        <v>274</v>
      </c>
      <c r="C35" t="s">
        <v>298</v>
      </c>
      <c r="D35" t="s">
        <v>299</v>
      </c>
      <c r="E35" s="10" t="s">
        <v>121</v>
      </c>
      <c r="F35" s="44">
        <v>3</v>
      </c>
      <c r="G35" s="44"/>
      <c r="H35" s="10">
        <v>50</v>
      </c>
      <c r="I35" s="10" t="s">
        <v>243</v>
      </c>
    </row>
    <row r="36" spans="1:9" ht="12.75">
      <c r="A36" s="44">
        <v>41</v>
      </c>
      <c r="B36" s="44" t="s">
        <v>274</v>
      </c>
      <c r="C36" t="s">
        <v>300</v>
      </c>
      <c r="D36" t="s">
        <v>301</v>
      </c>
      <c r="E36" s="10" t="s">
        <v>121</v>
      </c>
      <c r="F36" s="44">
        <v>1</v>
      </c>
      <c r="G36" s="44"/>
      <c r="H36" s="10">
        <v>10</v>
      </c>
      <c r="I36" s="10" t="s">
        <v>243</v>
      </c>
    </row>
    <row r="37" spans="1:9" ht="12.75">
      <c r="A37" s="44">
        <v>42</v>
      </c>
      <c r="B37" s="44" t="s">
        <v>274</v>
      </c>
      <c r="C37" t="s">
        <v>302</v>
      </c>
      <c r="D37" t="s">
        <v>303</v>
      </c>
      <c r="E37" s="10" t="s">
        <v>121</v>
      </c>
      <c r="F37" s="44">
        <v>2</v>
      </c>
      <c r="G37" s="44"/>
      <c r="H37" s="10">
        <v>25</v>
      </c>
      <c r="I37" s="10" t="s">
        <v>243</v>
      </c>
    </row>
    <row r="38" spans="1:9" ht="12.75">
      <c r="A38" s="44">
        <v>43</v>
      </c>
      <c r="B38" s="44" t="s">
        <v>274</v>
      </c>
      <c r="C38" t="s">
        <v>304</v>
      </c>
      <c r="D38" t="s">
        <v>305</v>
      </c>
      <c r="E38" s="10" t="s">
        <v>121</v>
      </c>
      <c r="F38" s="44">
        <v>3</v>
      </c>
      <c r="G38" s="44"/>
      <c r="H38" s="10">
        <v>50</v>
      </c>
      <c r="I38" s="10" t="s">
        <v>243</v>
      </c>
    </row>
    <row r="39" spans="1:9" ht="12.75">
      <c r="A39" s="44">
        <v>44</v>
      </c>
      <c r="B39" s="44" t="s">
        <v>274</v>
      </c>
      <c r="C39" t="s">
        <v>306</v>
      </c>
      <c r="D39" t="s">
        <v>307</v>
      </c>
      <c r="E39" s="10" t="s">
        <v>121</v>
      </c>
      <c r="F39" s="44">
        <v>4</v>
      </c>
      <c r="G39" s="44"/>
      <c r="H39" s="10">
        <v>200</v>
      </c>
      <c r="I39" s="10" t="s">
        <v>243</v>
      </c>
    </row>
    <row r="40" spans="1:9" ht="12.75">
      <c r="A40" s="44">
        <v>45</v>
      </c>
      <c r="B40" s="44" t="s">
        <v>274</v>
      </c>
      <c r="C40" t="s">
        <v>308</v>
      </c>
      <c r="D40" t="s">
        <v>309</v>
      </c>
      <c r="E40" s="10" t="s">
        <v>121</v>
      </c>
      <c r="F40" s="44">
        <v>1</v>
      </c>
      <c r="G40" s="44"/>
      <c r="H40" s="10">
        <v>10</v>
      </c>
      <c r="I40" s="10" t="s">
        <v>243</v>
      </c>
    </row>
    <row r="41" spans="1:9" ht="12.75">
      <c r="A41" s="44">
        <v>46</v>
      </c>
      <c r="B41" s="44" t="s">
        <v>274</v>
      </c>
      <c r="C41" t="s">
        <v>310</v>
      </c>
      <c r="D41" t="s">
        <v>311</v>
      </c>
      <c r="E41" s="10" t="s">
        <v>121</v>
      </c>
      <c r="F41" s="44">
        <v>2</v>
      </c>
      <c r="G41" s="44"/>
      <c r="H41" s="10">
        <v>25</v>
      </c>
      <c r="I41" s="10" t="s">
        <v>243</v>
      </c>
    </row>
    <row r="42" spans="1:9" ht="12.75">
      <c r="A42" s="44">
        <v>47</v>
      </c>
      <c r="B42" s="44" t="s">
        <v>274</v>
      </c>
      <c r="C42" t="s">
        <v>312</v>
      </c>
      <c r="D42" t="s">
        <v>313</v>
      </c>
      <c r="E42" s="10" t="s">
        <v>121</v>
      </c>
      <c r="F42" s="44">
        <v>3</v>
      </c>
      <c r="G42" s="44"/>
      <c r="H42" s="10">
        <v>50</v>
      </c>
      <c r="I42" s="10" t="s">
        <v>243</v>
      </c>
    </row>
    <row r="43" spans="1:9" ht="12.75">
      <c r="A43" s="44">
        <v>48</v>
      </c>
      <c r="B43" s="44" t="s">
        <v>274</v>
      </c>
      <c r="C43" t="s">
        <v>314</v>
      </c>
      <c r="D43" t="s">
        <v>315</v>
      </c>
      <c r="E43" s="10" t="s">
        <v>121</v>
      </c>
      <c r="F43" s="44">
        <v>4</v>
      </c>
      <c r="G43" s="44"/>
      <c r="H43" s="10">
        <v>200</v>
      </c>
      <c r="I43" s="10" t="s">
        <v>243</v>
      </c>
    </row>
    <row r="44" spans="1:9" ht="12.75">
      <c r="A44" s="44">
        <v>49</v>
      </c>
      <c r="B44" s="44" t="s">
        <v>274</v>
      </c>
      <c r="C44" t="s">
        <v>316</v>
      </c>
      <c r="D44" t="s">
        <v>317</v>
      </c>
      <c r="E44" s="10" t="s">
        <v>121</v>
      </c>
      <c r="F44" s="44">
        <v>1</v>
      </c>
      <c r="G44" s="44"/>
      <c r="H44" s="10">
        <v>10</v>
      </c>
      <c r="I44" s="10" t="s">
        <v>243</v>
      </c>
    </row>
    <row r="45" spans="1:9" ht="12.75">
      <c r="A45" s="44">
        <v>50</v>
      </c>
      <c r="B45" s="44" t="s">
        <v>274</v>
      </c>
      <c r="C45" t="s">
        <v>318</v>
      </c>
      <c r="D45" t="s">
        <v>319</v>
      </c>
      <c r="E45" s="10" t="s">
        <v>121</v>
      </c>
      <c r="F45" s="44">
        <v>2</v>
      </c>
      <c r="G45" s="44"/>
      <c r="H45" s="10">
        <v>25</v>
      </c>
      <c r="I45" s="10" t="s">
        <v>243</v>
      </c>
    </row>
    <row r="46" spans="1:9" ht="12.75">
      <c r="A46" s="44">
        <v>51</v>
      </c>
      <c r="B46" s="44" t="s">
        <v>274</v>
      </c>
      <c r="C46" t="s">
        <v>320</v>
      </c>
      <c r="D46" t="s">
        <v>321</v>
      </c>
      <c r="E46" s="10" t="s">
        <v>121</v>
      </c>
      <c r="F46" s="44">
        <v>3</v>
      </c>
      <c r="G46" s="44"/>
      <c r="H46" s="10">
        <v>50</v>
      </c>
      <c r="I46" s="10" t="s">
        <v>243</v>
      </c>
    </row>
    <row r="47" spans="1:9" ht="12.75">
      <c r="A47" s="44">
        <v>52</v>
      </c>
      <c r="B47" s="44" t="s">
        <v>274</v>
      </c>
      <c r="C47" t="s">
        <v>322</v>
      </c>
      <c r="D47" t="s">
        <v>323</v>
      </c>
      <c r="E47" s="10" t="s">
        <v>121</v>
      </c>
      <c r="F47" s="44">
        <v>4</v>
      </c>
      <c r="G47" s="44"/>
      <c r="H47" s="10">
        <v>200</v>
      </c>
      <c r="I47" s="10" t="s">
        <v>243</v>
      </c>
    </row>
    <row r="48" spans="1:9" ht="12.75">
      <c r="A48" s="44">
        <v>53</v>
      </c>
      <c r="B48" s="44" t="s">
        <v>274</v>
      </c>
      <c r="C48" t="s">
        <v>324</v>
      </c>
      <c r="D48" s="10" t="s">
        <v>325</v>
      </c>
      <c r="E48" s="10" t="s">
        <v>121</v>
      </c>
      <c r="F48" s="44">
        <v>1</v>
      </c>
      <c r="G48" s="44"/>
      <c r="H48" s="10">
        <v>20</v>
      </c>
      <c r="I48" s="10" t="s">
        <v>243</v>
      </c>
    </row>
    <row r="49" spans="1:9" ht="12.75">
      <c r="A49" s="44">
        <v>54</v>
      </c>
      <c r="B49" s="44" t="s">
        <v>274</v>
      </c>
      <c r="C49" t="s">
        <v>326</v>
      </c>
      <c r="D49" s="10" t="s">
        <v>327</v>
      </c>
      <c r="E49" s="10" t="s">
        <v>121</v>
      </c>
      <c r="F49" s="44">
        <v>2</v>
      </c>
      <c r="G49" s="44"/>
      <c r="H49" s="10">
        <v>50</v>
      </c>
      <c r="I49" s="10" t="s">
        <v>243</v>
      </c>
    </row>
    <row r="50" spans="1:9" ht="12.75">
      <c r="A50" s="44">
        <v>55</v>
      </c>
      <c r="B50" s="44" t="s">
        <v>274</v>
      </c>
      <c r="C50" t="s">
        <v>328</v>
      </c>
      <c r="D50" s="10" t="s">
        <v>329</v>
      </c>
      <c r="E50" s="10" t="s">
        <v>121</v>
      </c>
      <c r="F50" s="44">
        <v>1</v>
      </c>
      <c r="G50" s="44"/>
      <c r="H50" s="10">
        <v>10</v>
      </c>
      <c r="I50" s="10" t="s">
        <v>243</v>
      </c>
    </row>
    <row r="51" spans="1:9" ht="12.75">
      <c r="A51" s="44">
        <v>56</v>
      </c>
      <c r="B51" s="44" t="s">
        <v>274</v>
      </c>
      <c r="C51" t="s">
        <v>330</v>
      </c>
      <c r="D51" s="10" t="s">
        <v>331</v>
      </c>
      <c r="E51" s="10" t="s">
        <v>121</v>
      </c>
      <c r="F51" s="44">
        <v>2</v>
      </c>
      <c r="G51" s="44"/>
      <c r="H51" s="10">
        <v>25</v>
      </c>
      <c r="I51" s="10" t="s">
        <v>243</v>
      </c>
    </row>
    <row r="52" spans="1:9" ht="12.75">
      <c r="A52" s="44">
        <v>57</v>
      </c>
      <c r="B52" s="44" t="s">
        <v>274</v>
      </c>
      <c r="C52" t="s">
        <v>332</v>
      </c>
      <c r="D52" s="10" t="s">
        <v>333</v>
      </c>
      <c r="E52" s="10" t="s">
        <v>121</v>
      </c>
      <c r="F52" s="44">
        <v>3</v>
      </c>
      <c r="G52" s="44"/>
      <c r="H52" s="10">
        <v>50</v>
      </c>
      <c r="I52" s="10" t="s">
        <v>243</v>
      </c>
    </row>
    <row r="53" spans="1:9" ht="12.75">
      <c r="A53" s="44">
        <v>58</v>
      </c>
      <c r="B53" s="44" t="s">
        <v>274</v>
      </c>
      <c r="C53" t="s">
        <v>334</v>
      </c>
      <c r="D53" t="s">
        <v>335</v>
      </c>
      <c r="E53" s="10" t="s">
        <v>121</v>
      </c>
      <c r="F53" s="44">
        <v>1</v>
      </c>
      <c r="G53" s="44"/>
      <c r="H53" s="10">
        <v>10</v>
      </c>
      <c r="I53" s="10" t="s">
        <v>243</v>
      </c>
    </row>
    <row r="54" spans="1:9" ht="12.75">
      <c r="A54" s="10">
        <v>59</v>
      </c>
      <c r="B54" s="10" t="s">
        <v>274</v>
      </c>
      <c r="C54" s="10" t="s">
        <v>336</v>
      </c>
      <c r="D54" s="10" t="s">
        <v>337</v>
      </c>
      <c r="E54" s="10" t="s">
        <v>121</v>
      </c>
      <c r="F54" s="10">
        <v>1</v>
      </c>
      <c r="G54" s="44"/>
      <c r="H54" s="10">
        <v>20</v>
      </c>
      <c r="I54" s="10" t="s">
        <v>243</v>
      </c>
    </row>
    <row r="55" spans="1:9" ht="12.75">
      <c r="A55" s="10">
        <v>60</v>
      </c>
      <c r="B55" s="10" t="s">
        <v>274</v>
      </c>
      <c r="C55" s="10" t="s">
        <v>338</v>
      </c>
      <c r="D55" s="10" t="s">
        <v>339</v>
      </c>
      <c r="E55" s="10" t="s">
        <v>121</v>
      </c>
      <c r="F55" s="10">
        <v>2</v>
      </c>
      <c r="G55" s="44"/>
      <c r="H55" s="10">
        <v>50</v>
      </c>
      <c r="I55" s="10" t="s">
        <v>243</v>
      </c>
    </row>
    <row r="56" spans="1:9" ht="12.75">
      <c r="A56" s="10">
        <v>61</v>
      </c>
      <c r="B56" s="44" t="s">
        <v>274</v>
      </c>
      <c r="C56" t="s">
        <v>340</v>
      </c>
      <c r="D56" t="s">
        <v>341</v>
      </c>
      <c r="E56" s="10" t="s">
        <v>121</v>
      </c>
      <c r="F56" s="44">
        <v>3</v>
      </c>
      <c r="G56" s="44"/>
      <c r="H56" s="10">
        <v>10</v>
      </c>
      <c r="I56" s="10" t="s">
        <v>243</v>
      </c>
    </row>
    <row r="57" spans="1:9" ht="12.75">
      <c r="A57" s="10">
        <v>62</v>
      </c>
      <c r="B57" s="44" t="s">
        <v>274</v>
      </c>
      <c r="C57" t="s">
        <v>342</v>
      </c>
      <c r="D57" t="s">
        <v>343</v>
      </c>
      <c r="E57" s="10" t="s">
        <v>121</v>
      </c>
      <c r="F57" s="44">
        <v>4</v>
      </c>
      <c r="G57" s="44"/>
      <c r="H57" s="10">
        <v>10</v>
      </c>
      <c r="I57" s="10" t="s">
        <v>243</v>
      </c>
    </row>
    <row r="58" spans="1:9" ht="12.75">
      <c r="A58" s="10">
        <v>63</v>
      </c>
      <c r="B58" s="44" t="s">
        <v>274</v>
      </c>
      <c r="C58" t="s">
        <v>344</v>
      </c>
      <c r="D58" t="s">
        <v>345</v>
      </c>
      <c r="E58" s="10" t="s">
        <v>121</v>
      </c>
      <c r="F58" s="44">
        <v>5</v>
      </c>
      <c r="G58" s="44"/>
      <c r="H58" s="10">
        <v>200</v>
      </c>
      <c r="I58" s="10" t="s">
        <v>243</v>
      </c>
    </row>
    <row r="59" spans="1:9" ht="12.75">
      <c r="A59" s="44"/>
      <c r="E59" s="10"/>
      <c r="F59" s="44"/>
      <c r="G59" s="44"/>
    </row>
    <row r="60" spans="1:9" ht="12.75">
      <c r="E60" s="10"/>
      <c r="F60" s="44"/>
      <c r="G60" s="44"/>
    </row>
    <row r="61" spans="1:9" ht="12.75">
      <c r="E61" s="10"/>
      <c r="F61" s="44"/>
      <c r="G61" s="44"/>
    </row>
    <row r="62" spans="1:9" ht="12.75">
      <c r="E62" s="10"/>
      <c r="F62" s="44"/>
      <c r="G62" s="44"/>
    </row>
    <row r="63" spans="1:9" ht="12.75">
      <c r="E63" s="10"/>
      <c r="G63" s="44"/>
    </row>
    <row r="64" spans="1:9" ht="12.75">
      <c r="E64" s="10"/>
      <c r="G64" s="44"/>
    </row>
    <row r="65" spans="5:7" ht="12.75">
      <c r="E65" s="10"/>
      <c r="G65" s="44"/>
    </row>
    <row r="66" spans="5:7" ht="12.75">
      <c r="E66" s="10"/>
      <c r="G66" s="44"/>
    </row>
    <row r="67" spans="5:7" ht="12.75">
      <c r="E67" s="10"/>
      <c r="G67" s="44"/>
    </row>
    <row r="68" spans="5:7" ht="12.75">
      <c r="E68" s="10"/>
      <c r="G68" s="44"/>
    </row>
    <row r="69" spans="5:7" ht="12.75">
      <c r="E69" s="10"/>
      <c r="G69" s="44"/>
    </row>
    <row r="70" spans="5:7" ht="12.75">
      <c r="E70" s="10"/>
      <c r="G70" s="44"/>
    </row>
    <row r="71" spans="5:7" ht="12.75">
      <c r="G71" s="44"/>
    </row>
    <row r="72" spans="5:7" ht="12.75">
      <c r="G72" s="44"/>
    </row>
    <row r="73" spans="5:7" ht="12.75">
      <c r="G73" s="44"/>
    </row>
    <row r="74" spans="5:7" ht="12.75">
      <c r="G74" s="44"/>
    </row>
    <row r="75" spans="5:7" ht="12.75">
      <c r="G75" s="44"/>
    </row>
    <row r="76" spans="5:7" ht="12.75">
      <c r="G76" s="44"/>
    </row>
    <row r="77" spans="5:7" ht="12.75">
      <c r="G77" s="44"/>
    </row>
    <row r="78" spans="5:7" ht="12.75">
      <c r="G78" s="44"/>
    </row>
    <row r="79" spans="5:7" ht="12.75">
      <c r="G79" s="44"/>
    </row>
    <row r="80" spans="5:7" ht="12.75">
      <c r="G80" s="44"/>
    </row>
    <row r="81" spans="7:7" ht="12.75">
      <c r="G81" s="44"/>
    </row>
    <row r="82" spans="7:7" ht="12.75">
      <c r="G82" s="44"/>
    </row>
    <row r="83" spans="7:7" ht="12.75">
      <c r="G83" s="44"/>
    </row>
    <row r="84" spans="7:7" ht="12.75">
      <c r="G84" s="44"/>
    </row>
    <row r="85" spans="7:7" ht="12.75">
      <c r="G85" s="44"/>
    </row>
    <row r="86" spans="7:7" ht="12.75">
      <c r="G86" s="44"/>
    </row>
    <row r="87" spans="7:7" ht="12.75">
      <c r="G87" s="44"/>
    </row>
    <row r="88" spans="7:7" ht="12.75">
      <c r="G88" s="44"/>
    </row>
    <row r="89" spans="7:7" ht="12.75">
      <c r="G89" s="44"/>
    </row>
    <row r="90" spans="7:7" ht="12.75">
      <c r="G90" s="44"/>
    </row>
    <row r="91" spans="7:7" ht="12.75">
      <c r="G91" s="44"/>
    </row>
    <row r="92" spans="7:7" ht="12.75">
      <c r="G92" s="44"/>
    </row>
    <row r="93" spans="7:7" ht="12.75">
      <c r="G93" s="44"/>
    </row>
    <row r="94" spans="7:7" ht="12.75">
      <c r="G94" s="44"/>
    </row>
    <row r="95" spans="7:7" ht="12.75">
      <c r="G95" s="44"/>
    </row>
    <row r="96" spans="7:7" ht="12.75">
      <c r="G96" s="44"/>
    </row>
    <row r="97" spans="7:7" ht="12.75">
      <c r="G97" s="44"/>
    </row>
    <row r="98" spans="7:7" ht="12.75">
      <c r="G98" s="44"/>
    </row>
    <row r="99" spans="7:7" ht="12.75">
      <c r="G99" s="44"/>
    </row>
    <row r="100" spans="7:7" ht="12.75">
      <c r="G100" s="44"/>
    </row>
    <row r="101" spans="7:7" ht="12.75">
      <c r="G101" s="44"/>
    </row>
    <row r="102" spans="7:7" ht="12.75">
      <c r="G102" s="44"/>
    </row>
    <row r="103" spans="7:7" ht="12.75">
      <c r="G103" s="44"/>
    </row>
    <row r="104" spans="7:7" ht="12.75">
      <c r="G104" s="44"/>
    </row>
    <row r="105" spans="7:7" ht="12.75">
      <c r="G105" s="44"/>
    </row>
    <row r="106" spans="7:7" ht="12.75">
      <c r="G106" s="44"/>
    </row>
    <row r="107" spans="7:7" ht="12.75">
      <c r="G107" s="44"/>
    </row>
    <row r="108" spans="7:7" ht="12.75">
      <c r="G108" s="44"/>
    </row>
    <row r="109" spans="7:7" ht="12.75">
      <c r="G109" s="44"/>
    </row>
    <row r="110" spans="7:7" ht="12.75">
      <c r="G110" s="44"/>
    </row>
    <row r="111" spans="7:7" ht="12.75">
      <c r="G111" s="44"/>
    </row>
    <row r="112" spans="7:7" ht="12.75">
      <c r="G112" s="44"/>
    </row>
    <row r="113" spans="7:7" ht="12.75">
      <c r="G113" s="44"/>
    </row>
    <row r="114" spans="7:7" ht="12.75">
      <c r="G114" s="44"/>
    </row>
    <row r="115" spans="7:7" ht="12.75">
      <c r="G115" s="44"/>
    </row>
    <row r="116" spans="7:7" ht="12.75">
      <c r="G116" s="44"/>
    </row>
    <row r="117" spans="7:7" ht="12.75">
      <c r="G117" s="44"/>
    </row>
    <row r="118" spans="7:7" ht="12.75">
      <c r="G118" s="44"/>
    </row>
    <row r="119" spans="7:7" ht="12.75">
      <c r="G119" s="44"/>
    </row>
    <row r="120" spans="7:7" ht="12.75">
      <c r="G120" s="44"/>
    </row>
    <row r="121" spans="7:7" ht="12.75">
      <c r="G121" s="44"/>
    </row>
    <row r="122" spans="7:7" ht="12.75">
      <c r="G122" s="44"/>
    </row>
    <row r="123" spans="7:7" ht="12.75">
      <c r="G123" s="44"/>
    </row>
    <row r="124" spans="7:7" ht="12.75">
      <c r="G124" s="44"/>
    </row>
    <row r="125" spans="7:7" ht="12.75">
      <c r="G125" s="44"/>
    </row>
    <row r="126" spans="7:7" ht="12.75">
      <c r="G126" s="44"/>
    </row>
    <row r="127" spans="7:7" ht="12.75">
      <c r="G127" s="44"/>
    </row>
    <row r="128" spans="7:7" ht="12.75">
      <c r="G128" s="44"/>
    </row>
    <row r="129" spans="7:7" ht="12.75">
      <c r="G129" s="44"/>
    </row>
    <row r="130" spans="7:7" ht="12.75">
      <c r="G130" s="44"/>
    </row>
    <row r="131" spans="7:7" ht="12.75">
      <c r="G131" s="44"/>
    </row>
    <row r="132" spans="7:7" ht="12.75">
      <c r="G132" s="44"/>
    </row>
    <row r="133" spans="7:7" ht="12.75">
      <c r="G133" s="44"/>
    </row>
    <row r="134" spans="7:7" ht="12.75">
      <c r="G134" s="44"/>
    </row>
    <row r="135" spans="7:7" ht="12.75">
      <c r="G135" s="44"/>
    </row>
    <row r="136" spans="7:7" ht="12.75">
      <c r="G136" s="44"/>
    </row>
    <row r="137" spans="7:7" ht="12.75">
      <c r="G137" s="44"/>
    </row>
    <row r="138" spans="7:7" ht="12.75">
      <c r="G138" s="44"/>
    </row>
    <row r="139" spans="7:7" ht="12.75">
      <c r="G139" s="44"/>
    </row>
    <row r="140" spans="7:7" ht="12.75">
      <c r="G140" s="44"/>
    </row>
    <row r="141" spans="7:7" ht="12.75">
      <c r="G141" s="44"/>
    </row>
    <row r="142" spans="7:7" ht="12.75">
      <c r="G142" s="44"/>
    </row>
    <row r="143" spans="7:7" ht="12.75">
      <c r="G143" s="44"/>
    </row>
    <row r="144" spans="7:7" ht="12.75">
      <c r="G144" s="44"/>
    </row>
    <row r="145" spans="7:7" ht="12.75">
      <c r="G145" s="44"/>
    </row>
    <row r="146" spans="7:7" ht="12.75">
      <c r="G146" s="44"/>
    </row>
    <row r="147" spans="7:7" ht="12.75">
      <c r="G147" s="44"/>
    </row>
    <row r="148" spans="7:7" ht="12.75">
      <c r="G148" s="44"/>
    </row>
    <row r="149" spans="7:7" ht="12.75">
      <c r="G149" s="44"/>
    </row>
    <row r="150" spans="7:7" ht="12.75">
      <c r="G150" s="44"/>
    </row>
    <row r="151" spans="7:7" ht="12.75">
      <c r="G151" s="44"/>
    </row>
    <row r="152" spans="7:7" ht="12.75">
      <c r="G152" s="44"/>
    </row>
    <row r="153" spans="7:7" ht="12.75">
      <c r="G153" s="44"/>
    </row>
    <row r="154" spans="7:7" ht="12.75">
      <c r="G154" s="44"/>
    </row>
    <row r="155" spans="7:7" ht="12.75">
      <c r="G155" s="44"/>
    </row>
    <row r="156" spans="7:7" ht="12.75">
      <c r="G156" s="44"/>
    </row>
    <row r="157" spans="7:7" ht="12.75">
      <c r="G157" s="44"/>
    </row>
    <row r="158" spans="7:7" ht="12.75">
      <c r="G158" s="44"/>
    </row>
    <row r="159" spans="7:7" ht="12.75">
      <c r="G159" s="44"/>
    </row>
    <row r="160" spans="7:7" ht="12.75">
      <c r="G160" s="44"/>
    </row>
    <row r="161" spans="7:7" ht="12.75">
      <c r="G161" s="44"/>
    </row>
    <row r="162" spans="7:7" ht="12.75">
      <c r="G162" s="44"/>
    </row>
    <row r="163" spans="7:7" ht="12.75">
      <c r="G163" s="44"/>
    </row>
    <row r="164" spans="7:7" ht="12.75">
      <c r="G164" s="44"/>
    </row>
    <row r="165" spans="7:7" ht="12.75">
      <c r="G165" s="44"/>
    </row>
    <row r="166" spans="7:7" ht="12.75">
      <c r="G166" s="44"/>
    </row>
    <row r="167" spans="7:7" ht="12.75">
      <c r="G167" s="44"/>
    </row>
    <row r="168" spans="7:7" ht="12.75">
      <c r="G168" s="44"/>
    </row>
    <row r="169" spans="7:7" ht="12.75">
      <c r="G169" s="44"/>
    </row>
    <row r="170" spans="7:7" ht="12.75">
      <c r="G170" s="44"/>
    </row>
    <row r="171" spans="7:7" ht="12.75">
      <c r="G171" s="44"/>
    </row>
    <row r="172" spans="7:7" ht="12.75">
      <c r="G172" s="44"/>
    </row>
    <row r="173" spans="7:7" ht="12.75">
      <c r="G173" s="44"/>
    </row>
    <row r="174" spans="7:7" ht="12.75">
      <c r="G174" s="44"/>
    </row>
    <row r="175" spans="7:7" ht="12.75">
      <c r="G175" s="44"/>
    </row>
    <row r="176" spans="7:7" ht="12.75">
      <c r="G176" s="44"/>
    </row>
    <row r="177" spans="7:7" ht="12.75">
      <c r="G177" s="44"/>
    </row>
    <row r="178" spans="7:7" ht="12.75">
      <c r="G178" s="44"/>
    </row>
    <row r="179" spans="7:7" ht="12.75">
      <c r="G179" s="44"/>
    </row>
    <row r="180" spans="7:7" ht="12.75">
      <c r="G180" s="44"/>
    </row>
    <row r="181" spans="7:7" ht="12.75">
      <c r="G181" s="44"/>
    </row>
    <row r="182" spans="7:7" ht="12.75">
      <c r="G182" s="44"/>
    </row>
    <row r="183" spans="7:7" ht="12.75">
      <c r="G183" s="44"/>
    </row>
    <row r="184" spans="7:7" ht="12.75">
      <c r="G184" s="44"/>
    </row>
    <row r="185" spans="7:7" ht="12.75">
      <c r="G185" s="44"/>
    </row>
    <row r="186" spans="7:7" ht="12.75">
      <c r="G186" s="44"/>
    </row>
    <row r="187" spans="7:7" ht="12.75">
      <c r="G187" s="44"/>
    </row>
    <row r="188" spans="7:7" ht="12.75">
      <c r="G188" s="44"/>
    </row>
    <row r="189" spans="7:7" ht="12.75">
      <c r="G189" s="44"/>
    </row>
    <row r="190" spans="7:7" ht="12.75">
      <c r="G190" s="44"/>
    </row>
    <row r="191" spans="7:7" ht="12.75">
      <c r="G191" s="44"/>
    </row>
    <row r="192" spans="7:7" ht="12.75">
      <c r="G192" s="44"/>
    </row>
    <row r="193" spans="7:7" ht="12.75">
      <c r="G193" s="44"/>
    </row>
    <row r="194" spans="7:7" ht="12.75">
      <c r="G194" s="44"/>
    </row>
    <row r="195" spans="7:7" ht="12.75">
      <c r="G195" s="44"/>
    </row>
    <row r="196" spans="7:7" ht="12.75">
      <c r="G196" s="44"/>
    </row>
    <row r="197" spans="7:7" ht="12.75">
      <c r="G197" s="44"/>
    </row>
    <row r="198" spans="7:7" ht="12.75">
      <c r="G198" s="44"/>
    </row>
    <row r="199" spans="7:7" ht="12.75">
      <c r="G199" s="44"/>
    </row>
    <row r="200" spans="7:7" ht="12.75">
      <c r="G200" s="44"/>
    </row>
    <row r="201" spans="7:7" ht="12.75">
      <c r="G201" s="44"/>
    </row>
    <row r="202" spans="7:7" ht="12.75">
      <c r="G202" s="44"/>
    </row>
    <row r="203" spans="7:7" ht="12.75">
      <c r="G203" s="44"/>
    </row>
    <row r="204" spans="7:7" ht="12.75">
      <c r="G204" s="44"/>
    </row>
    <row r="205" spans="7:7" ht="12.75">
      <c r="G205" s="44"/>
    </row>
    <row r="206" spans="7:7" ht="12.75">
      <c r="G206" s="44"/>
    </row>
    <row r="207" spans="7:7" ht="12.75">
      <c r="G207" s="44"/>
    </row>
    <row r="208" spans="7:7" ht="12.75">
      <c r="G208" s="44"/>
    </row>
    <row r="209" spans="7:7" ht="12.75">
      <c r="G209" s="44"/>
    </row>
    <row r="210" spans="7:7" ht="12.75">
      <c r="G210" s="44"/>
    </row>
    <row r="211" spans="7:7" ht="12.75">
      <c r="G211" s="44"/>
    </row>
    <row r="212" spans="7:7" ht="12.75">
      <c r="G212" s="44"/>
    </row>
    <row r="213" spans="7:7" ht="12.75">
      <c r="G213" s="44"/>
    </row>
    <row r="214" spans="7:7" ht="12.75">
      <c r="G214" s="44"/>
    </row>
    <row r="215" spans="7:7" ht="12.75">
      <c r="G215" s="44"/>
    </row>
    <row r="216" spans="7:7" ht="12.75">
      <c r="G216" s="44"/>
    </row>
    <row r="217" spans="7:7" ht="12.75">
      <c r="G217" s="44"/>
    </row>
    <row r="218" spans="7:7" ht="12.75">
      <c r="G218" s="44"/>
    </row>
    <row r="219" spans="7:7" ht="12.75">
      <c r="G219" s="44"/>
    </row>
    <row r="220" spans="7:7" ht="12.75">
      <c r="G220" s="44"/>
    </row>
    <row r="221" spans="7:7" ht="12.75">
      <c r="G221" s="44"/>
    </row>
    <row r="222" spans="7:7" ht="12.75">
      <c r="G222" s="44"/>
    </row>
    <row r="223" spans="7:7" ht="12.75">
      <c r="G223" s="44"/>
    </row>
    <row r="224" spans="7:7" ht="12.75">
      <c r="G224" s="44"/>
    </row>
    <row r="225" spans="7:7" ht="12.75">
      <c r="G225" s="44"/>
    </row>
    <row r="226" spans="7:7" ht="12.75">
      <c r="G226" s="44"/>
    </row>
    <row r="227" spans="7:7" ht="12.75">
      <c r="G227" s="44"/>
    </row>
    <row r="228" spans="7:7" ht="12.75">
      <c r="G228" s="44"/>
    </row>
    <row r="229" spans="7:7" ht="12.75">
      <c r="G229" s="44"/>
    </row>
    <row r="230" spans="7:7" ht="12.75">
      <c r="G230" s="44"/>
    </row>
    <row r="231" spans="7:7" ht="12.75">
      <c r="G231" s="44"/>
    </row>
    <row r="232" spans="7:7" ht="12.75">
      <c r="G232" s="44"/>
    </row>
    <row r="233" spans="7:7" ht="12.75">
      <c r="G233" s="44"/>
    </row>
    <row r="234" spans="7:7" ht="12.75">
      <c r="G234" s="44"/>
    </row>
    <row r="235" spans="7:7" ht="12.75">
      <c r="G235" s="44"/>
    </row>
    <row r="236" spans="7:7" ht="12.75">
      <c r="G236" s="44"/>
    </row>
    <row r="237" spans="7:7" ht="12.75">
      <c r="G237" s="44"/>
    </row>
    <row r="238" spans="7:7" ht="12.75">
      <c r="G238" s="44"/>
    </row>
    <row r="239" spans="7:7" ht="12.75">
      <c r="G239" s="44"/>
    </row>
    <row r="240" spans="7:7" ht="12.75">
      <c r="G240" s="44"/>
    </row>
    <row r="241" spans="7:7" ht="12.75">
      <c r="G241" s="44"/>
    </row>
    <row r="242" spans="7:7" ht="12.75">
      <c r="G242" s="44"/>
    </row>
    <row r="243" spans="7:7" ht="12.75">
      <c r="G243" s="44"/>
    </row>
    <row r="244" spans="7:7" ht="12.75">
      <c r="G244" s="44"/>
    </row>
    <row r="245" spans="7:7" ht="12.75">
      <c r="G245" s="44"/>
    </row>
    <row r="246" spans="7:7" ht="12.75">
      <c r="G246" s="44"/>
    </row>
    <row r="247" spans="7:7" ht="12.75">
      <c r="G247" s="44"/>
    </row>
    <row r="248" spans="7:7" ht="12.75">
      <c r="G248" s="44"/>
    </row>
    <row r="249" spans="7:7" ht="12.75">
      <c r="G249" s="44"/>
    </row>
    <row r="250" spans="7:7" ht="12.75">
      <c r="G250" s="44"/>
    </row>
    <row r="251" spans="7:7" ht="12.75">
      <c r="G251" s="44"/>
    </row>
    <row r="252" spans="7:7" ht="12.75">
      <c r="G252" s="44"/>
    </row>
    <row r="253" spans="7:7" ht="12.75">
      <c r="G253" s="44"/>
    </row>
    <row r="254" spans="7:7" ht="12.75">
      <c r="G254" s="44"/>
    </row>
    <row r="255" spans="7:7" ht="12.75">
      <c r="G255" s="44"/>
    </row>
    <row r="256" spans="7:7" ht="12.75">
      <c r="G256" s="44"/>
    </row>
    <row r="257" spans="7:7" ht="12.75">
      <c r="G257" s="44"/>
    </row>
    <row r="258" spans="7:7" ht="12.75">
      <c r="G258" s="44"/>
    </row>
    <row r="259" spans="7:7" ht="12.75">
      <c r="G259" s="44"/>
    </row>
    <row r="260" spans="7:7" ht="12.75">
      <c r="G260" s="44"/>
    </row>
    <row r="261" spans="7:7" ht="12.75">
      <c r="G261" s="44"/>
    </row>
    <row r="262" spans="7:7" ht="12.75">
      <c r="G262" s="44"/>
    </row>
    <row r="263" spans="7:7" ht="12.75">
      <c r="G263" s="44"/>
    </row>
    <row r="264" spans="7:7" ht="12.75">
      <c r="G264" s="44"/>
    </row>
    <row r="265" spans="7:7" ht="12.75">
      <c r="G265" s="44"/>
    </row>
    <row r="266" spans="7:7" ht="12.75">
      <c r="G266" s="44"/>
    </row>
    <row r="267" spans="7:7" ht="12.75">
      <c r="G267" s="44"/>
    </row>
    <row r="268" spans="7:7" ht="12.75">
      <c r="G268" s="44"/>
    </row>
    <row r="269" spans="7:7" ht="12.75">
      <c r="G269" s="44"/>
    </row>
    <row r="270" spans="7:7" ht="12.75">
      <c r="G270" s="44"/>
    </row>
    <row r="271" spans="7:7" ht="12.75">
      <c r="G271" s="44"/>
    </row>
    <row r="272" spans="7:7" ht="12.75">
      <c r="G272" s="44"/>
    </row>
    <row r="273" spans="7:7" ht="12.75">
      <c r="G273" s="44"/>
    </row>
    <row r="274" spans="7:7" ht="12.75">
      <c r="G274" s="44"/>
    </row>
    <row r="275" spans="7:7" ht="12.75">
      <c r="G275" s="44"/>
    </row>
    <row r="276" spans="7:7" ht="12.75">
      <c r="G276" s="44"/>
    </row>
    <row r="277" spans="7:7" ht="12.75">
      <c r="G277" s="44"/>
    </row>
    <row r="278" spans="7:7" ht="12.75">
      <c r="G278" s="44"/>
    </row>
    <row r="279" spans="7:7" ht="12.75">
      <c r="G279" s="44"/>
    </row>
    <row r="280" spans="7:7" ht="12.75">
      <c r="G280" s="44"/>
    </row>
    <row r="281" spans="7:7" ht="12.75">
      <c r="G281" s="44"/>
    </row>
    <row r="282" spans="7:7" ht="12.75">
      <c r="G282" s="44"/>
    </row>
    <row r="283" spans="7:7" ht="12.75">
      <c r="G283" s="44"/>
    </row>
    <row r="284" spans="7:7" ht="12.75">
      <c r="G284" s="44"/>
    </row>
    <row r="285" spans="7:7" ht="12.75">
      <c r="G285" s="44"/>
    </row>
    <row r="286" spans="7:7" ht="12.75">
      <c r="G286" s="44"/>
    </row>
    <row r="287" spans="7:7" ht="12.75">
      <c r="G287" s="44"/>
    </row>
    <row r="288" spans="7:7" ht="12.75">
      <c r="G288" s="44"/>
    </row>
    <row r="289" spans="7:7" ht="12.75">
      <c r="G289" s="44"/>
    </row>
    <row r="290" spans="7:7" ht="12.75">
      <c r="G290" s="44"/>
    </row>
    <row r="291" spans="7:7" ht="12.75">
      <c r="G291" s="44"/>
    </row>
    <row r="292" spans="7:7" ht="12.75">
      <c r="G292" s="44"/>
    </row>
    <row r="293" spans="7:7" ht="12.75">
      <c r="G293" s="44"/>
    </row>
    <row r="294" spans="7:7" ht="12.75">
      <c r="G294" s="44"/>
    </row>
    <row r="295" spans="7:7" ht="12.75">
      <c r="G295" s="44"/>
    </row>
    <row r="296" spans="7:7" ht="12.75">
      <c r="G296" s="44"/>
    </row>
    <row r="297" spans="7:7" ht="12.75">
      <c r="G297" s="44"/>
    </row>
    <row r="298" spans="7:7" ht="12.75">
      <c r="G298" s="44"/>
    </row>
    <row r="299" spans="7:7" ht="12.75">
      <c r="G299" s="44"/>
    </row>
    <row r="300" spans="7:7" ht="12.75">
      <c r="G300" s="44"/>
    </row>
    <row r="301" spans="7:7" ht="12.75">
      <c r="G301" s="44"/>
    </row>
    <row r="302" spans="7:7" ht="12.75">
      <c r="G302" s="44"/>
    </row>
    <row r="303" spans="7:7" ht="12.75">
      <c r="G303" s="44"/>
    </row>
    <row r="304" spans="7:7" ht="12.75">
      <c r="G304" s="44"/>
    </row>
    <row r="305" spans="7:7" ht="12.75">
      <c r="G305" s="44"/>
    </row>
    <row r="306" spans="7:7" ht="12.75">
      <c r="G306" s="44"/>
    </row>
    <row r="307" spans="7:7" ht="12.75">
      <c r="G307" s="44"/>
    </row>
    <row r="308" spans="7:7" ht="12.75">
      <c r="G308" s="44"/>
    </row>
    <row r="309" spans="7:7" ht="12.75">
      <c r="G309" s="44"/>
    </row>
    <row r="310" spans="7:7" ht="12.75">
      <c r="G310" s="44"/>
    </row>
    <row r="311" spans="7:7" ht="12.75">
      <c r="G311" s="44"/>
    </row>
    <row r="312" spans="7:7" ht="12.75">
      <c r="G312" s="44"/>
    </row>
    <row r="313" spans="7:7" ht="12.75">
      <c r="G313" s="44"/>
    </row>
    <row r="314" spans="7:7" ht="12.75">
      <c r="G314" s="44"/>
    </row>
    <row r="315" spans="7:7" ht="12.75">
      <c r="G315" s="44"/>
    </row>
    <row r="316" spans="7:7" ht="12.75">
      <c r="G316" s="44"/>
    </row>
    <row r="317" spans="7:7" ht="12.75">
      <c r="G317" s="44"/>
    </row>
    <row r="318" spans="7:7" ht="12.75">
      <c r="G318" s="44"/>
    </row>
    <row r="319" spans="7:7" ht="12.75">
      <c r="G319" s="44"/>
    </row>
    <row r="320" spans="7:7" ht="12.75">
      <c r="G320" s="44"/>
    </row>
    <row r="321" spans="7:7" ht="12.75">
      <c r="G321" s="44"/>
    </row>
    <row r="322" spans="7:7" ht="12.75">
      <c r="G322" s="44"/>
    </row>
    <row r="323" spans="7:7" ht="12.75">
      <c r="G323" s="44"/>
    </row>
    <row r="324" spans="7:7" ht="12.75">
      <c r="G324" s="44"/>
    </row>
    <row r="325" spans="7:7" ht="12.75">
      <c r="G325" s="44"/>
    </row>
    <row r="326" spans="7:7" ht="12.75">
      <c r="G326" s="44"/>
    </row>
    <row r="327" spans="7:7" ht="12.75">
      <c r="G327" s="44"/>
    </row>
    <row r="328" spans="7:7" ht="12.75">
      <c r="G328" s="44"/>
    </row>
    <row r="329" spans="7:7" ht="12.75">
      <c r="G329" s="44"/>
    </row>
    <row r="330" spans="7:7" ht="12.75">
      <c r="G330" s="44"/>
    </row>
    <row r="331" spans="7:7" ht="12.75">
      <c r="G331" s="44"/>
    </row>
    <row r="332" spans="7:7" ht="12.75">
      <c r="G332" s="44"/>
    </row>
    <row r="333" spans="7:7" ht="12.75">
      <c r="G333" s="44"/>
    </row>
    <row r="334" spans="7:7" ht="12.75">
      <c r="G334" s="44"/>
    </row>
    <row r="335" spans="7:7" ht="12.75">
      <c r="G335" s="44"/>
    </row>
    <row r="336" spans="7:7" ht="12.75">
      <c r="G336" s="44"/>
    </row>
    <row r="337" spans="7:7" ht="12.75">
      <c r="G337" s="44"/>
    </row>
    <row r="338" spans="7:7" ht="12.75">
      <c r="G338" s="44"/>
    </row>
    <row r="339" spans="7:7" ht="12.75">
      <c r="G339" s="44"/>
    </row>
    <row r="340" spans="7:7" ht="12.75">
      <c r="G340" s="44"/>
    </row>
    <row r="341" spans="7:7" ht="12.75">
      <c r="G341" s="44"/>
    </row>
    <row r="342" spans="7:7" ht="12.75">
      <c r="G342" s="44"/>
    </row>
    <row r="343" spans="7:7" ht="12.75">
      <c r="G343" s="44"/>
    </row>
    <row r="344" spans="7:7" ht="12.75">
      <c r="G344" s="44"/>
    </row>
    <row r="345" spans="7:7" ht="12.75">
      <c r="G345" s="44"/>
    </row>
    <row r="346" spans="7:7" ht="12.75">
      <c r="G346" s="44"/>
    </row>
    <row r="347" spans="7:7" ht="12.75">
      <c r="G347" s="44"/>
    </row>
    <row r="348" spans="7:7" ht="12.75">
      <c r="G348" s="44"/>
    </row>
    <row r="349" spans="7:7" ht="12.75">
      <c r="G349" s="44"/>
    </row>
    <row r="350" spans="7:7" ht="12.75">
      <c r="G350" s="44"/>
    </row>
    <row r="351" spans="7:7" ht="12.75">
      <c r="G351" s="44"/>
    </row>
    <row r="352" spans="7:7" ht="12.75">
      <c r="G352" s="44"/>
    </row>
    <row r="353" spans="7:7" ht="12.75">
      <c r="G353" s="44"/>
    </row>
    <row r="354" spans="7:7" ht="12.75">
      <c r="G354" s="44"/>
    </row>
    <row r="355" spans="7:7" ht="12.75">
      <c r="G355" s="44"/>
    </row>
    <row r="356" spans="7:7" ht="12.75">
      <c r="G356" s="44"/>
    </row>
    <row r="357" spans="7:7" ht="12.75">
      <c r="G357" s="44"/>
    </row>
    <row r="358" spans="7:7" ht="12.75">
      <c r="G358" s="44"/>
    </row>
    <row r="359" spans="7:7" ht="12.75">
      <c r="G359" s="44"/>
    </row>
    <row r="360" spans="7:7" ht="12.75">
      <c r="G360" s="44"/>
    </row>
    <row r="361" spans="7:7" ht="12.75">
      <c r="G361" s="44"/>
    </row>
    <row r="362" spans="7:7" ht="12.75">
      <c r="G362" s="44"/>
    </row>
    <row r="363" spans="7:7" ht="12.75">
      <c r="G363" s="44"/>
    </row>
    <row r="364" spans="7:7" ht="12.75">
      <c r="G364" s="44"/>
    </row>
    <row r="365" spans="7:7" ht="12.75">
      <c r="G365" s="44"/>
    </row>
    <row r="366" spans="7:7" ht="12.75">
      <c r="G366" s="44"/>
    </row>
    <row r="367" spans="7:7" ht="12.75">
      <c r="G367" s="44"/>
    </row>
    <row r="368" spans="7:7" ht="12.75">
      <c r="G368" s="44"/>
    </row>
    <row r="369" spans="7:7" ht="12.75">
      <c r="G369" s="44"/>
    </row>
    <row r="370" spans="7:7" ht="12.75">
      <c r="G370" s="44"/>
    </row>
    <row r="371" spans="7:7" ht="12.75">
      <c r="G371" s="44"/>
    </row>
    <row r="372" spans="7:7" ht="12.75">
      <c r="G372" s="44"/>
    </row>
    <row r="373" spans="7:7" ht="12.75">
      <c r="G373" s="44"/>
    </row>
    <row r="374" spans="7:7" ht="12.75">
      <c r="G374" s="44"/>
    </row>
    <row r="375" spans="7:7" ht="12.75">
      <c r="G375" s="44"/>
    </row>
    <row r="376" spans="7:7" ht="12.75">
      <c r="G376" s="44"/>
    </row>
    <row r="377" spans="7:7" ht="12.75">
      <c r="G377" s="44"/>
    </row>
    <row r="378" spans="7:7" ht="12.75">
      <c r="G378" s="44"/>
    </row>
    <row r="379" spans="7:7" ht="12.75">
      <c r="G379" s="44"/>
    </row>
    <row r="380" spans="7:7" ht="12.75">
      <c r="G380" s="44"/>
    </row>
    <row r="381" spans="7:7" ht="12.75">
      <c r="G381" s="44"/>
    </row>
    <row r="382" spans="7:7" ht="12.75">
      <c r="G382" s="44"/>
    </row>
    <row r="383" spans="7:7" ht="12.75">
      <c r="G383" s="44"/>
    </row>
    <row r="384" spans="7:7" ht="12.75">
      <c r="G384" s="44"/>
    </row>
    <row r="385" spans="7:7" ht="12.75">
      <c r="G385" s="44"/>
    </row>
    <row r="386" spans="7:7" ht="12.75">
      <c r="G386" s="44"/>
    </row>
    <row r="387" spans="7:7" ht="12.75">
      <c r="G387" s="44"/>
    </row>
    <row r="388" spans="7:7" ht="12.75">
      <c r="G388" s="44"/>
    </row>
    <row r="389" spans="7:7" ht="12.75">
      <c r="G389" s="44"/>
    </row>
    <row r="390" spans="7:7" ht="12.75">
      <c r="G390" s="44"/>
    </row>
    <row r="391" spans="7:7" ht="12.75">
      <c r="G391" s="44"/>
    </row>
    <row r="392" spans="7:7" ht="12.75">
      <c r="G392" s="44"/>
    </row>
    <row r="393" spans="7:7" ht="12.75">
      <c r="G393" s="44"/>
    </row>
    <row r="394" spans="7:7" ht="12.75">
      <c r="G394" s="44"/>
    </row>
    <row r="395" spans="7:7" ht="12.75">
      <c r="G395" s="44"/>
    </row>
    <row r="396" spans="7:7" ht="12.75">
      <c r="G396" s="44"/>
    </row>
    <row r="397" spans="7:7" ht="12.75">
      <c r="G397" s="44"/>
    </row>
    <row r="398" spans="7:7" ht="12.75">
      <c r="G398" s="44"/>
    </row>
    <row r="399" spans="7:7" ht="12.75">
      <c r="G399" s="44"/>
    </row>
    <row r="400" spans="7:7" ht="12.75">
      <c r="G400" s="44"/>
    </row>
    <row r="401" spans="7:7" ht="12.75">
      <c r="G401" s="44"/>
    </row>
    <row r="402" spans="7:7" ht="12.75">
      <c r="G402" s="44"/>
    </row>
    <row r="403" spans="7:7" ht="12.75">
      <c r="G403" s="44"/>
    </row>
    <row r="404" spans="7:7" ht="12.75">
      <c r="G404" s="44"/>
    </row>
    <row r="405" spans="7:7" ht="12.75">
      <c r="G405" s="44"/>
    </row>
    <row r="406" spans="7:7" ht="12.75">
      <c r="G406" s="44"/>
    </row>
    <row r="407" spans="7:7" ht="12.75">
      <c r="G407" s="44"/>
    </row>
    <row r="408" spans="7:7" ht="12.75">
      <c r="G408" s="44"/>
    </row>
    <row r="409" spans="7:7" ht="12.75">
      <c r="G409" s="44"/>
    </row>
    <row r="410" spans="7:7" ht="12.75">
      <c r="G410" s="44"/>
    </row>
    <row r="411" spans="7:7" ht="12.75">
      <c r="G411" s="44"/>
    </row>
    <row r="412" spans="7:7" ht="12.75">
      <c r="G412" s="44"/>
    </row>
    <row r="413" spans="7:7" ht="12.75">
      <c r="G413" s="44"/>
    </row>
    <row r="414" spans="7:7" ht="12.75">
      <c r="G414" s="44"/>
    </row>
    <row r="415" spans="7:7" ht="12.75">
      <c r="G415" s="44"/>
    </row>
    <row r="416" spans="7:7" ht="12.75">
      <c r="G416" s="44"/>
    </row>
    <row r="417" spans="7:7" ht="12.75">
      <c r="G417" s="44"/>
    </row>
    <row r="418" spans="7:7" ht="12.75">
      <c r="G418" s="44"/>
    </row>
    <row r="419" spans="7:7" ht="12.75">
      <c r="G419" s="44"/>
    </row>
    <row r="420" spans="7:7" ht="12.75">
      <c r="G420" s="44"/>
    </row>
    <row r="421" spans="7:7" ht="12.75">
      <c r="G421" s="44"/>
    </row>
    <row r="422" spans="7:7" ht="12.75">
      <c r="G422" s="44"/>
    </row>
    <row r="423" spans="7:7" ht="12.75">
      <c r="G423" s="44"/>
    </row>
    <row r="424" spans="7:7" ht="12.75">
      <c r="G424" s="44"/>
    </row>
    <row r="425" spans="7:7" ht="12.75">
      <c r="G425" s="44"/>
    </row>
    <row r="426" spans="7:7" ht="12.75">
      <c r="G426" s="44"/>
    </row>
    <row r="427" spans="7:7" ht="12.75">
      <c r="G427" s="44"/>
    </row>
    <row r="428" spans="7:7" ht="12.75">
      <c r="G428" s="44"/>
    </row>
    <row r="429" spans="7:7" ht="12.75">
      <c r="G429" s="44"/>
    </row>
    <row r="430" spans="7:7" ht="12.75">
      <c r="G430" s="44"/>
    </row>
    <row r="431" spans="7:7" ht="12.75">
      <c r="G431" s="44"/>
    </row>
    <row r="432" spans="7:7" ht="12.75">
      <c r="G432" s="44"/>
    </row>
    <row r="433" spans="7:7" ht="12.75">
      <c r="G433" s="44"/>
    </row>
    <row r="434" spans="7:7" ht="12.75">
      <c r="G434" s="44"/>
    </row>
    <row r="435" spans="7:7" ht="12.75">
      <c r="G435" s="44"/>
    </row>
    <row r="436" spans="7:7" ht="12.75">
      <c r="G436" s="44"/>
    </row>
    <row r="437" spans="7:7" ht="12.75">
      <c r="G437" s="44"/>
    </row>
    <row r="438" spans="7:7" ht="12.75">
      <c r="G438" s="44"/>
    </row>
    <row r="439" spans="7:7" ht="12.75">
      <c r="G439" s="44"/>
    </row>
    <row r="440" spans="7:7" ht="12.75">
      <c r="G440" s="44"/>
    </row>
    <row r="441" spans="7:7" ht="12.75">
      <c r="G441" s="44"/>
    </row>
    <row r="442" spans="7:7" ht="12.75">
      <c r="G442" s="44"/>
    </row>
    <row r="443" spans="7:7" ht="12.75">
      <c r="G443" s="44"/>
    </row>
    <row r="444" spans="7:7" ht="12.75">
      <c r="G444" s="44"/>
    </row>
    <row r="445" spans="7:7" ht="12.75">
      <c r="G445" s="44"/>
    </row>
    <row r="446" spans="7:7" ht="12.75">
      <c r="G446" s="44"/>
    </row>
    <row r="447" spans="7:7" ht="12.75">
      <c r="G447" s="44"/>
    </row>
    <row r="448" spans="7:7" ht="12.75">
      <c r="G448" s="44"/>
    </row>
    <row r="449" spans="7:7" ht="12.75">
      <c r="G449" s="44"/>
    </row>
    <row r="450" spans="7:7" ht="12.75">
      <c r="G450" s="44"/>
    </row>
    <row r="451" spans="7:7" ht="12.75">
      <c r="G451" s="44"/>
    </row>
    <row r="452" spans="7:7" ht="12.75">
      <c r="G452" s="44"/>
    </row>
    <row r="453" spans="7:7" ht="12.75">
      <c r="G453" s="44"/>
    </row>
    <row r="454" spans="7:7" ht="12.75">
      <c r="G454" s="44"/>
    </row>
    <row r="455" spans="7:7" ht="12.75">
      <c r="G455" s="44"/>
    </row>
    <row r="456" spans="7:7" ht="12.75">
      <c r="G456" s="44"/>
    </row>
    <row r="457" spans="7:7" ht="12.75">
      <c r="G457" s="44"/>
    </row>
    <row r="458" spans="7:7" ht="12.75">
      <c r="G458" s="44"/>
    </row>
    <row r="459" spans="7:7" ht="12.75">
      <c r="G459" s="44"/>
    </row>
    <row r="460" spans="7:7" ht="12.75">
      <c r="G460" s="44"/>
    </row>
    <row r="461" spans="7:7" ht="12.75">
      <c r="G461" s="44"/>
    </row>
    <row r="462" spans="7:7" ht="12.75">
      <c r="G462" s="44"/>
    </row>
    <row r="463" spans="7:7" ht="12.75">
      <c r="G463" s="44"/>
    </row>
    <row r="464" spans="7:7" ht="12.75">
      <c r="G464" s="44"/>
    </row>
    <row r="465" spans="7:7" ht="12.75">
      <c r="G465" s="44"/>
    </row>
    <row r="466" spans="7:7" ht="12.75">
      <c r="G466" s="44"/>
    </row>
    <row r="467" spans="7:7" ht="12.75">
      <c r="G467" s="44"/>
    </row>
    <row r="468" spans="7:7" ht="12.75">
      <c r="G468" s="44"/>
    </row>
    <row r="469" spans="7:7" ht="12.75">
      <c r="G469" s="44"/>
    </row>
    <row r="470" spans="7:7" ht="12.75">
      <c r="G470" s="44"/>
    </row>
    <row r="471" spans="7:7" ht="12.75">
      <c r="G471" s="44"/>
    </row>
    <row r="472" spans="7:7" ht="12.75">
      <c r="G472" s="44"/>
    </row>
    <row r="473" spans="7:7" ht="12.75">
      <c r="G473" s="44"/>
    </row>
    <row r="474" spans="7:7" ht="12.75">
      <c r="G474" s="44"/>
    </row>
    <row r="475" spans="7:7" ht="12.75">
      <c r="G475" s="44"/>
    </row>
    <row r="476" spans="7:7" ht="12.75">
      <c r="G476" s="44"/>
    </row>
    <row r="477" spans="7:7" ht="12.75">
      <c r="G477" s="44"/>
    </row>
    <row r="478" spans="7:7" ht="12.75">
      <c r="G478" s="44"/>
    </row>
    <row r="479" spans="7:7" ht="12.75">
      <c r="G479" s="44"/>
    </row>
    <row r="480" spans="7:7" ht="12.75">
      <c r="G480" s="44"/>
    </row>
    <row r="481" spans="7:7" ht="12.75">
      <c r="G481" s="44"/>
    </row>
    <row r="482" spans="7:7" ht="12.75">
      <c r="G482" s="44"/>
    </row>
    <row r="483" spans="7:7" ht="12.75">
      <c r="G483" s="44"/>
    </row>
    <row r="484" spans="7:7" ht="12.75">
      <c r="G484" s="44"/>
    </row>
    <row r="485" spans="7:7" ht="12.75">
      <c r="G485" s="44"/>
    </row>
    <row r="486" spans="7:7" ht="12.75">
      <c r="G486" s="44"/>
    </row>
    <row r="487" spans="7:7" ht="12.75">
      <c r="G487" s="44"/>
    </row>
    <row r="488" spans="7:7" ht="12.75">
      <c r="G488" s="44"/>
    </row>
    <row r="489" spans="7:7" ht="12.75">
      <c r="G489" s="44"/>
    </row>
    <row r="490" spans="7:7" ht="12.75">
      <c r="G490" s="44"/>
    </row>
    <row r="491" spans="7:7" ht="12.75">
      <c r="G491" s="44"/>
    </row>
    <row r="492" spans="7:7" ht="12.75">
      <c r="G492" s="44"/>
    </row>
    <row r="493" spans="7:7" ht="12.75">
      <c r="G493" s="44"/>
    </row>
    <row r="494" spans="7:7" ht="12.75">
      <c r="G494" s="44"/>
    </row>
    <row r="495" spans="7:7" ht="12.75">
      <c r="G495" s="44"/>
    </row>
    <row r="496" spans="7:7" ht="12.75">
      <c r="G496" s="44"/>
    </row>
    <row r="497" spans="7:7" ht="12.75">
      <c r="G497" s="44"/>
    </row>
    <row r="498" spans="7:7" ht="12.75">
      <c r="G498" s="44"/>
    </row>
    <row r="499" spans="7:7" ht="12.75">
      <c r="G499" s="44"/>
    </row>
    <row r="500" spans="7:7" ht="12.75">
      <c r="G500" s="44"/>
    </row>
    <row r="501" spans="7:7" ht="12.75">
      <c r="G501" s="44"/>
    </row>
    <row r="502" spans="7:7" ht="12.75">
      <c r="G502" s="44"/>
    </row>
    <row r="503" spans="7:7" ht="12.75">
      <c r="G503" s="44"/>
    </row>
    <row r="504" spans="7:7" ht="12.75">
      <c r="G504" s="44"/>
    </row>
    <row r="505" spans="7:7" ht="12.75">
      <c r="G505" s="44"/>
    </row>
    <row r="506" spans="7:7" ht="12.75">
      <c r="G506" s="44"/>
    </row>
    <row r="507" spans="7:7" ht="12.75">
      <c r="G507" s="44"/>
    </row>
    <row r="508" spans="7:7" ht="12.75">
      <c r="G508" s="44"/>
    </row>
    <row r="509" spans="7:7" ht="12.75">
      <c r="G509" s="44"/>
    </row>
    <row r="510" spans="7:7" ht="12.75">
      <c r="G510" s="44"/>
    </row>
    <row r="511" spans="7:7" ht="12.75">
      <c r="G511" s="44"/>
    </row>
    <row r="512" spans="7:7" ht="12.75">
      <c r="G512" s="44"/>
    </row>
    <row r="513" spans="7:7" ht="12.75">
      <c r="G513" s="44"/>
    </row>
    <row r="514" spans="7:7" ht="12.75">
      <c r="G514" s="44"/>
    </row>
    <row r="515" spans="7:7" ht="12.75">
      <c r="G515" s="44"/>
    </row>
    <row r="516" spans="7:7" ht="12.75">
      <c r="G516" s="44"/>
    </row>
    <row r="517" spans="7:7" ht="12.75">
      <c r="G517" s="44"/>
    </row>
    <row r="518" spans="7:7" ht="12.75">
      <c r="G518" s="44"/>
    </row>
    <row r="519" spans="7:7" ht="12.75">
      <c r="G519" s="44"/>
    </row>
    <row r="520" spans="7:7" ht="12.75">
      <c r="G520" s="44"/>
    </row>
    <row r="521" spans="7:7" ht="12.75">
      <c r="G521" s="44"/>
    </row>
    <row r="522" spans="7:7" ht="12.75">
      <c r="G522" s="44"/>
    </row>
    <row r="523" spans="7:7" ht="12.75">
      <c r="G523" s="44"/>
    </row>
    <row r="524" spans="7:7" ht="12.75">
      <c r="G524" s="44"/>
    </row>
    <row r="525" spans="7:7" ht="12.75">
      <c r="G525" s="44"/>
    </row>
    <row r="526" spans="7:7" ht="12.75">
      <c r="G526" s="44"/>
    </row>
    <row r="527" spans="7:7" ht="12.75">
      <c r="G527" s="44"/>
    </row>
    <row r="528" spans="7:7" ht="12.75">
      <c r="G528" s="44"/>
    </row>
    <row r="529" spans="7:7" ht="12.75">
      <c r="G529" s="44"/>
    </row>
    <row r="530" spans="7:7" ht="12.75">
      <c r="G530" s="44"/>
    </row>
    <row r="531" spans="7:7" ht="12.75">
      <c r="G531" s="44"/>
    </row>
    <row r="532" spans="7:7" ht="12.75">
      <c r="G532" s="44"/>
    </row>
    <row r="533" spans="7:7" ht="12.75">
      <c r="G533" s="44"/>
    </row>
    <row r="534" spans="7:7" ht="12.75">
      <c r="G534" s="44"/>
    </row>
    <row r="535" spans="7:7" ht="12.75">
      <c r="G535" s="44"/>
    </row>
    <row r="536" spans="7:7" ht="12.75">
      <c r="G536" s="44"/>
    </row>
    <row r="537" spans="7:7" ht="12.75">
      <c r="G537" s="44"/>
    </row>
    <row r="538" spans="7:7" ht="12.75">
      <c r="G538" s="44"/>
    </row>
    <row r="539" spans="7:7" ht="12.75">
      <c r="G539" s="44"/>
    </row>
    <row r="540" spans="7:7" ht="12.75">
      <c r="G540" s="44"/>
    </row>
    <row r="541" spans="7:7" ht="12.75">
      <c r="G541" s="44"/>
    </row>
    <row r="542" spans="7:7" ht="12.75">
      <c r="G542" s="44"/>
    </row>
    <row r="543" spans="7:7" ht="12.75">
      <c r="G543" s="44"/>
    </row>
    <row r="544" spans="7:7" ht="12.75">
      <c r="G544" s="44"/>
    </row>
    <row r="545" spans="7:7" ht="12.75">
      <c r="G545" s="44"/>
    </row>
    <row r="546" spans="7:7" ht="12.75">
      <c r="G546" s="44"/>
    </row>
    <row r="547" spans="7:7" ht="12.75">
      <c r="G547" s="44"/>
    </row>
    <row r="548" spans="7:7" ht="12.75">
      <c r="G548" s="44"/>
    </row>
    <row r="549" spans="7:7" ht="12.75">
      <c r="G549" s="44"/>
    </row>
    <row r="550" spans="7:7" ht="12.75">
      <c r="G550" s="44"/>
    </row>
    <row r="551" spans="7:7" ht="12.75">
      <c r="G551" s="44"/>
    </row>
    <row r="552" spans="7:7" ht="12.75">
      <c r="G552" s="44"/>
    </row>
    <row r="553" spans="7:7" ht="12.75">
      <c r="G553" s="44"/>
    </row>
    <row r="554" spans="7:7" ht="12.75">
      <c r="G554" s="44"/>
    </row>
    <row r="555" spans="7:7" ht="12.75">
      <c r="G555" s="44"/>
    </row>
    <row r="556" spans="7:7" ht="12.75">
      <c r="G556" s="44"/>
    </row>
    <row r="557" spans="7:7" ht="12.75">
      <c r="G557" s="44"/>
    </row>
    <row r="558" spans="7:7" ht="12.75">
      <c r="G558" s="44"/>
    </row>
    <row r="559" spans="7:7" ht="12.75">
      <c r="G559" s="44"/>
    </row>
    <row r="560" spans="7:7" ht="12.75">
      <c r="G560" s="44"/>
    </row>
    <row r="561" spans="7:7" ht="12.75">
      <c r="G561" s="44"/>
    </row>
    <row r="562" spans="7:7" ht="12.75">
      <c r="G562" s="44"/>
    </row>
    <row r="563" spans="7:7" ht="12.75">
      <c r="G563" s="44"/>
    </row>
    <row r="564" spans="7:7" ht="12.75">
      <c r="G564" s="44"/>
    </row>
    <row r="565" spans="7:7" ht="12.75">
      <c r="G565" s="44"/>
    </row>
    <row r="566" spans="7:7" ht="12.75">
      <c r="G566" s="44"/>
    </row>
    <row r="567" spans="7:7" ht="12.75">
      <c r="G567" s="44"/>
    </row>
    <row r="568" spans="7:7" ht="12.75">
      <c r="G568" s="44"/>
    </row>
    <row r="569" spans="7:7" ht="12.75">
      <c r="G569" s="44"/>
    </row>
    <row r="570" spans="7:7" ht="12.75">
      <c r="G570" s="44"/>
    </row>
    <row r="571" spans="7:7" ht="12.75">
      <c r="G571" s="44"/>
    </row>
    <row r="572" spans="7:7" ht="12.75">
      <c r="G572" s="44"/>
    </row>
    <row r="573" spans="7:7" ht="12.75">
      <c r="G573" s="44"/>
    </row>
    <row r="574" spans="7:7" ht="12.75">
      <c r="G574" s="44"/>
    </row>
    <row r="575" spans="7:7" ht="12.75">
      <c r="G575" s="44"/>
    </row>
    <row r="576" spans="7:7" ht="12.75">
      <c r="G576" s="44"/>
    </row>
    <row r="577" spans="7:7" ht="12.75">
      <c r="G577" s="44"/>
    </row>
    <row r="578" spans="7:7" ht="12.75">
      <c r="G578" s="44"/>
    </row>
    <row r="579" spans="7:7" ht="12.75">
      <c r="G579" s="44"/>
    </row>
    <row r="580" spans="7:7" ht="12.75">
      <c r="G580" s="44"/>
    </row>
    <row r="581" spans="7:7" ht="12.75">
      <c r="G581" s="44"/>
    </row>
    <row r="582" spans="7:7" ht="12.75">
      <c r="G582" s="44"/>
    </row>
    <row r="583" spans="7:7" ht="12.75">
      <c r="G583" s="44"/>
    </row>
    <row r="584" spans="7:7" ht="12.75">
      <c r="G584" s="44"/>
    </row>
    <row r="585" spans="7:7" ht="12.75">
      <c r="G585" s="44"/>
    </row>
    <row r="586" spans="7:7" ht="12.75">
      <c r="G586" s="44"/>
    </row>
    <row r="587" spans="7:7" ht="12.75">
      <c r="G587" s="44"/>
    </row>
    <row r="588" spans="7:7" ht="12.75">
      <c r="G588" s="44"/>
    </row>
    <row r="589" spans="7:7" ht="12.75">
      <c r="G589" s="44"/>
    </row>
    <row r="590" spans="7:7" ht="12.75">
      <c r="G590" s="44"/>
    </row>
    <row r="591" spans="7:7" ht="12.75">
      <c r="G591" s="44"/>
    </row>
    <row r="592" spans="7:7" ht="12.75">
      <c r="G592" s="44"/>
    </row>
    <row r="593" spans="7:7" ht="12.75">
      <c r="G593" s="44"/>
    </row>
    <row r="594" spans="7:7" ht="12.75">
      <c r="G594" s="44"/>
    </row>
    <row r="595" spans="7:7" ht="12.75">
      <c r="G595" s="44"/>
    </row>
    <row r="596" spans="7:7" ht="12.75">
      <c r="G596" s="44"/>
    </row>
    <row r="597" spans="7:7" ht="12.75">
      <c r="G597" s="44"/>
    </row>
    <row r="598" spans="7:7" ht="12.75">
      <c r="G598" s="44"/>
    </row>
    <row r="599" spans="7:7" ht="12.75">
      <c r="G599" s="44"/>
    </row>
    <row r="600" spans="7:7" ht="12.75">
      <c r="G600" s="44"/>
    </row>
    <row r="601" spans="7:7" ht="12.75">
      <c r="G601" s="44"/>
    </row>
    <row r="602" spans="7:7" ht="12.75">
      <c r="G602" s="44"/>
    </row>
    <row r="603" spans="7:7" ht="12.75">
      <c r="G603" s="44"/>
    </row>
    <row r="604" spans="7:7" ht="12.75">
      <c r="G604" s="44"/>
    </row>
    <row r="605" spans="7:7" ht="12.75">
      <c r="G605" s="44"/>
    </row>
    <row r="606" spans="7:7" ht="12.75">
      <c r="G606" s="44"/>
    </row>
    <row r="607" spans="7:7" ht="12.75">
      <c r="G607" s="44"/>
    </row>
    <row r="608" spans="7:7" ht="12.75">
      <c r="G608" s="44"/>
    </row>
    <row r="609" spans="7:7" ht="12.75">
      <c r="G609" s="44"/>
    </row>
    <row r="610" spans="7:7" ht="12.75">
      <c r="G610" s="44"/>
    </row>
    <row r="611" spans="7:7" ht="12.75">
      <c r="G611" s="44"/>
    </row>
    <row r="612" spans="7:7" ht="12.75">
      <c r="G612" s="44"/>
    </row>
    <row r="613" spans="7:7" ht="12.75">
      <c r="G613" s="44"/>
    </row>
    <row r="614" spans="7:7" ht="12.75">
      <c r="G614" s="44"/>
    </row>
    <row r="615" spans="7:7" ht="12.75">
      <c r="G615" s="44"/>
    </row>
    <row r="616" spans="7:7" ht="12.75">
      <c r="G616" s="44"/>
    </row>
    <row r="617" spans="7:7" ht="12.75">
      <c r="G617" s="44"/>
    </row>
    <row r="618" spans="7:7" ht="12.75">
      <c r="G618" s="44"/>
    </row>
    <row r="619" spans="7:7" ht="12.75">
      <c r="G619" s="44"/>
    </row>
    <row r="620" spans="7:7" ht="12.75">
      <c r="G620" s="44"/>
    </row>
    <row r="621" spans="7:7" ht="12.75">
      <c r="G621" s="44"/>
    </row>
    <row r="622" spans="7:7" ht="12.75">
      <c r="G622" s="44"/>
    </row>
    <row r="623" spans="7:7" ht="12.75">
      <c r="G623" s="44"/>
    </row>
    <row r="624" spans="7:7" ht="12.75">
      <c r="G624" s="44"/>
    </row>
    <row r="625" spans="7:7" ht="12.75">
      <c r="G625" s="44"/>
    </row>
    <row r="626" spans="7:7" ht="12.75">
      <c r="G626" s="44"/>
    </row>
    <row r="627" spans="7:7" ht="12.75">
      <c r="G627" s="44"/>
    </row>
    <row r="628" spans="7:7" ht="12.75">
      <c r="G628" s="44"/>
    </row>
    <row r="629" spans="7:7" ht="12.75">
      <c r="G629" s="44"/>
    </row>
    <row r="630" spans="7:7" ht="12.75">
      <c r="G630" s="44"/>
    </row>
    <row r="631" spans="7:7" ht="12.75">
      <c r="G631" s="44"/>
    </row>
    <row r="632" spans="7:7" ht="12.75">
      <c r="G632" s="44"/>
    </row>
    <row r="633" spans="7:7" ht="12.75">
      <c r="G633" s="44"/>
    </row>
    <row r="634" spans="7:7" ht="12.75">
      <c r="G634" s="44"/>
    </row>
    <row r="635" spans="7:7" ht="12.75">
      <c r="G635" s="44"/>
    </row>
    <row r="636" spans="7:7" ht="12.75">
      <c r="G636" s="44"/>
    </row>
    <row r="637" spans="7:7" ht="12.75">
      <c r="G637" s="44"/>
    </row>
    <row r="638" spans="7:7" ht="12.75">
      <c r="G638" s="44"/>
    </row>
    <row r="639" spans="7:7" ht="12.75">
      <c r="G639" s="44"/>
    </row>
    <row r="640" spans="7:7" ht="12.75">
      <c r="G640" s="44"/>
    </row>
    <row r="641" spans="7:7" ht="12.75">
      <c r="G641" s="44"/>
    </row>
    <row r="642" spans="7:7" ht="12.75">
      <c r="G642" s="44"/>
    </row>
    <row r="643" spans="7:7" ht="12.75">
      <c r="G643" s="44"/>
    </row>
    <row r="644" spans="7:7" ht="12.75">
      <c r="G644" s="44"/>
    </row>
    <row r="645" spans="7:7" ht="12.75">
      <c r="G645" s="44"/>
    </row>
    <row r="646" spans="7:7" ht="12.75">
      <c r="G646" s="44"/>
    </row>
    <row r="647" spans="7:7" ht="12.75">
      <c r="G647" s="44"/>
    </row>
    <row r="648" spans="7:7" ht="12.75">
      <c r="G648" s="44"/>
    </row>
    <row r="649" spans="7:7" ht="12.75">
      <c r="G649" s="44"/>
    </row>
    <row r="650" spans="7:7" ht="12.75">
      <c r="G650" s="44"/>
    </row>
    <row r="651" spans="7:7" ht="12.75">
      <c r="G651" s="44"/>
    </row>
    <row r="652" spans="7:7" ht="12.75">
      <c r="G652" s="44"/>
    </row>
    <row r="653" spans="7:7" ht="12.75">
      <c r="G653" s="44"/>
    </row>
    <row r="654" spans="7:7" ht="12.75">
      <c r="G654" s="44"/>
    </row>
    <row r="655" spans="7:7" ht="12.75">
      <c r="G655" s="44"/>
    </row>
    <row r="656" spans="7:7" ht="12.75">
      <c r="G656" s="44"/>
    </row>
    <row r="657" spans="7:7" ht="12.75">
      <c r="G657" s="44"/>
    </row>
    <row r="658" spans="7:7" ht="12.75">
      <c r="G658" s="44"/>
    </row>
    <row r="659" spans="7:7" ht="12.75">
      <c r="G659" s="44"/>
    </row>
    <row r="660" spans="7:7" ht="12.75">
      <c r="G660" s="44"/>
    </row>
    <row r="661" spans="7:7" ht="12.75">
      <c r="G661" s="44"/>
    </row>
    <row r="662" spans="7:7" ht="12.75">
      <c r="G662" s="44"/>
    </row>
    <row r="663" spans="7:7" ht="12.75">
      <c r="G663" s="44"/>
    </row>
    <row r="664" spans="7:7" ht="12.75">
      <c r="G664" s="44"/>
    </row>
    <row r="665" spans="7:7" ht="12.75">
      <c r="G665" s="44"/>
    </row>
    <row r="666" spans="7:7" ht="12.75">
      <c r="G666" s="44"/>
    </row>
    <row r="667" spans="7:7" ht="12.75">
      <c r="G667" s="44"/>
    </row>
    <row r="668" spans="7:7" ht="12.75">
      <c r="G668" s="44"/>
    </row>
    <row r="669" spans="7:7" ht="12.75">
      <c r="G669" s="44"/>
    </row>
    <row r="670" spans="7:7" ht="12.75">
      <c r="G670" s="44"/>
    </row>
    <row r="671" spans="7:7" ht="12.75">
      <c r="G671" s="44"/>
    </row>
    <row r="672" spans="7:7" ht="12.75">
      <c r="G672" s="44"/>
    </row>
    <row r="673" spans="7:7" ht="12.75">
      <c r="G673" s="44"/>
    </row>
    <row r="674" spans="7:7" ht="12.75">
      <c r="G674" s="44"/>
    </row>
    <row r="675" spans="7:7" ht="12.75">
      <c r="G675" s="44"/>
    </row>
    <row r="676" spans="7:7" ht="12.75">
      <c r="G676" s="44"/>
    </row>
    <row r="677" spans="7:7" ht="12.75">
      <c r="G677" s="44"/>
    </row>
    <row r="678" spans="7:7" ht="12.75">
      <c r="G678" s="44"/>
    </row>
    <row r="679" spans="7:7" ht="12.75">
      <c r="G679" s="44"/>
    </row>
    <row r="680" spans="7:7" ht="12.75">
      <c r="G680" s="44"/>
    </row>
    <row r="681" spans="7:7" ht="12.75">
      <c r="G681" s="44"/>
    </row>
    <row r="682" spans="7:7" ht="12.75">
      <c r="G682" s="44"/>
    </row>
    <row r="683" spans="7:7" ht="12.75">
      <c r="G683" s="44"/>
    </row>
    <row r="684" spans="7:7" ht="12.75">
      <c r="G684" s="44"/>
    </row>
    <row r="685" spans="7:7" ht="12.75">
      <c r="G685" s="44"/>
    </row>
    <row r="686" spans="7:7" ht="12.75">
      <c r="G686" s="44"/>
    </row>
    <row r="687" spans="7:7" ht="12.75">
      <c r="G687" s="44"/>
    </row>
    <row r="688" spans="7:7" ht="12.75">
      <c r="G688" s="44"/>
    </row>
    <row r="689" spans="7:7" ht="12.75">
      <c r="G689" s="44"/>
    </row>
    <row r="690" spans="7:7" ht="12.75">
      <c r="G690" s="44"/>
    </row>
    <row r="691" spans="7:7" ht="12.75">
      <c r="G691" s="44"/>
    </row>
    <row r="692" spans="7:7" ht="12.75">
      <c r="G692" s="44"/>
    </row>
    <row r="693" spans="7:7" ht="12.75">
      <c r="G693" s="44"/>
    </row>
    <row r="694" spans="7:7" ht="12.75">
      <c r="G694" s="44"/>
    </row>
    <row r="695" spans="7:7" ht="12.75">
      <c r="G695" s="44"/>
    </row>
    <row r="696" spans="7:7" ht="12.75">
      <c r="G696" s="44"/>
    </row>
    <row r="697" spans="7:7" ht="12.75">
      <c r="G697" s="44"/>
    </row>
    <row r="698" spans="7:7" ht="12.75">
      <c r="G698" s="44"/>
    </row>
    <row r="699" spans="7:7" ht="12.75">
      <c r="G699" s="44"/>
    </row>
    <row r="700" spans="7:7" ht="12.75">
      <c r="G700" s="44"/>
    </row>
    <row r="701" spans="7:7" ht="12.75">
      <c r="G701" s="44"/>
    </row>
    <row r="702" spans="7:7" ht="12.75">
      <c r="G702" s="44"/>
    </row>
    <row r="703" spans="7:7" ht="12.75">
      <c r="G703" s="44"/>
    </row>
    <row r="704" spans="7:7" ht="12.75">
      <c r="G704" s="44"/>
    </row>
    <row r="705" spans="7:7" ht="12.75">
      <c r="G705" s="44"/>
    </row>
    <row r="706" spans="7:7" ht="12.75">
      <c r="G706" s="44"/>
    </row>
    <row r="707" spans="7:7" ht="12.75">
      <c r="G707" s="44"/>
    </row>
    <row r="708" spans="7:7" ht="12.75">
      <c r="G708" s="44"/>
    </row>
    <row r="709" spans="7:7" ht="12.75">
      <c r="G709" s="44"/>
    </row>
    <row r="710" spans="7:7" ht="12.75">
      <c r="G710" s="44"/>
    </row>
    <row r="711" spans="7:7" ht="12.75">
      <c r="G711" s="44"/>
    </row>
    <row r="712" spans="7:7" ht="12.75">
      <c r="G712" s="44"/>
    </row>
    <row r="713" spans="7:7" ht="12.75">
      <c r="G713" s="44"/>
    </row>
    <row r="714" spans="7:7" ht="12.75">
      <c r="G714" s="44"/>
    </row>
    <row r="715" spans="7:7" ht="12.75">
      <c r="G715" s="44"/>
    </row>
    <row r="716" spans="7:7" ht="12.75">
      <c r="G716" s="44"/>
    </row>
    <row r="717" spans="7:7" ht="12.75">
      <c r="G717" s="44"/>
    </row>
    <row r="718" spans="7:7" ht="12.75">
      <c r="G718" s="44"/>
    </row>
    <row r="719" spans="7:7" ht="12.75">
      <c r="G719" s="44"/>
    </row>
    <row r="720" spans="7:7" ht="12.75">
      <c r="G720" s="44"/>
    </row>
    <row r="721" spans="7:7" ht="12.75">
      <c r="G721" s="44"/>
    </row>
    <row r="722" spans="7:7" ht="12.75">
      <c r="G722" s="44"/>
    </row>
    <row r="723" spans="7:7" ht="12.75">
      <c r="G723" s="44"/>
    </row>
    <row r="724" spans="7:7" ht="12.75">
      <c r="G724" s="44"/>
    </row>
    <row r="725" spans="7:7" ht="12.75">
      <c r="G725" s="44"/>
    </row>
    <row r="726" spans="7:7" ht="12.75">
      <c r="G726" s="44"/>
    </row>
    <row r="727" spans="7:7" ht="12.75">
      <c r="G727" s="44"/>
    </row>
    <row r="728" spans="7:7" ht="12.75">
      <c r="G728" s="44"/>
    </row>
    <row r="729" spans="7:7" ht="12.75">
      <c r="G729" s="44"/>
    </row>
    <row r="730" spans="7:7" ht="12.75">
      <c r="G730" s="44"/>
    </row>
    <row r="731" spans="7:7" ht="12.75">
      <c r="G731" s="44"/>
    </row>
    <row r="732" spans="7:7" ht="12.75">
      <c r="G732" s="44"/>
    </row>
    <row r="733" spans="7:7" ht="12.75">
      <c r="G733" s="44"/>
    </row>
    <row r="734" spans="7:7" ht="12.75">
      <c r="G734" s="44"/>
    </row>
    <row r="735" spans="7:7" ht="12.75">
      <c r="G735" s="44"/>
    </row>
    <row r="736" spans="7:7" ht="12.75">
      <c r="G736" s="44"/>
    </row>
    <row r="737" spans="7:7" ht="12.75">
      <c r="G737" s="44"/>
    </row>
    <row r="738" spans="7:7" ht="12.75">
      <c r="G738" s="44"/>
    </row>
    <row r="739" spans="7:7" ht="12.75">
      <c r="G739" s="44"/>
    </row>
    <row r="740" spans="7:7" ht="12.75">
      <c r="G740" s="44"/>
    </row>
    <row r="741" spans="7:7" ht="12.75">
      <c r="G741" s="44"/>
    </row>
    <row r="742" spans="7:7" ht="12.75">
      <c r="G742" s="44"/>
    </row>
    <row r="743" spans="7:7" ht="12.75">
      <c r="G743" s="44"/>
    </row>
    <row r="744" spans="7:7" ht="12.75">
      <c r="G744" s="44"/>
    </row>
    <row r="745" spans="7:7" ht="12.75">
      <c r="G745" s="44"/>
    </row>
    <row r="746" spans="7:7" ht="12.75">
      <c r="G746" s="44"/>
    </row>
    <row r="747" spans="7:7" ht="12.75">
      <c r="G747" s="44"/>
    </row>
    <row r="748" spans="7:7" ht="12.75">
      <c r="G748" s="44"/>
    </row>
    <row r="749" spans="7:7" ht="12.75">
      <c r="G749" s="44"/>
    </row>
    <row r="750" spans="7:7" ht="12.75">
      <c r="G750" s="44"/>
    </row>
    <row r="751" spans="7:7" ht="12.75">
      <c r="G751" s="44"/>
    </row>
    <row r="752" spans="7:7" ht="12.75">
      <c r="G752" s="44"/>
    </row>
    <row r="753" spans="7:7" ht="12.75">
      <c r="G753" s="44"/>
    </row>
    <row r="754" spans="7:7" ht="12.75">
      <c r="G754" s="44"/>
    </row>
    <row r="755" spans="7:7" ht="12.75">
      <c r="G755" s="44"/>
    </row>
    <row r="756" spans="7:7" ht="12.75">
      <c r="G756" s="44"/>
    </row>
    <row r="757" spans="7:7" ht="12.75">
      <c r="G757" s="44"/>
    </row>
    <row r="758" spans="7:7" ht="12.75">
      <c r="G758" s="44"/>
    </row>
    <row r="759" spans="7:7" ht="12.75">
      <c r="G759" s="44"/>
    </row>
    <row r="760" spans="7:7" ht="12.75">
      <c r="G760" s="44"/>
    </row>
    <row r="761" spans="7:7" ht="12.75">
      <c r="G761" s="44"/>
    </row>
    <row r="762" spans="7:7" ht="12.75">
      <c r="G762" s="44"/>
    </row>
    <row r="763" spans="7:7" ht="12.75">
      <c r="G763" s="44"/>
    </row>
    <row r="764" spans="7:7" ht="12.75">
      <c r="G764" s="44"/>
    </row>
    <row r="765" spans="7:7" ht="12.75">
      <c r="G765" s="44"/>
    </row>
    <row r="766" spans="7:7" ht="12.75">
      <c r="G766" s="44"/>
    </row>
    <row r="767" spans="7:7" ht="12.75">
      <c r="G767" s="44"/>
    </row>
    <row r="768" spans="7:7" ht="12.75">
      <c r="G768" s="44"/>
    </row>
    <row r="769" spans="7:7" ht="12.75">
      <c r="G769" s="44"/>
    </row>
    <row r="770" spans="7:7" ht="12.75">
      <c r="G770" s="44"/>
    </row>
    <row r="771" spans="7:7" ht="12.75">
      <c r="G771" s="44"/>
    </row>
    <row r="772" spans="7:7" ht="12.75">
      <c r="G772" s="44"/>
    </row>
    <row r="773" spans="7:7" ht="12.75">
      <c r="G773" s="44"/>
    </row>
    <row r="774" spans="7:7" ht="12.75">
      <c r="G774" s="44"/>
    </row>
    <row r="775" spans="7:7" ht="12.75">
      <c r="G775" s="44"/>
    </row>
    <row r="776" spans="7:7" ht="12.75">
      <c r="G776" s="44"/>
    </row>
    <row r="777" spans="7:7" ht="12.75">
      <c r="G777" s="44"/>
    </row>
    <row r="778" spans="7:7" ht="12.75">
      <c r="G778" s="44"/>
    </row>
    <row r="779" spans="7:7" ht="12.75">
      <c r="G779" s="44"/>
    </row>
    <row r="780" spans="7:7" ht="12.75">
      <c r="G780" s="44"/>
    </row>
    <row r="781" spans="7:7" ht="12.75">
      <c r="G781" s="44"/>
    </row>
    <row r="782" spans="7:7" ht="12.75">
      <c r="G782" s="44"/>
    </row>
    <row r="783" spans="7:7" ht="12.75">
      <c r="G783" s="44"/>
    </row>
    <row r="784" spans="7:7" ht="12.75">
      <c r="G784" s="44"/>
    </row>
    <row r="785" spans="7:7" ht="12.75">
      <c r="G785" s="44"/>
    </row>
    <row r="786" spans="7:7" ht="12.75">
      <c r="G786" s="44"/>
    </row>
    <row r="787" spans="7:7" ht="12.75">
      <c r="G787" s="44"/>
    </row>
    <row r="788" spans="7:7" ht="12.75">
      <c r="G788" s="44"/>
    </row>
    <row r="789" spans="7:7" ht="12.75">
      <c r="G789" s="44"/>
    </row>
    <row r="790" spans="7:7" ht="12.75">
      <c r="G790" s="44"/>
    </row>
    <row r="791" spans="7:7" ht="12.75">
      <c r="G791" s="44"/>
    </row>
    <row r="792" spans="7:7" ht="12.75">
      <c r="G792" s="44"/>
    </row>
    <row r="793" spans="7:7" ht="12.75">
      <c r="G793" s="44"/>
    </row>
    <row r="794" spans="7:7" ht="12.75">
      <c r="G794" s="44"/>
    </row>
    <row r="795" spans="7:7" ht="12.75">
      <c r="G795" s="44"/>
    </row>
    <row r="796" spans="7:7" ht="12.75">
      <c r="G796" s="44"/>
    </row>
    <row r="797" spans="7:7" ht="12.75">
      <c r="G797" s="44"/>
    </row>
    <row r="798" spans="7:7" ht="12.75">
      <c r="G798" s="44"/>
    </row>
    <row r="799" spans="7:7" ht="12.75">
      <c r="G799" s="44"/>
    </row>
    <row r="800" spans="7:7" ht="12.75">
      <c r="G800" s="44"/>
    </row>
    <row r="801" spans="7:7" ht="12.75">
      <c r="G801" s="44"/>
    </row>
    <row r="802" spans="7:7" ht="12.75">
      <c r="G802" s="44"/>
    </row>
    <row r="803" spans="7:7" ht="12.75">
      <c r="G803" s="44"/>
    </row>
    <row r="804" spans="7:7" ht="12.75">
      <c r="G804" s="44"/>
    </row>
    <row r="805" spans="7:7" ht="12.75">
      <c r="G805" s="44"/>
    </row>
    <row r="806" spans="7:7" ht="12.75">
      <c r="G806" s="44"/>
    </row>
    <row r="807" spans="7:7" ht="12.75">
      <c r="G807" s="44"/>
    </row>
    <row r="808" spans="7:7" ht="12.75">
      <c r="G808" s="44"/>
    </row>
    <row r="809" spans="7:7" ht="12.75">
      <c r="G809" s="44"/>
    </row>
    <row r="810" spans="7:7" ht="12.75">
      <c r="G810" s="44"/>
    </row>
    <row r="811" spans="7:7" ht="12.75">
      <c r="G811" s="44"/>
    </row>
    <row r="812" spans="7:7" ht="12.75">
      <c r="G812" s="44"/>
    </row>
    <row r="813" spans="7:7" ht="12.75">
      <c r="G813" s="44"/>
    </row>
    <row r="814" spans="7:7" ht="12.75">
      <c r="G814" s="44"/>
    </row>
    <row r="815" spans="7:7" ht="12.75">
      <c r="G815" s="44"/>
    </row>
    <row r="816" spans="7:7" ht="12.75">
      <c r="G816" s="44"/>
    </row>
    <row r="817" spans="7:7" ht="12.75">
      <c r="G817" s="44"/>
    </row>
    <row r="818" spans="7:7" ht="12.75">
      <c r="G818" s="44"/>
    </row>
    <row r="819" spans="7:7" ht="12.75">
      <c r="G819" s="44"/>
    </row>
    <row r="820" spans="7:7" ht="12.75">
      <c r="G820" s="44"/>
    </row>
    <row r="821" spans="7:7" ht="12.75">
      <c r="G821" s="44"/>
    </row>
    <row r="822" spans="7:7" ht="12.75">
      <c r="G822" s="44"/>
    </row>
    <row r="823" spans="7:7" ht="12.75">
      <c r="G823" s="44"/>
    </row>
    <row r="824" spans="7:7" ht="12.75">
      <c r="G824" s="44"/>
    </row>
    <row r="825" spans="7:7" ht="12.75">
      <c r="G825" s="44"/>
    </row>
    <row r="826" spans="7:7" ht="12.75">
      <c r="G826" s="44"/>
    </row>
    <row r="827" spans="7:7" ht="12.75">
      <c r="G827" s="44"/>
    </row>
    <row r="828" spans="7:7" ht="12.75">
      <c r="G828" s="44"/>
    </row>
    <row r="829" spans="7:7" ht="12.75">
      <c r="G829" s="44"/>
    </row>
    <row r="830" spans="7:7" ht="12.75">
      <c r="G830" s="44"/>
    </row>
    <row r="831" spans="7:7" ht="12.75">
      <c r="G831" s="44"/>
    </row>
    <row r="832" spans="7:7" ht="12.75">
      <c r="G832" s="44"/>
    </row>
    <row r="833" spans="7:7" ht="12.75">
      <c r="G833" s="44"/>
    </row>
    <row r="834" spans="7:7" ht="12.75">
      <c r="G834" s="44"/>
    </row>
    <row r="835" spans="7:7" ht="12.75">
      <c r="G835" s="44"/>
    </row>
    <row r="836" spans="7:7" ht="12.75">
      <c r="G836" s="44"/>
    </row>
    <row r="837" spans="7:7" ht="12.75">
      <c r="G837" s="44"/>
    </row>
    <row r="838" spans="7:7" ht="12.75">
      <c r="G838" s="44"/>
    </row>
    <row r="839" spans="7:7" ht="12.75">
      <c r="G839" s="44"/>
    </row>
    <row r="840" spans="7:7" ht="12.75">
      <c r="G840" s="44"/>
    </row>
    <row r="841" spans="7:7" ht="12.75">
      <c r="G841" s="44"/>
    </row>
    <row r="842" spans="7:7" ht="12.75">
      <c r="G842" s="44"/>
    </row>
    <row r="843" spans="7:7" ht="12.75">
      <c r="G843" s="44"/>
    </row>
    <row r="844" spans="7:7" ht="12.75">
      <c r="G844" s="44"/>
    </row>
    <row r="845" spans="7:7" ht="12.75">
      <c r="G845" s="44"/>
    </row>
    <row r="846" spans="7:7" ht="12.75">
      <c r="G846" s="44"/>
    </row>
    <row r="847" spans="7:7" ht="12.75">
      <c r="G847" s="44"/>
    </row>
    <row r="848" spans="7:7" ht="12.75">
      <c r="G848" s="44"/>
    </row>
    <row r="849" spans="7:7" ht="12.75">
      <c r="G849" s="44"/>
    </row>
    <row r="850" spans="7:7" ht="12.75">
      <c r="G850" s="44"/>
    </row>
    <row r="851" spans="7:7" ht="12.75">
      <c r="G851" s="44"/>
    </row>
    <row r="852" spans="7:7" ht="12.75">
      <c r="G852" s="44"/>
    </row>
    <row r="853" spans="7:7" ht="12.75">
      <c r="G853" s="44"/>
    </row>
    <row r="854" spans="7:7" ht="12.75">
      <c r="G854" s="44"/>
    </row>
    <row r="855" spans="7:7" ht="12.75">
      <c r="G855" s="44"/>
    </row>
    <row r="856" spans="7:7" ht="12.75">
      <c r="G856" s="44"/>
    </row>
    <row r="857" spans="7:7" ht="12.75">
      <c r="G857" s="44"/>
    </row>
    <row r="858" spans="7:7" ht="12.75">
      <c r="G858" s="44"/>
    </row>
    <row r="859" spans="7:7" ht="12.75">
      <c r="G859" s="44"/>
    </row>
    <row r="860" spans="7:7" ht="12.75">
      <c r="G860" s="44"/>
    </row>
    <row r="861" spans="7:7" ht="12.75">
      <c r="G861" s="44"/>
    </row>
    <row r="862" spans="7:7" ht="12.75">
      <c r="G862" s="44"/>
    </row>
    <row r="863" spans="7:7" ht="12.75">
      <c r="G863" s="44"/>
    </row>
    <row r="864" spans="7:7" ht="12.75">
      <c r="G864" s="44"/>
    </row>
    <row r="865" spans="7:7" ht="12.75">
      <c r="G865" s="44"/>
    </row>
    <row r="866" spans="7:7" ht="12.75">
      <c r="G866" s="44"/>
    </row>
    <row r="867" spans="7:7" ht="12.75">
      <c r="G867" s="44"/>
    </row>
    <row r="868" spans="7:7" ht="12.75">
      <c r="G868" s="44"/>
    </row>
    <row r="869" spans="7:7" ht="12.75">
      <c r="G869" s="44"/>
    </row>
    <row r="870" spans="7:7" ht="12.75">
      <c r="G870" s="44"/>
    </row>
    <row r="871" spans="7:7" ht="12.75">
      <c r="G871" s="44"/>
    </row>
    <row r="872" spans="7:7" ht="12.75">
      <c r="G872" s="44"/>
    </row>
    <row r="873" spans="7:7" ht="12.75">
      <c r="G873" s="44"/>
    </row>
    <row r="874" spans="7:7" ht="12.75">
      <c r="G874" s="44"/>
    </row>
    <row r="875" spans="7:7" ht="12.75">
      <c r="G875" s="44"/>
    </row>
    <row r="876" spans="7:7" ht="12.75">
      <c r="G876" s="44"/>
    </row>
    <row r="877" spans="7:7" ht="12.75">
      <c r="G877" s="44"/>
    </row>
    <row r="878" spans="7:7" ht="12.75">
      <c r="G878" s="44"/>
    </row>
    <row r="879" spans="7:7" ht="12.75">
      <c r="G879" s="44"/>
    </row>
    <row r="880" spans="7:7" ht="12.75">
      <c r="G880" s="44"/>
    </row>
    <row r="881" spans="7:7" ht="12.75">
      <c r="G881" s="44"/>
    </row>
    <row r="882" spans="7:7" ht="12.75">
      <c r="G882" s="44"/>
    </row>
    <row r="883" spans="7:7" ht="12.75">
      <c r="G883" s="44"/>
    </row>
    <row r="884" spans="7:7" ht="12.75">
      <c r="G884" s="44"/>
    </row>
    <row r="885" spans="7:7" ht="12.75">
      <c r="G885" s="44"/>
    </row>
    <row r="886" spans="7:7" ht="12.75">
      <c r="G886" s="44"/>
    </row>
    <row r="887" spans="7:7" ht="12.75">
      <c r="G887" s="44"/>
    </row>
    <row r="888" spans="7:7" ht="12.75">
      <c r="G888" s="44"/>
    </row>
    <row r="889" spans="7:7" ht="12.75">
      <c r="G889" s="44"/>
    </row>
    <row r="890" spans="7:7" ht="12.75">
      <c r="G890" s="44"/>
    </row>
    <row r="891" spans="7:7" ht="12.75">
      <c r="G891" s="44"/>
    </row>
    <row r="892" spans="7:7" ht="12.75">
      <c r="G892" s="44"/>
    </row>
    <row r="893" spans="7:7" ht="12.75">
      <c r="G893" s="44"/>
    </row>
    <row r="894" spans="7:7" ht="12.75">
      <c r="G894" s="44"/>
    </row>
    <row r="895" spans="7:7" ht="12.75">
      <c r="G895" s="44"/>
    </row>
    <row r="896" spans="7:7" ht="12.75">
      <c r="G896" s="44"/>
    </row>
    <row r="897" spans="7:7" ht="12.75">
      <c r="G897" s="44"/>
    </row>
    <row r="898" spans="7:7" ht="12.75">
      <c r="G898" s="44"/>
    </row>
    <row r="899" spans="7:7" ht="12.75">
      <c r="G899" s="44"/>
    </row>
    <row r="900" spans="7:7" ht="12.75">
      <c r="G900" s="44"/>
    </row>
    <row r="901" spans="7:7" ht="12.75">
      <c r="G901" s="44"/>
    </row>
    <row r="902" spans="7:7" ht="12.75">
      <c r="G902" s="44"/>
    </row>
    <row r="903" spans="7:7" ht="12.75">
      <c r="G903" s="44"/>
    </row>
    <row r="904" spans="7:7" ht="12.75">
      <c r="G904" s="44"/>
    </row>
    <row r="905" spans="7:7" ht="12.75">
      <c r="G905" s="44"/>
    </row>
    <row r="906" spans="7:7" ht="12.75">
      <c r="G906" s="44"/>
    </row>
    <row r="907" spans="7:7" ht="12.75">
      <c r="G907" s="44"/>
    </row>
    <row r="908" spans="7:7" ht="12.75">
      <c r="G908" s="44"/>
    </row>
    <row r="909" spans="7:7" ht="12.75">
      <c r="G909" s="44"/>
    </row>
    <row r="910" spans="7:7" ht="12.75">
      <c r="G910" s="44"/>
    </row>
    <row r="911" spans="7:7" ht="12.75">
      <c r="G911" s="44"/>
    </row>
    <row r="912" spans="7:7" ht="12.75">
      <c r="G912" s="44"/>
    </row>
    <row r="913" spans="7:7" ht="12.75">
      <c r="G913" s="44"/>
    </row>
    <row r="914" spans="7:7" ht="12.75">
      <c r="G914" s="44"/>
    </row>
    <row r="915" spans="7:7" ht="12.75">
      <c r="G915" s="44"/>
    </row>
    <row r="916" spans="7:7" ht="12.75">
      <c r="G916" s="44"/>
    </row>
    <row r="917" spans="7:7" ht="12.75">
      <c r="G917" s="44"/>
    </row>
    <row r="918" spans="7:7" ht="12.75">
      <c r="G918" s="44"/>
    </row>
    <row r="919" spans="7:7" ht="12.75">
      <c r="G919" s="44"/>
    </row>
    <row r="920" spans="7:7" ht="12.75">
      <c r="G920" s="44"/>
    </row>
    <row r="921" spans="7:7" ht="12.75">
      <c r="G921" s="44"/>
    </row>
    <row r="922" spans="7:7" ht="12.75">
      <c r="G922" s="44"/>
    </row>
    <row r="923" spans="7:7" ht="12.75">
      <c r="G923" s="44"/>
    </row>
    <row r="924" spans="7:7" ht="12.75">
      <c r="G924" s="44"/>
    </row>
    <row r="925" spans="7:7" ht="12.75">
      <c r="G925" s="44"/>
    </row>
    <row r="926" spans="7:7" ht="12.75">
      <c r="G926" s="44"/>
    </row>
    <row r="927" spans="7:7" ht="12.75">
      <c r="G927" s="44"/>
    </row>
    <row r="928" spans="7:7" ht="12.75">
      <c r="G928" s="44"/>
    </row>
    <row r="929" spans="7:7" ht="12.75">
      <c r="G929" s="44"/>
    </row>
    <row r="930" spans="7:7" ht="12.75">
      <c r="G930" s="44"/>
    </row>
    <row r="931" spans="7:7" ht="12.75">
      <c r="G931" s="44"/>
    </row>
    <row r="932" spans="7:7" ht="12.75">
      <c r="G932" s="44"/>
    </row>
    <row r="933" spans="7:7" ht="12.75">
      <c r="G933" s="44"/>
    </row>
    <row r="934" spans="7:7" ht="12.75">
      <c r="G934" s="44"/>
    </row>
    <row r="935" spans="7:7" ht="12.75">
      <c r="G935" s="44"/>
    </row>
    <row r="936" spans="7:7" ht="12.75">
      <c r="G936" s="44"/>
    </row>
    <row r="937" spans="7:7" ht="12.75">
      <c r="G937" s="44"/>
    </row>
    <row r="938" spans="7:7" ht="12.75">
      <c r="G938" s="44"/>
    </row>
    <row r="939" spans="7:7" ht="12.75">
      <c r="G939" s="44"/>
    </row>
    <row r="940" spans="7:7" ht="12.75">
      <c r="G940" s="44"/>
    </row>
    <row r="941" spans="7:7" ht="12.75">
      <c r="G941" s="44"/>
    </row>
    <row r="942" spans="7:7" ht="12.75">
      <c r="G942" s="44"/>
    </row>
    <row r="943" spans="7:7" ht="12.75">
      <c r="G943" s="44"/>
    </row>
    <row r="944" spans="7:7" ht="12.75">
      <c r="G944" s="44"/>
    </row>
    <row r="945" spans="7:7" ht="12.75">
      <c r="G945" s="44"/>
    </row>
    <row r="946" spans="7:7" ht="12.75">
      <c r="G946" s="44"/>
    </row>
    <row r="947" spans="7:7" ht="12.75">
      <c r="G947" s="44"/>
    </row>
    <row r="948" spans="7:7" ht="12.75">
      <c r="G948" s="44"/>
    </row>
    <row r="949" spans="7:7" ht="12.75">
      <c r="G949" s="44"/>
    </row>
    <row r="950" spans="7:7" ht="12.75">
      <c r="G950" s="44"/>
    </row>
    <row r="951" spans="7:7" ht="12.75">
      <c r="G951" s="44"/>
    </row>
    <row r="952" spans="7:7" ht="12.75">
      <c r="G952" s="44"/>
    </row>
    <row r="953" spans="7:7" ht="12.75">
      <c r="G953" s="44"/>
    </row>
    <row r="954" spans="7:7" ht="12.75">
      <c r="G954" s="44"/>
    </row>
    <row r="955" spans="7:7" ht="12.75">
      <c r="G955" s="44"/>
    </row>
    <row r="956" spans="7:7" ht="12.75">
      <c r="G956" s="44"/>
    </row>
    <row r="957" spans="7:7" ht="12.75">
      <c r="G957" s="44"/>
    </row>
    <row r="958" spans="7:7" ht="12.75">
      <c r="G958" s="44"/>
    </row>
    <row r="959" spans="7:7" ht="12.75">
      <c r="G959" s="44"/>
    </row>
    <row r="960" spans="7:7" ht="12.75">
      <c r="G960" s="44"/>
    </row>
    <row r="961" spans="7:7" ht="12.75">
      <c r="G961" s="44"/>
    </row>
    <row r="962" spans="7:7" ht="12.75">
      <c r="G962" s="44"/>
    </row>
    <row r="963" spans="7:7" ht="12.75">
      <c r="G963" s="44"/>
    </row>
    <row r="964" spans="7:7" ht="12.75">
      <c r="G964" s="44"/>
    </row>
    <row r="965" spans="7:7" ht="12.75">
      <c r="G965" s="44"/>
    </row>
    <row r="966" spans="7:7" ht="12.75">
      <c r="G966" s="44"/>
    </row>
    <row r="967" spans="7:7" ht="12.75">
      <c r="G967" s="44"/>
    </row>
    <row r="968" spans="7:7" ht="12.75">
      <c r="G968" s="44"/>
    </row>
    <row r="969" spans="7:7" ht="12.75">
      <c r="G969" s="44"/>
    </row>
    <row r="970" spans="7:7" ht="12.75">
      <c r="G970" s="44"/>
    </row>
    <row r="971" spans="7:7" ht="12.75">
      <c r="G971" s="44"/>
    </row>
    <row r="972" spans="7:7" ht="12.75">
      <c r="G972" s="44"/>
    </row>
    <row r="973" spans="7:7" ht="12.75">
      <c r="G973" s="44"/>
    </row>
    <row r="974" spans="7:7" ht="12.75">
      <c r="G974" s="44"/>
    </row>
    <row r="975" spans="7:7" ht="12.75">
      <c r="G975" s="44"/>
    </row>
    <row r="976" spans="7:7" ht="12.75">
      <c r="G976" s="44"/>
    </row>
    <row r="977" spans="7:7" ht="12.75">
      <c r="G977" s="44"/>
    </row>
    <row r="978" spans="7:7" ht="12.75">
      <c r="G978" s="44"/>
    </row>
    <row r="979" spans="7:7" ht="12.75">
      <c r="G979" s="44"/>
    </row>
    <row r="980" spans="7:7" ht="12.75">
      <c r="G980" s="44"/>
    </row>
    <row r="981" spans="7:7" ht="12.75">
      <c r="G981" s="44"/>
    </row>
    <row r="982" spans="7:7" ht="12.75">
      <c r="G982" s="44"/>
    </row>
    <row r="983" spans="7:7" ht="12.75">
      <c r="G983" s="44"/>
    </row>
    <row r="984" spans="7:7" ht="12.75">
      <c r="G984" s="44"/>
    </row>
    <row r="985" spans="7:7" ht="12.75">
      <c r="G985" s="44"/>
    </row>
    <row r="986" spans="7:7" ht="12.75">
      <c r="G986" s="44"/>
    </row>
    <row r="987" spans="7:7" ht="12.75">
      <c r="G987" s="44"/>
    </row>
    <row r="988" spans="7:7" ht="12.75">
      <c r="G988" s="44"/>
    </row>
    <row r="989" spans="7:7" ht="12.75">
      <c r="G989" s="44"/>
    </row>
    <row r="990" spans="7:7" ht="12.75">
      <c r="G990" s="44"/>
    </row>
    <row r="991" spans="7:7" ht="12.75">
      <c r="G991" s="44"/>
    </row>
    <row r="992" spans="7:7" ht="12.75">
      <c r="G992" s="44"/>
    </row>
    <row r="993" spans="7:7" ht="12.75">
      <c r="G993" s="44"/>
    </row>
    <row r="994" spans="7:7" ht="12.75">
      <c r="G994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ColWidth="14.42578125" defaultRowHeight="15.75" customHeight="1"/>
  <cols>
    <col min="7" max="7" width="29.28515625" customWidth="1"/>
    <col min="8" max="8" width="29.140625" customWidth="1"/>
    <col min="9" max="9" width="24.85546875" customWidth="1"/>
  </cols>
  <sheetData>
    <row r="1" spans="1:10" ht="15.75" customHeight="1">
      <c r="A1" s="1" t="s">
        <v>0</v>
      </c>
      <c r="B1" s="1" t="s">
        <v>23</v>
      </c>
      <c r="C1" s="1" t="s">
        <v>116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350</v>
      </c>
      <c r="I1" s="1" t="s">
        <v>351</v>
      </c>
      <c r="J1" s="1" t="s">
        <v>352</v>
      </c>
    </row>
    <row r="2" spans="1:10" ht="15.75" customHeight="1">
      <c r="A2" s="10">
        <v>1</v>
      </c>
      <c r="B2" s="10" t="s">
        <v>353</v>
      </c>
      <c r="C2" s="10" t="s">
        <v>354</v>
      </c>
      <c r="D2" s="10">
        <f t="shared" ref="D2:D5" si="0">0.4*0.25</f>
        <v>0.1</v>
      </c>
      <c r="E2" s="10">
        <v>0.2</v>
      </c>
      <c r="F2" s="10">
        <v>0</v>
      </c>
      <c r="G2" s="10">
        <v>0</v>
      </c>
      <c r="H2" s="10">
        <v>0</v>
      </c>
      <c r="I2" s="10">
        <v>0</v>
      </c>
      <c r="J2" s="10" t="b">
        <v>0</v>
      </c>
    </row>
    <row r="3" spans="1:10" ht="15.75" customHeight="1">
      <c r="A3" s="10">
        <v>2</v>
      </c>
      <c r="B3" s="10" t="s">
        <v>355</v>
      </c>
      <c r="C3" s="10" t="s">
        <v>354</v>
      </c>
      <c r="D3" s="10">
        <f t="shared" si="0"/>
        <v>0.1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 t="b">
        <v>0</v>
      </c>
    </row>
    <row r="4" spans="1:10" ht="15.75" customHeight="1">
      <c r="A4" s="10">
        <v>3</v>
      </c>
      <c r="B4" s="10" t="s">
        <v>356</v>
      </c>
      <c r="C4" s="10" t="s">
        <v>354</v>
      </c>
      <c r="D4" s="10">
        <f t="shared" si="0"/>
        <v>0.1</v>
      </c>
      <c r="E4" s="10">
        <v>0</v>
      </c>
      <c r="F4" s="10">
        <v>0</v>
      </c>
      <c r="G4" s="10">
        <v>2</v>
      </c>
      <c r="H4" s="10">
        <v>0</v>
      </c>
      <c r="I4" s="10">
        <v>10</v>
      </c>
      <c r="J4" s="10" t="b">
        <v>0</v>
      </c>
    </row>
    <row r="5" spans="1:10" ht="15.75" customHeight="1">
      <c r="A5" s="10">
        <v>4</v>
      </c>
      <c r="B5" s="10" t="s">
        <v>357</v>
      </c>
      <c r="C5" s="10" t="s">
        <v>354</v>
      </c>
      <c r="D5" s="10">
        <f t="shared" si="0"/>
        <v>0.1</v>
      </c>
      <c r="E5" s="10">
        <v>0</v>
      </c>
      <c r="F5" s="10">
        <v>0</v>
      </c>
      <c r="G5" s="10">
        <v>0</v>
      </c>
      <c r="H5" s="10">
        <v>5</v>
      </c>
      <c r="I5" s="10">
        <v>10</v>
      </c>
      <c r="J5" s="10" t="b">
        <v>0</v>
      </c>
    </row>
    <row r="6" spans="1:10" ht="15.75" customHeight="1">
      <c r="A6" s="10">
        <v>5</v>
      </c>
      <c r="B6" s="10" t="s">
        <v>358</v>
      </c>
      <c r="C6" s="10" t="s">
        <v>354</v>
      </c>
      <c r="D6" s="10">
        <f t="shared" ref="D6:D9" si="1">0.3*0.25</f>
        <v>7.4999999999999997E-2</v>
      </c>
      <c r="E6" s="10">
        <v>0.3</v>
      </c>
      <c r="F6" s="10">
        <v>0</v>
      </c>
      <c r="G6" s="10">
        <v>0</v>
      </c>
      <c r="H6" s="10">
        <v>0</v>
      </c>
      <c r="I6" s="10">
        <v>0</v>
      </c>
      <c r="J6" s="10" t="b">
        <v>0</v>
      </c>
    </row>
    <row r="7" spans="1:10" ht="15.75" customHeight="1">
      <c r="A7" s="10">
        <v>6</v>
      </c>
      <c r="B7" s="10" t="s">
        <v>359</v>
      </c>
      <c r="C7" s="10" t="s">
        <v>354</v>
      </c>
      <c r="D7" s="10">
        <f t="shared" si="1"/>
        <v>7.4999999999999997E-2</v>
      </c>
      <c r="E7" s="10">
        <v>0</v>
      </c>
      <c r="F7" s="10">
        <v>2</v>
      </c>
      <c r="G7" s="10">
        <v>0</v>
      </c>
      <c r="H7" s="10">
        <v>0</v>
      </c>
      <c r="I7" s="10">
        <v>0</v>
      </c>
      <c r="J7" s="10" t="b">
        <v>0</v>
      </c>
    </row>
    <row r="8" spans="1:10" ht="15.75" customHeight="1">
      <c r="A8" s="10">
        <v>7</v>
      </c>
      <c r="B8" s="10" t="s">
        <v>360</v>
      </c>
      <c r="C8" s="10" t="s">
        <v>354</v>
      </c>
      <c r="D8" s="10">
        <f t="shared" si="1"/>
        <v>7.4999999999999997E-2</v>
      </c>
      <c r="E8" s="10">
        <v>0</v>
      </c>
      <c r="F8" s="10">
        <v>0</v>
      </c>
      <c r="G8" s="10">
        <v>3</v>
      </c>
      <c r="H8" s="10">
        <v>0</v>
      </c>
      <c r="I8" s="10">
        <v>10</v>
      </c>
      <c r="J8" s="10" t="b">
        <v>0</v>
      </c>
    </row>
    <row r="9" spans="1:10" ht="15.75" customHeight="1">
      <c r="A9" s="10">
        <v>8</v>
      </c>
      <c r="B9" s="10" t="s">
        <v>361</v>
      </c>
      <c r="C9" s="10" t="s">
        <v>354</v>
      </c>
      <c r="D9" s="10">
        <f t="shared" si="1"/>
        <v>7.4999999999999997E-2</v>
      </c>
      <c r="E9" s="10">
        <v>0</v>
      </c>
      <c r="F9" s="10">
        <v>0</v>
      </c>
      <c r="G9" s="10">
        <v>0</v>
      </c>
      <c r="H9" s="10">
        <v>10</v>
      </c>
      <c r="I9" s="10">
        <v>10</v>
      </c>
      <c r="J9" s="10" t="b">
        <v>0</v>
      </c>
    </row>
    <row r="10" spans="1:10" ht="15.75" customHeight="1">
      <c r="A10" s="10">
        <v>9</v>
      </c>
      <c r="B10" s="10" t="s">
        <v>362</v>
      </c>
      <c r="C10" s="10" t="s">
        <v>354</v>
      </c>
      <c r="D10" s="10">
        <f t="shared" ref="D10:D13" si="2">0.15*0.25</f>
        <v>3.7499999999999999E-2</v>
      </c>
      <c r="E10" s="10">
        <v>0.5</v>
      </c>
      <c r="F10" s="10">
        <v>0</v>
      </c>
      <c r="G10" s="10">
        <v>0</v>
      </c>
      <c r="H10" s="10">
        <v>0</v>
      </c>
      <c r="I10" s="10">
        <v>0</v>
      </c>
      <c r="J10" s="10" t="b">
        <v>0</v>
      </c>
    </row>
    <row r="11" spans="1:10" ht="15.75" customHeight="1">
      <c r="A11" s="10">
        <v>10</v>
      </c>
      <c r="B11" s="10" t="s">
        <v>363</v>
      </c>
      <c r="C11" s="10" t="s">
        <v>354</v>
      </c>
      <c r="D11" s="10">
        <f t="shared" si="2"/>
        <v>3.7499999999999999E-2</v>
      </c>
      <c r="E11" s="10">
        <v>0</v>
      </c>
      <c r="F11" s="10">
        <v>3</v>
      </c>
      <c r="G11" s="10">
        <v>0</v>
      </c>
      <c r="H11" s="10">
        <v>0</v>
      </c>
      <c r="I11" s="10">
        <v>0</v>
      </c>
      <c r="J11" s="10" t="b">
        <v>0</v>
      </c>
    </row>
    <row r="12" spans="1:10" ht="15.75" customHeight="1">
      <c r="A12" s="10">
        <v>11</v>
      </c>
      <c r="B12" s="10" t="s">
        <v>364</v>
      </c>
      <c r="C12" s="10" t="s">
        <v>354</v>
      </c>
      <c r="D12" s="10">
        <f t="shared" si="2"/>
        <v>3.7499999999999999E-2</v>
      </c>
      <c r="E12" s="10">
        <v>0</v>
      </c>
      <c r="F12" s="10">
        <v>0</v>
      </c>
      <c r="G12" s="10">
        <v>5</v>
      </c>
      <c r="H12" s="10">
        <v>0</v>
      </c>
      <c r="I12" s="10">
        <v>10</v>
      </c>
      <c r="J12" s="10" t="b">
        <v>0</v>
      </c>
    </row>
    <row r="13" spans="1:10" ht="15.75" customHeight="1">
      <c r="A13" s="10">
        <v>12</v>
      </c>
      <c r="B13" s="10" t="s">
        <v>365</v>
      </c>
      <c r="C13" s="10" t="s">
        <v>354</v>
      </c>
      <c r="D13" s="10">
        <f t="shared" si="2"/>
        <v>3.7499999999999999E-2</v>
      </c>
      <c r="E13" s="10">
        <v>0</v>
      </c>
      <c r="F13" s="10">
        <v>0</v>
      </c>
      <c r="G13" s="10">
        <v>0</v>
      </c>
      <c r="H13" s="10">
        <v>15</v>
      </c>
      <c r="I13" s="10">
        <v>10</v>
      </c>
      <c r="J13" s="10" t="b">
        <v>0</v>
      </c>
    </row>
    <row r="14" spans="1:10" ht="15.75" customHeight="1">
      <c r="A14" s="10">
        <v>13</v>
      </c>
      <c r="B14" s="10" t="s">
        <v>366</v>
      </c>
      <c r="C14" s="10" t="s">
        <v>354</v>
      </c>
      <c r="D14" s="10">
        <f t="shared" ref="D14:D17" si="3">0.1*0.25</f>
        <v>2.5000000000000001E-2</v>
      </c>
      <c r="E14" s="10">
        <v>0.75</v>
      </c>
      <c r="F14" s="10">
        <v>0</v>
      </c>
      <c r="G14" s="10">
        <v>0</v>
      </c>
      <c r="H14" s="10">
        <v>0</v>
      </c>
      <c r="I14" s="10">
        <v>0</v>
      </c>
      <c r="J14" s="10" t="b">
        <v>0</v>
      </c>
    </row>
    <row r="15" spans="1:10" ht="15.75" customHeight="1">
      <c r="A15" s="10">
        <v>14</v>
      </c>
      <c r="B15" s="10" t="s">
        <v>367</v>
      </c>
      <c r="C15" s="10" t="s">
        <v>354</v>
      </c>
      <c r="D15" s="10">
        <f t="shared" si="3"/>
        <v>2.5000000000000001E-2</v>
      </c>
      <c r="E15" s="10">
        <v>0</v>
      </c>
      <c r="F15" s="10">
        <v>4</v>
      </c>
      <c r="G15" s="10">
        <v>0</v>
      </c>
      <c r="H15" s="10">
        <v>0</v>
      </c>
      <c r="I15" s="10">
        <v>0</v>
      </c>
      <c r="J15" s="10" t="b">
        <v>0</v>
      </c>
    </row>
    <row r="16" spans="1:10" ht="15.75" customHeight="1">
      <c r="A16" s="10">
        <v>15</v>
      </c>
      <c r="B16" s="10" t="s">
        <v>368</v>
      </c>
      <c r="C16" s="10" t="s">
        <v>354</v>
      </c>
      <c r="D16" s="10">
        <f t="shared" si="3"/>
        <v>2.5000000000000001E-2</v>
      </c>
      <c r="E16" s="10">
        <v>0</v>
      </c>
      <c r="F16" s="10">
        <v>0</v>
      </c>
      <c r="G16" s="10">
        <v>10</v>
      </c>
      <c r="H16" s="10">
        <v>0</v>
      </c>
      <c r="I16" s="10">
        <v>10</v>
      </c>
      <c r="J16" s="10" t="b">
        <v>0</v>
      </c>
    </row>
    <row r="17" spans="1:10" ht="15.75" customHeight="1">
      <c r="A17" s="10">
        <v>16</v>
      </c>
      <c r="B17" s="10" t="s">
        <v>369</v>
      </c>
      <c r="C17" s="10" t="s">
        <v>354</v>
      </c>
      <c r="D17" s="10">
        <f t="shared" si="3"/>
        <v>2.5000000000000001E-2</v>
      </c>
      <c r="E17" s="10">
        <v>0</v>
      </c>
      <c r="F17" s="10">
        <v>0</v>
      </c>
      <c r="G17" s="10">
        <v>0</v>
      </c>
      <c r="H17" s="10">
        <v>20</v>
      </c>
      <c r="I17" s="10">
        <v>10</v>
      </c>
      <c r="J17" s="10" t="b">
        <v>0</v>
      </c>
    </row>
    <row r="18" spans="1:10" ht="15.75" customHeight="1">
      <c r="A18" s="10">
        <v>17</v>
      </c>
      <c r="B18" s="10" t="s">
        <v>370</v>
      </c>
      <c r="C18" s="10" t="s">
        <v>354</v>
      </c>
      <c r="D18" s="10">
        <f t="shared" ref="D18:D21" si="4">0.05*0.25</f>
        <v>1.2500000000000001E-2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 t="b">
        <v>0</v>
      </c>
    </row>
    <row r="19" spans="1:10" ht="15.75" customHeight="1">
      <c r="A19" s="10">
        <v>18</v>
      </c>
      <c r="B19" s="10" t="s">
        <v>371</v>
      </c>
      <c r="C19" s="10" t="s">
        <v>354</v>
      </c>
      <c r="D19" s="10">
        <f t="shared" si="4"/>
        <v>1.2500000000000001E-2</v>
      </c>
      <c r="E19" s="10">
        <v>0</v>
      </c>
      <c r="F19" s="10">
        <v>5</v>
      </c>
      <c r="G19" s="10">
        <v>0</v>
      </c>
      <c r="H19" s="10">
        <v>0</v>
      </c>
      <c r="I19" s="10">
        <v>0</v>
      </c>
      <c r="J19" s="10" t="b">
        <v>0</v>
      </c>
    </row>
    <row r="20" spans="1:10" ht="15.75" customHeight="1">
      <c r="A20" s="10">
        <v>19</v>
      </c>
      <c r="B20" s="10" t="s">
        <v>372</v>
      </c>
      <c r="C20" s="10" t="s">
        <v>354</v>
      </c>
      <c r="D20" s="10">
        <f t="shared" si="4"/>
        <v>1.2500000000000001E-2</v>
      </c>
      <c r="E20" s="10">
        <v>0</v>
      </c>
      <c r="F20" s="10">
        <v>0</v>
      </c>
      <c r="G20" s="10">
        <v>100</v>
      </c>
      <c r="H20" s="10">
        <v>0</v>
      </c>
      <c r="I20" s="10">
        <v>10</v>
      </c>
      <c r="J20" s="10" t="b">
        <v>0</v>
      </c>
    </row>
    <row r="21" spans="1:10" ht="15.75" customHeight="1">
      <c r="A21" s="10">
        <v>20</v>
      </c>
      <c r="B21" s="10" t="s">
        <v>373</v>
      </c>
      <c r="C21" s="10" t="s">
        <v>354</v>
      </c>
      <c r="D21" s="10">
        <f t="shared" si="4"/>
        <v>1.2500000000000001E-2</v>
      </c>
      <c r="E21" s="10">
        <v>0</v>
      </c>
      <c r="F21" s="10">
        <v>0</v>
      </c>
      <c r="G21" s="10">
        <v>0</v>
      </c>
      <c r="H21" s="10">
        <v>30</v>
      </c>
      <c r="I21" s="10">
        <v>10</v>
      </c>
      <c r="J21" s="10" t="b">
        <v>0</v>
      </c>
    </row>
    <row r="22" spans="1:10" ht="15.75" customHeight="1">
      <c r="B22" s="10"/>
      <c r="C22" s="10"/>
      <c r="D22" s="10"/>
      <c r="E22" s="10"/>
    </row>
    <row r="23" spans="1:10" ht="15.75" customHeight="1">
      <c r="B23" s="10"/>
      <c r="C23" s="10"/>
      <c r="D23" s="10"/>
      <c r="F23" s="10"/>
    </row>
    <row r="24" spans="1:10" ht="15.75" customHeight="1">
      <c r="B24" s="10"/>
      <c r="C24" s="10"/>
      <c r="D24" s="10"/>
      <c r="I24" s="10"/>
    </row>
    <row r="25" spans="1:10" ht="15.75" customHeight="1">
      <c r="B25" s="10"/>
      <c r="C25" s="10"/>
      <c r="D25" s="10"/>
      <c r="G25" s="10"/>
    </row>
    <row r="26" spans="1:10" ht="15.75" customHeight="1">
      <c r="B26" s="10"/>
      <c r="C26" s="10"/>
      <c r="D26" s="10"/>
      <c r="H26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1" t="s">
        <v>23</v>
      </c>
      <c r="C1" s="1" t="s">
        <v>116</v>
      </c>
      <c r="D1" s="1" t="s">
        <v>346</v>
      </c>
      <c r="E1" s="1" t="s">
        <v>347</v>
      </c>
      <c r="F1" s="1" t="s">
        <v>348</v>
      </c>
      <c r="G1" s="1" t="s">
        <v>374</v>
      </c>
      <c r="H1" s="1" t="s">
        <v>375</v>
      </c>
    </row>
    <row r="2" spans="1:9" ht="15.75" customHeight="1">
      <c r="A2" s="10">
        <v>1</v>
      </c>
      <c r="B2" s="10" t="s">
        <v>376</v>
      </c>
      <c r="C2" s="10" t="s">
        <v>354</v>
      </c>
      <c r="D2" s="35">
        <f t="shared" ref="D2:D4" si="0">0.7*9/36</f>
        <v>0.17499999999999999</v>
      </c>
      <c r="E2" s="10">
        <v>0.3</v>
      </c>
      <c r="F2" s="10">
        <v>0</v>
      </c>
      <c r="G2" s="10">
        <v>0</v>
      </c>
      <c r="H2" s="10">
        <v>2</v>
      </c>
    </row>
    <row r="3" spans="1:9" ht="15.75" customHeight="1">
      <c r="A3" s="10">
        <v>2</v>
      </c>
      <c r="B3" s="10" t="s">
        <v>377</v>
      </c>
      <c r="C3" s="10" t="s">
        <v>354</v>
      </c>
      <c r="D3" s="35">
        <f t="shared" si="0"/>
        <v>0.17499999999999999</v>
      </c>
      <c r="E3" s="10">
        <v>0.5</v>
      </c>
      <c r="F3" s="10">
        <v>0</v>
      </c>
      <c r="G3" s="10">
        <v>0</v>
      </c>
      <c r="H3" s="10">
        <v>2</v>
      </c>
    </row>
    <row r="4" spans="1:9" ht="15.75" customHeight="1">
      <c r="A4" s="10">
        <v>3</v>
      </c>
      <c r="B4" s="10" t="s">
        <v>378</v>
      </c>
      <c r="C4" s="10" t="s">
        <v>354</v>
      </c>
      <c r="D4" s="35">
        <f t="shared" si="0"/>
        <v>0.17499999999999999</v>
      </c>
      <c r="E4" s="10">
        <v>0.75</v>
      </c>
      <c r="F4" s="10">
        <v>0</v>
      </c>
      <c r="G4" s="10">
        <v>0</v>
      </c>
      <c r="H4" s="10">
        <v>2</v>
      </c>
    </row>
    <row r="5" spans="1:9" ht="15.75" customHeight="1">
      <c r="A5" s="10">
        <v>4</v>
      </c>
      <c r="B5" s="10" t="s">
        <v>379</v>
      </c>
      <c r="C5" s="10" t="s">
        <v>354</v>
      </c>
      <c r="D5" s="35">
        <f>0.7*5/36</f>
        <v>9.7222222222222224E-2</v>
      </c>
      <c r="E5" s="10">
        <v>1</v>
      </c>
      <c r="F5" s="10">
        <v>0</v>
      </c>
      <c r="G5" s="10">
        <v>0</v>
      </c>
      <c r="H5" s="10">
        <v>2</v>
      </c>
    </row>
    <row r="6" spans="1:9" ht="15.75" customHeight="1">
      <c r="A6" s="10">
        <v>5</v>
      </c>
      <c r="B6" s="10" t="s">
        <v>380</v>
      </c>
      <c r="C6" s="10" t="s">
        <v>354</v>
      </c>
      <c r="D6" s="35">
        <f>0.7*3/36</f>
        <v>5.833333333333332E-2</v>
      </c>
      <c r="E6" s="10">
        <v>1.5</v>
      </c>
      <c r="F6" s="10">
        <v>0</v>
      </c>
      <c r="G6" s="10">
        <v>0</v>
      </c>
      <c r="H6" s="10">
        <v>2</v>
      </c>
    </row>
    <row r="7" spans="1:9" ht="15.75" customHeight="1">
      <c r="A7" s="10">
        <v>6</v>
      </c>
      <c r="B7" s="10" t="s">
        <v>381</v>
      </c>
      <c r="C7" s="10" t="s">
        <v>354</v>
      </c>
      <c r="D7" s="35">
        <f>0.7*1/36</f>
        <v>1.9444444444444445E-2</v>
      </c>
      <c r="E7" s="10">
        <v>3</v>
      </c>
      <c r="F7" s="10">
        <v>0</v>
      </c>
      <c r="G7" s="10">
        <v>0</v>
      </c>
      <c r="H7" s="10">
        <v>2</v>
      </c>
    </row>
    <row r="8" spans="1:9" ht="15.75" customHeight="1">
      <c r="A8" s="10">
        <v>7</v>
      </c>
      <c r="B8" s="10" t="s">
        <v>382</v>
      </c>
      <c r="C8" s="10" t="s">
        <v>354</v>
      </c>
      <c r="D8" s="35">
        <f>0.1*3/6</f>
        <v>5.000000000000001E-2</v>
      </c>
      <c r="E8" s="10">
        <v>0</v>
      </c>
      <c r="F8" s="10">
        <v>50</v>
      </c>
      <c r="G8" s="10">
        <v>0</v>
      </c>
      <c r="H8" s="10">
        <v>2</v>
      </c>
    </row>
    <row r="9" spans="1:9" ht="15.75" customHeight="1">
      <c r="A9" s="10">
        <v>8</v>
      </c>
      <c r="B9" s="10" t="s">
        <v>383</v>
      </c>
      <c r="C9" s="10" t="s">
        <v>354</v>
      </c>
      <c r="D9" s="35">
        <f>0.1*2/6</f>
        <v>3.3333333333333333E-2</v>
      </c>
      <c r="E9" s="10">
        <v>0</v>
      </c>
      <c r="F9" s="10">
        <v>100</v>
      </c>
      <c r="G9" s="10">
        <v>0</v>
      </c>
      <c r="H9" s="10">
        <v>2</v>
      </c>
    </row>
    <row r="10" spans="1:9" ht="15.75" customHeight="1">
      <c r="A10" s="10">
        <v>9</v>
      </c>
      <c r="B10" s="10" t="s">
        <v>384</v>
      </c>
      <c r="C10" s="10" t="s">
        <v>354</v>
      </c>
      <c r="D10" s="35">
        <f>0.1/6</f>
        <v>1.6666666666666666E-2</v>
      </c>
      <c r="E10" s="10">
        <v>0</v>
      </c>
      <c r="F10" s="10">
        <v>200</v>
      </c>
      <c r="G10" s="10">
        <v>0</v>
      </c>
      <c r="H10" s="10">
        <v>2</v>
      </c>
    </row>
    <row r="11" spans="1:9" ht="15.75" customHeight="1">
      <c r="A11" s="10">
        <v>10</v>
      </c>
      <c r="B11" s="10" t="s">
        <v>385</v>
      </c>
      <c r="C11" s="10" t="s">
        <v>354</v>
      </c>
      <c r="D11" s="35">
        <f>0.2*2/3</f>
        <v>0.13333333333333333</v>
      </c>
      <c r="E11" s="10">
        <v>0</v>
      </c>
      <c r="F11" s="10">
        <v>0</v>
      </c>
      <c r="G11" s="45">
        <v>0.75</v>
      </c>
      <c r="H11" s="45">
        <f>0.5/0.75</f>
        <v>0.66666666666666663</v>
      </c>
    </row>
    <row r="12" spans="1:9" ht="15.75" customHeight="1">
      <c r="A12" s="10">
        <v>11</v>
      </c>
      <c r="B12" s="10" t="s">
        <v>386</v>
      </c>
      <c r="C12" s="10" t="s">
        <v>354</v>
      </c>
      <c r="D12" s="35">
        <f>0.2*2/9</f>
        <v>4.4444444444444446E-2</v>
      </c>
      <c r="E12" s="10">
        <v>0</v>
      </c>
      <c r="F12" s="10">
        <v>0</v>
      </c>
      <c r="G12" s="45">
        <v>0.5</v>
      </c>
      <c r="H12" s="10">
        <f>0.25/G12</f>
        <v>0.5</v>
      </c>
    </row>
    <row r="13" spans="1:9" ht="15.75" customHeight="1">
      <c r="A13" s="10">
        <v>12</v>
      </c>
      <c r="B13" s="10" t="s">
        <v>387</v>
      </c>
      <c r="C13" s="10" t="s">
        <v>354</v>
      </c>
      <c r="D13" s="35">
        <f>0.2/9</f>
        <v>2.2222222222222223E-2</v>
      </c>
      <c r="E13" s="10">
        <v>0</v>
      </c>
      <c r="F13" s="10">
        <v>0</v>
      </c>
      <c r="G13" s="45">
        <v>0.25</v>
      </c>
      <c r="H13" s="10">
        <f>0.1/0.25</f>
        <v>0.4</v>
      </c>
      <c r="I13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/>
  </sheetViews>
  <sheetFormatPr defaultColWidth="14.42578125" defaultRowHeight="15.75" customHeight="1"/>
  <sheetData>
    <row r="1" spans="1:5" ht="15.75" customHeight="1">
      <c r="A1" s="1" t="s">
        <v>0</v>
      </c>
      <c r="B1" s="1" t="s">
        <v>23</v>
      </c>
      <c r="C1" s="1" t="s">
        <v>116</v>
      </c>
      <c r="D1" s="1" t="s">
        <v>347</v>
      </c>
      <c r="E1" s="1" t="s">
        <v>348</v>
      </c>
    </row>
    <row r="2" spans="1:5" ht="15.75" customHeight="1">
      <c r="A2" s="10">
        <v>1</v>
      </c>
      <c r="B2" s="10" t="s">
        <v>388</v>
      </c>
      <c r="C2" s="10" t="s">
        <v>388</v>
      </c>
      <c r="D2" s="10">
        <v>0.05</v>
      </c>
      <c r="E2" s="10">
        <v>0</v>
      </c>
    </row>
    <row r="3" spans="1:5" ht="15.75" customHeight="1">
      <c r="A3" s="10">
        <v>2</v>
      </c>
      <c r="B3" s="10" t="s">
        <v>388</v>
      </c>
      <c r="C3" s="10" t="s">
        <v>388</v>
      </c>
      <c r="D3" s="10">
        <v>0.05</v>
      </c>
      <c r="E3" s="10">
        <v>0</v>
      </c>
    </row>
    <row r="4" spans="1:5" ht="15.75" customHeight="1">
      <c r="A4" s="10">
        <v>3</v>
      </c>
      <c r="B4" s="10" t="s">
        <v>389</v>
      </c>
      <c r="C4" s="10" t="s">
        <v>389</v>
      </c>
      <c r="D4" s="10">
        <v>0.1</v>
      </c>
      <c r="E4" s="10">
        <v>0</v>
      </c>
    </row>
    <row r="5" spans="1:5" ht="15.75" customHeight="1">
      <c r="A5" s="10">
        <v>4</v>
      </c>
      <c r="B5" s="10" t="s">
        <v>389</v>
      </c>
      <c r="C5" s="10" t="s">
        <v>389</v>
      </c>
      <c r="D5" s="10">
        <v>0.1</v>
      </c>
      <c r="E5" s="10">
        <v>0</v>
      </c>
    </row>
    <row r="6" spans="1:5" ht="15.75" customHeight="1">
      <c r="A6" s="10">
        <v>5</v>
      </c>
      <c r="B6" s="10" t="s">
        <v>390</v>
      </c>
      <c r="C6" s="10" t="s">
        <v>390</v>
      </c>
      <c r="D6" s="10">
        <v>0.15</v>
      </c>
      <c r="E6" s="10">
        <v>0</v>
      </c>
    </row>
    <row r="7" spans="1:5" ht="15.75" customHeight="1">
      <c r="A7" s="10">
        <v>6</v>
      </c>
      <c r="B7" s="10" t="s">
        <v>391</v>
      </c>
      <c r="C7" s="10" t="s">
        <v>391</v>
      </c>
      <c r="D7" s="10">
        <v>0</v>
      </c>
      <c r="E7" s="10">
        <v>5</v>
      </c>
    </row>
    <row r="8" spans="1:5" ht="15.75" customHeight="1">
      <c r="A8" s="10">
        <v>7</v>
      </c>
      <c r="B8" s="10" t="s">
        <v>392</v>
      </c>
      <c r="C8" s="10" t="s">
        <v>392</v>
      </c>
      <c r="D8" s="10">
        <v>0</v>
      </c>
      <c r="E8" s="10">
        <v>10</v>
      </c>
    </row>
    <row r="9" spans="1:5" ht="15.75" customHeight="1">
      <c r="A9" s="10">
        <v>8</v>
      </c>
      <c r="B9" s="10" t="s">
        <v>388</v>
      </c>
      <c r="C9" s="10" t="s">
        <v>388</v>
      </c>
      <c r="D9" s="10">
        <f t="shared" ref="D9:D10" ca="1" si="0">OFFSET(D9,-7,0)+0.05</f>
        <v>0.1</v>
      </c>
      <c r="E9" s="10">
        <v>0</v>
      </c>
    </row>
    <row r="10" spans="1:5" ht="15.75" customHeight="1">
      <c r="A10" s="10">
        <v>9</v>
      </c>
      <c r="B10" s="10" t="s">
        <v>388</v>
      </c>
      <c r="C10" s="10" t="s">
        <v>388</v>
      </c>
      <c r="D10" s="10">
        <f t="shared" ca="1" si="0"/>
        <v>0.1</v>
      </c>
      <c r="E10" s="10">
        <v>0</v>
      </c>
    </row>
    <row r="11" spans="1:5" ht="15.75" customHeight="1">
      <c r="A11" s="10">
        <v>10</v>
      </c>
      <c r="B11" s="10" t="s">
        <v>389</v>
      </c>
      <c r="C11" s="10" t="s">
        <v>389</v>
      </c>
      <c r="D11" s="10">
        <f t="shared" ref="D11:D12" ca="1" si="1">OFFSET(D11,-7,0)+0.1</f>
        <v>0.2</v>
      </c>
      <c r="E11" s="10">
        <v>0</v>
      </c>
    </row>
    <row r="12" spans="1:5" ht="15.75" customHeight="1">
      <c r="A12" s="10">
        <v>11</v>
      </c>
      <c r="B12" s="10" t="s">
        <v>389</v>
      </c>
      <c r="C12" s="10" t="s">
        <v>389</v>
      </c>
      <c r="D12" s="10">
        <f t="shared" ca="1" si="1"/>
        <v>0.2</v>
      </c>
      <c r="E12" s="10">
        <v>0</v>
      </c>
    </row>
    <row r="13" spans="1:5" ht="15.75" customHeight="1">
      <c r="A13" s="10">
        <v>12</v>
      </c>
      <c r="B13" s="10" t="s">
        <v>390</v>
      </c>
      <c r="C13" s="10" t="s">
        <v>390</v>
      </c>
      <c r="D13" s="10">
        <f ca="1">OFFSET(D13,-7,0)+0.15</f>
        <v>0.3</v>
      </c>
      <c r="E13" s="10">
        <v>0</v>
      </c>
    </row>
    <row r="14" spans="1:5" ht="15.75" customHeight="1">
      <c r="A14" s="10">
        <v>13</v>
      </c>
      <c r="B14" s="10" t="s">
        <v>391</v>
      </c>
      <c r="C14" s="10" t="s">
        <v>391</v>
      </c>
      <c r="D14" s="10">
        <v>0</v>
      </c>
      <c r="E14" s="10">
        <f ca="1">OFFSET(E14,-7,0)+5</f>
        <v>10</v>
      </c>
    </row>
    <row r="15" spans="1:5" ht="15.75" customHeight="1">
      <c r="A15" s="10">
        <v>14</v>
      </c>
      <c r="B15" s="10" t="s">
        <v>392</v>
      </c>
      <c r="C15" s="10" t="s">
        <v>392</v>
      </c>
      <c r="D15" s="10">
        <v>0</v>
      </c>
      <c r="E15" s="10">
        <f ca="1">OFFSET(E15,-7,0)+10</f>
        <v>20</v>
      </c>
    </row>
    <row r="16" spans="1:5" ht="15.75" customHeight="1">
      <c r="A16" s="10">
        <v>15</v>
      </c>
      <c r="B16" s="10" t="s">
        <v>388</v>
      </c>
      <c r="C16" s="10" t="s">
        <v>388</v>
      </c>
      <c r="D16" s="10">
        <f t="shared" ref="D16:D17" ca="1" si="2">OFFSET(D16,-7,0)+0.05</f>
        <v>0.15000000000000002</v>
      </c>
      <c r="E16" s="10">
        <v>0</v>
      </c>
    </row>
    <row r="17" spans="1:5" ht="15.75" customHeight="1">
      <c r="A17" s="10">
        <v>16</v>
      </c>
      <c r="B17" s="10" t="s">
        <v>388</v>
      </c>
      <c r="C17" s="10" t="s">
        <v>388</v>
      </c>
      <c r="D17" s="10">
        <f t="shared" ca="1" si="2"/>
        <v>0.15000000000000002</v>
      </c>
      <c r="E17" s="10">
        <v>0</v>
      </c>
    </row>
    <row r="18" spans="1:5" ht="15.75" customHeight="1">
      <c r="A18" s="10">
        <v>17</v>
      </c>
      <c r="B18" s="10" t="s">
        <v>389</v>
      </c>
      <c r="C18" s="10" t="s">
        <v>389</v>
      </c>
      <c r="D18" s="10">
        <f t="shared" ref="D18:D19" ca="1" si="3">OFFSET(D18,-7,0)+0.1</f>
        <v>0.30000000000000004</v>
      </c>
      <c r="E18" s="10">
        <v>0</v>
      </c>
    </row>
    <row r="19" spans="1:5" ht="15.75" customHeight="1">
      <c r="A19" s="10">
        <v>18</v>
      </c>
      <c r="B19" s="10" t="s">
        <v>389</v>
      </c>
      <c r="C19" s="10" t="s">
        <v>389</v>
      </c>
      <c r="D19" s="10">
        <f t="shared" ca="1" si="3"/>
        <v>0.30000000000000004</v>
      </c>
      <c r="E19" s="10">
        <v>0</v>
      </c>
    </row>
    <row r="20" spans="1:5" ht="15.75" customHeight="1">
      <c r="A20" s="10">
        <v>19</v>
      </c>
      <c r="B20" s="10" t="s">
        <v>390</v>
      </c>
      <c r="C20" s="10" t="s">
        <v>390</v>
      </c>
      <c r="D20" s="10">
        <f ca="1">OFFSET(D20,-7,0)+0.15</f>
        <v>0.44999999999999996</v>
      </c>
      <c r="E20" s="10">
        <v>0</v>
      </c>
    </row>
    <row r="21" spans="1:5" ht="15.75" customHeight="1">
      <c r="A21" s="10">
        <v>20</v>
      </c>
      <c r="B21" s="10" t="s">
        <v>391</v>
      </c>
      <c r="C21" s="10" t="s">
        <v>391</v>
      </c>
      <c r="D21" s="10">
        <v>0</v>
      </c>
      <c r="E21" s="10">
        <f ca="1">OFFSET(E21,-7,0)+5</f>
        <v>15</v>
      </c>
    </row>
    <row r="22" spans="1:5" ht="15.75" customHeight="1">
      <c r="A22" s="10">
        <v>21</v>
      </c>
      <c r="B22" s="10" t="s">
        <v>392</v>
      </c>
      <c r="C22" s="10" t="s">
        <v>392</v>
      </c>
      <c r="D22" s="10">
        <v>0</v>
      </c>
      <c r="E22" s="10">
        <f ca="1">OFFSET(E22,-7,0)+10</f>
        <v>30</v>
      </c>
    </row>
    <row r="23" spans="1:5" ht="15.75" customHeight="1">
      <c r="A23" s="10">
        <v>22</v>
      </c>
      <c r="B23" s="10" t="s">
        <v>388</v>
      </c>
      <c r="C23" s="10" t="s">
        <v>388</v>
      </c>
      <c r="D23" s="10">
        <f t="shared" ref="D23:D24" ca="1" si="4">OFFSET(D23,-7,0)+0.05</f>
        <v>0.2</v>
      </c>
      <c r="E23" s="10">
        <v>0</v>
      </c>
    </row>
    <row r="24" spans="1:5" ht="15.75" customHeight="1">
      <c r="A24" s="10">
        <v>23</v>
      </c>
      <c r="B24" s="10" t="s">
        <v>388</v>
      </c>
      <c r="C24" s="10" t="s">
        <v>388</v>
      </c>
      <c r="D24" s="10">
        <f t="shared" ca="1" si="4"/>
        <v>0.2</v>
      </c>
      <c r="E24" s="10">
        <v>0</v>
      </c>
    </row>
    <row r="25" spans="1:5" ht="15.75" customHeight="1">
      <c r="A25" s="10">
        <v>24</v>
      </c>
      <c r="B25" s="10" t="s">
        <v>389</v>
      </c>
      <c r="C25" s="10" t="s">
        <v>389</v>
      </c>
      <c r="D25" s="10">
        <f t="shared" ref="D25:D26" ca="1" si="5">OFFSET(D25,-7,0)+0.1</f>
        <v>0.4</v>
      </c>
      <c r="E25" s="10">
        <v>0</v>
      </c>
    </row>
    <row r="26" spans="1:5" ht="15.75" customHeight="1">
      <c r="A26" s="10">
        <v>25</v>
      </c>
      <c r="B26" s="10" t="s">
        <v>389</v>
      </c>
      <c r="C26" s="10" t="s">
        <v>389</v>
      </c>
      <c r="D26" s="10">
        <f t="shared" ca="1" si="5"/>
        <v>0.4</v>
      </c>
      <c r="E26" s="10">
        <v>0</v>
      </c>
    </row>
    <row r="27" spans="1:5" ht="15.75" customHeight="1">
      <c r="A27" s="10">
        <v>26</v>
      </c>
      <c r="B27" s="10" t="s">
        <v>390</v>
      </c>
      <c r="C27" s="10" t="s">
        <v>390</v>
      </c>
      <c r="D27" s="10">
        <f ca="1">OFFSET(D27,-7,0)+0.15</f>
        <v>0.6</v>
      </c>
      <c r="E27" s="10">
        <v>0</v>
      </c>
    </row>
    <row r="28" spans="1:5" ht="15.75" customHeight="1">
      <c r="A28" s="10">
        <v>27</v>
      </c>
      <c r="B28" s="10" t="s">
        <v>391</v>
      </c>
      <c r="C28" s="10" t="s">
        <v>391</v>
      </c>
      <c r="D28" s="10">
        <v>0</v>
      </c>
      <c r="E28" s="10">
        <f ca="1">OFFSET(E28,-7,0)+5</f>
        <v>20</v>
      </c>
    </row>
    <row r="29" spans="1:5" ht="15.75" customHeight="1">
      <c r="A29" s="10">
        <v>28</v>
      </c>
      <c r="B29" s="10" t="s">
        <v>392</v>
      </c>
      <c r="C29" s="10" t="s">
        <v>392</v>
      </c>
      <c r="D29" s="10">
        <v>0</v>
      </c>
      <c r="E29" s="10">
        <f ca="1">OFFSET(E29,-7,0)+10</f>
        <v>40</v>
      </c>
    </row>
    <row r="30" spans="1:5" ht="12.75">
      <c r="A30" s="10">
        <v>29</v>
      </c>
      <c r="B30" s="10" t="s">
        <v>388</v>
      </c>
      <c r="C30" s="10" t="s">
        <v>388</v>
      </c>
      <c r="D30" s="10">
        <f t="shared" ref="D30:D31" ca="1" si="6">OFFSET(D30,-7,0)+0.05</f>
        <v>0.25</v>
      </c>
      <c r="E30" s="10">
        <v>0</v>
      </c>
    </row>
    <row r="31" spans="1:5" ht="12.75">
      <c r="A31" s="10">
        <v>30</v>
      </c>
      <c r="B31" s="10" t="s">
        <v>388</v>
      </c>
      <c r="C31" s="10" t="s">
        <v>388</v>
      </c>
      <c r="D31" s="10">
        <f t="shared" ca="1" si="6"/>
        <v>0.25</v>
      </c>
      <c r="E31" s="10">
        <v>0</v>
      </c>
    </row>
    <row r="32" spans="1:5" ht="12.75">
      <c r="A32" s="10">
        <v>31</v>
      </c>
      <c r="B32" s="10" t="s">
        <v>389</v>
      </c>
      <c r="C32" s="10" t="s">
        <v>389</v>
      </c>
      <c r="D32" s="10">
        <f t="shared" ref="D32:D33" ca="1" si="7">OFFSET(D32,-7,0)+0.1</f>
        <v>0.5</v>
      </c>
      <c r="E32" s="10">
        <v>0</v>
      </c>
    </row>
    <row r="33" spans="1:5" ht="12.75">
      <c r="A33" s="10">
        <v>32</v>
      </c>
      <c r="B33" s="10" t="s">
        <v>389</v>
      </c>
      <c r="C33" s="10" t="s">
        <v>389</v>
      </c>
      <c r="D33" s="10">
        <f t="shared" ca="1" si="7"/>
        <v>0.5</v>
      </c>
      <c r="E33" s="10">
        <v>0</v>
      </c>
    </row>
    <row r="34" spans="1:5" ht="12.75">
      <c r="A34" s="10">
        <v>33</v>
      </c>
      <c r="B34" s="10" t="s">
        <v>390</v>
      </c>
      <c r="C34" s="10" t="s">
        <v>390</v>
      </c>
      <c r="D34" s="10">
        <f ca="1">OFFSET(D34,-7,0)+0.15</f>
        <v>0.75</v>
      </c>
      <c r="E34" s="10">
        <v>0</v>
      </c>
    </row>
    <row r="35" spans="1:5" ht="12.75">
      <c r="A35" s="10">
        <v>34</v>
      </c>
      <c r="B35" s="10" t="s">
        <v>391</v>
      </c>
      <c r="C35" s="10" t="s">
        <v>391</v>
      </c>
      <c r="D35" s="10">
        <v>0</v>
      </c>
      <c r="E35" s="10">
        <f ca="1">OFFSET(E35,-7,0)+5</f>
        <v>25</v>
      </c>
    </row>
    <row r="36" spans="1:5" ht="12.75">
      <c r="A36" s="10">
        <v>35</v>
      </c>
      <c r="B36" s="10" t="s">
        <v>392</v>
      </c>
      <c r="C36" s="10" t="s">
        <v>392</v>
      </c>
      <c r="D36" s="10">
        <v>0</v>
      </c>
      <c r="E36" s="10">
        <f ca="1">OFFSET(E36,-7,0)+10</f>
        <v>50</v>
      </c>
    </row>
    <row r="37" spans="1:5" ht="12.75">
      <c r="A37" s="10">
        <v>36</v>
      </c>
      <c r="B37" s="10" t="s">
        <v>388</v>
      </c>
      <c r="C37" s="10" t="s">
        <v>388</v>
      </c>
      <c r="D37" s="10">
        <f t="shared" ref="D37:D38" ca="1" si="8">OFFSET(D37,-7,0)+0.05</f>
        <v>0.3</v>
      </c>
      <c r="E37" s="10">
        <v>0</v>
      </c>
    </row>
    <row r="38" spans="1:5" ht="12.75">
      <c r="A38" s="10">
        <v>37</v>
      </c>
      <c r="B38" s="10" t="s">
        <v>388</v>
      </c>
      <c r="C38" s="10" t="s">
        <v>388</v>
      </c>
      <c r="D38" s="10">
        <f t="shared" ca="1" si="8"/>
        <v>0.3</v>
      </c>
      <c r="E38" s="10">
        <v>0</v>
      </c>
    </row>
    <row r="39" spans="1:5" ht="12.75">
      <c r="A39" s="10">
        <v>38</v>
      </c>
      <c r="B39" s="10" t="s">
        <v>389</v>
      </c>
      <c r="C39" s="10" t="s">
        <v>389</v>
      </c>
      <c r="D39" s="10">
        <f t="shared" ref="D39:D40" ca="1" si="9">OFFSET(D39,-7,0)+0.1</f>
        <v>0.6</v>
      </c>
      <c r="E39" s="10">
        <v>0</v>
      </c>
    </row>
    <row r="40" spans="1:5" ht="12.75">
      <c r="A40" s="10">
        <v>39</v>
      </c>
      <c r="B40" s="10" t="s">
        <v>389</v>
      </c>
      <c r="C40" s="10" t="s">
        <v>389</v>
      </c>
      <c r="D40" s="10">
        <f t="shared" ca="1" si="9"/>
        <v>0.6</v>
      </c>
      <c r="E40" s="10">
        <v>0</v>
      </c>
    </row>
    <row r="41" spans="1:5" ht="12.75">
      <c r="A41" s="10">
        <v>40</v>
      </c>
      <c r="B41" s="10" t="s">
        <v>390</v>
      </c>
      <c r="C41" s="10" t="s">
        <v>390</v>
      </c>
      <c r="D41" s="10">
        <f ca="1">OFFSET(D41,-7,0)+0.15</f>
        <v>0.9</v>
      </c>
      <c r="E41" s="10">
        <v>0</v>
      </c>
    </row>
    <row r="42" spans="1:5" ht="12.75">
      <c r="A42" s="10">
        <v>41</v>
      </c>
      <c r="B42" s="10" t="s">
        <v>391</v>
      </c>
      <c r="C42" s="10" t="s">
        <v>391</v>
      </c>
      <c r="D42" s="10">
        <v>0</v>
      </c>
      <c r="E42" s="10">
        <f ca="1">OFFSET(E42,-7,0)+5</f>
        <v>30</v>
      </c>
    </row>
    <row r="43" spans="1:5" ht="12.75">
      <c r="A43" s="10">
        <v>42</v>
      </c>
      <c r="B43" s="10" t="s">
        <v>392</v>
      </c>
      <c r="C43" s="10" t="s">
        <v>392</v>
      </c>
      <c r="D43" s="10">
        <v>0</v>
      </c>
      <c r="E43" s="10">
        <f ca="1">OFFSET(E43,-7,0)+10</f>
        <v>60</v>
      </c>
    </row>
    <row r="44" spans="1:5" ht="12.75">
      <c r="A44" s="10">
        <v>43</v>
      </c>
      <c r="B44" s="10" t="s">
        <v>388</v>
      </c>
      <c r="C44" s="10" t="s">
        <v>388</v>
      </c>
      <c r="D44" s="10">
        <f t="shared" ref="D44:D45" ca="1" si="10">OFFSET(D44,-7,0)+0.05</f>
        <v>0.35</v>
      </c>
      <c r="E44" s="10">
        <v>0</v>
      </c>
    </row>
    <row r="45" spans="1:5" ht="12.75">
      <c r="A45" s="10">
        <v>44</v>
      </c>
      <c r="B45" s="10" t="s">
        <v>388</v>
      </c>
      <c r="C45" s="10" t="s">
        <v>388</v>
      </c>
      <c r="D45" s="10">
        <f t="shared" ca="1" si="10"/>
        <v>0.35</v>
      </c>
      <c r="E45" s="10">
        <v>0</v>
      </c>
    </row>
    <row r="46" spans="1:5" ht="12.75">
      <c r="A46" s="10">
        <v>45</v>
      </c>
      <c r="B46" s="10" t="s">
        <v>389</v>
      </c>
      <c r="C46" s="10" t="s">
        <v>389</v>
      </c>
      <c r="D46" s="10">
        <f t="shared" ref="D46:D47" ca="1" si="11">OFFSET(D46,-7,0)+0.1</f>
        <v>0.7</v>
      </c>
      <c r="E46" s="10">
        <v>0</v>
      </c>
    </row>
    <row r="47" spans="1:5" ht="12.75">
      <c r="A47" s="10">
        <v>46</v>
      </c>
      <c r="B47" s="10" t="s">
        <v>389</v>
      </c>
      <c r="C47" s="10" t="s">
        <v>389</v>
      </c>
      <c r="D47" s="10">
        <f t="shared" ca="1" si="11"/>
        <v>0.7</v>
      </c>
      <c r="E47" s="10">
        <v>0</v>
      </c>
    </row>
    <row r="48" spans="1:5" ht="12.75">
      <c r="A48" s="10">
        <v>47</v>
      </c>
      <c r="B48" s="10" t="s">
        <v>390</v>
      </c>
      <c r="C48" s="10" t="s">
        <v>390</v>
      </c>
      <c r="D48" s="10">
        <f ca="1">OFFSET(D48,-7,0)+0.15</f>
        <v>1.05</v>
      </c>
      <c r="E48" s="10">
        <v>0</v>
      </c>
    </row>
    <row r="49" spans="1:5" ht="12.75">
      <c r="A49" s="10">
        <v>48</v>
      </c>
      <c r="B49" s="10" t="s">
        <v>391</v>
      </c>
      <c r="C49" s="10" t="s">
        <v>391</v>
      </c>
      <c r="D49" s="10">
        <v>0</v>
      </c>
      <c r="E49" s="10">
        <f ca="1">OFFSET(E49,-7,0)+5</f>
        <v>35</v>
      </c>
    </row>
    <row r="50" spans="1:5" ht="12.75">
      <c r="A50" s="10">
        <v>49</v>
      </c>
      <c r="B50" s="10" t="s">
        <v>392</v>
      </c>
      <c r="C50" s="10" t="s">
        <v>392</v>
      </c>
      <c r="D50" s="10">
        <v>0</v>
      </c>
      <c r="E50" s="10">
        <f ca="1">OFFSET(E50,-7,0)+10</f>
        <v>70</v>
      </c>
    </row>
    <row r="51" spans="1:5" ht="12.75">
      <c r="A51" s="10">
        <v>50</v>
      </c>
      <c r="B51" s="10" t="s">
        <v>388</v>
      </c>
      <c r="C51" s="10" t="s">
        <v>388</v>
      </c>
      <c r="D51" s="10">
        <f t="shared" ref="D51:D52" ca="1" si="12">OFFSET(D51,-7,0)+0.05</f>
        <v>0.39999999999999997</v>
      </c>
      <c r="E51" s="10">
        <v>0</v>
      </c>
    </row>
    <row r="52" spans="1:5" ht="12.75">
      <c r="A52" s="10">
        <v>51</v>
      </c>
      <c r="B52" s="10" t="s">
        <v>388</v>
      </c>
      <c r="C52" s="10" t="s">
        <v>388</v>
      </c>
      <c r="D52" s="10">
        <f t="shared" ca="1" si="12"/>
        <v>0.39999999999999997</v>
      </c>
      <c r="E52" s="10">
        <v>0</v>
      </c>
    </row>
    <row r="53" spans="1:5" ht="12.75">
      <c r="A53" s="10">
        <v>52</v>
      </c>
      <c r="B53" s="10" t="s">
        <v>389</v>
      </c>
      <c r="C53" s="10" t="s">
        <v>389</v>
      </c>
      <c r="D53" s="10">
        <f t="shared" ref="D53:D54" ca="1" si="13">OFFSET(D53,-7,0)+0.1</f>
        <v>0.79999999999999993</v>
      </c>
      <c r="E53" s="10">
        <v>0</v>
      </c>
    </row>
    <row r="54" spans="1:5" ht="12.75">
      <c r="A54" s="10">
        <v>53</v>
      </c>
      <c r="B54" s="10" t="s">
        <v>389</v>
      </c>
      <c r="C54" s="10" t="s">
        <v>389</v>
      </c>
      <c r="D54" s="10">
        <f t="shared" ca="1" si="13"/>
        <v>0.79999999999999993</v>
      </c>
      <c r="E54" s="10">
        <v>0</v>
      </c>
    </row>
    <row r="55" spans="1:5" ht="12.75">
      <c r="A55" s="10">
        <v>54</v>
      </c>
      <c r="B55" s="10" t="s">
        <v>390</v>
      </c>
      <c r="C55" s="10" t="s">
        <v>390</v>
      </c>
      <c r="D55" s="10">
        <f ca="1">OFFSET(D55,-7,0)+0.15</f>
        <v>1.2</v>
      </c>
      <c r="E55" s="10">
        <v>0</v>
      </c>
    </row>
    <row r="56" spans="1:5" ht="12.75">
      <c r="A56" s="10">
        <v>55</v>
      </c>
      <c r="B56" s="10" t="s">
        <v>391</v>
      </c>
      <c r="C56" s="10" t="s">
        <v>391</v>
      </c>
      <c r="D56" s="10">
        <v>0</v>
      </c>
      <c r="E56" s="10">
        <f ca="1">OFFSET(E56,-7,0)+5</f>
        <v>40</v>
      </c>
    </row>
    <row r="57" spans="1:5" ht="12.75">
      <c r="A57" s="10">
        <v>56</v>
      </c>
      <c r="B57" s="10" t="s">
        <v>392</v>
      </c>
      <c r="C57" s="10" t="s">
        <v>392</v>
      </c>
      <c r="D57" s="10">
        <v>0</v>
      </c>
      <c r="E57" s="10">
        <f ca="1">OFFSET(E57,-7,0)+10</f>
        <v>80</v>
      </c>
    </row>
    <row r="58" spans="1:5" ht="12.75">
      <c r="A58" s="10">
        <v>57</v>
      </c>
      <c r="B58" s="10" t="s">
        <v>388</v>
      </c>
      <c r="C58" s="10" t="s">
        <v>388</v>
      </c>
      <c r="D58" s="10">
        <f t="shared" ref="D58:D59" ca="1" si="14">OFFSET(D58,-7,0)+0.05</f>
        <v>0.44999999999999996</v>
      </c>
      <c r="E58" s="10">
        <v>0</v>
      </c>
    </row>
    <row r="59" spans="1:5" ht="12.75">
      <c r="A59" s="10">
        <v>58</v>
      </c>
      <c r="B59" s="10" t="s">
        <v>388</v>
      </c>
      <c r="C59" s="10" t="s">
        <v>388</v>
      </c>
      <c r="D59" s="10">
        <f t="shared" ca="1" si="14"/>
        <v>0.44999999999999996</v>
      </c>
      <c r="E59" s="10">
        <v>0</v>
      </c>
    </row>
    <row r="60" spans="1:5" ht="12.75">
      <c r="A60" s="10">
        <v>59</v>
      </c>
      <c r="B60" s="10" t="s">
        <v>389</v>
      </c>
      <c r="C60" s="10" t="s">
        <v>389</v>
      </c>
      <c r="D60" s="10">
        <f t="shared" ref="D60:D61" ca="1" si="15">OFFSET(D60,-7,0)+0.1</f>
        <v>0.89999999999999991</v>
      </c>
      <c r="E60" s="10">
        <v>0</v>
      </c>
    </row>
    <row r="61" spans="1:5" ht="12.75">
      <c r="A61" s="10">
        <v>60</v>
      </c>
      <c r="B61" s="10" t="s">
        <v>389</v>
      </c>
      <c r="C61" s="10" t="s">
        <v>389</v>
      </c>
      <c r="D61" s="10">
        <f t="shared" ca="1" si="15"/>
        <v>0.89999999999999991</v>
      </c>
      <c r="E61" s="10">
        <v>0</v>
      </c>
    </row>
    <row r="62" spans="1:5" ht="12.75">
      <c r="A62" s="10">
        <v>61</v>
      </c>
      <c r="B62" s="10" t="s">
        <v>390</v>
      </c>
      <c r="C62" s="10" t="s">
        <v>390</v>
      </c>
      <c r="D62" s="10">
        <f ca="1">OFFSET(D62,-7,0)+0.15</f>
        <v>1.3499999999999999</v>
      </c>
      <c r="E62" s="10">
        <v>0</v>
      </c>
    </row>
    <row r="63" spans="1:5" ht="12.75">
      <c r="A63" s="10">
        <v>62</v>
      </c>
      <c r="B63" s="10" t="s">
        <v>391</v>
      </c>
      <c r="C63" s="10" t="s">
        <v>391</v>
      </c>
      <c r="D63" s="10">
        <v>0</v>
      </c>
      <c r="E63" s="10">
        <f ca="1">OFFSET(E63,-7,0)+5</f>
        <v>45</v>
      </c>
    </row>
    <row r="64" spans="1:5" ht="12.75">
      <c r="A64" s="10">
        <v>63</v>
      </c>
      <c r="B64" s="10" t="s">
        <v>392</v>
      </c>
      <c r="C64" s="10" t="s">
        <v>392</v>
      </c>
      <c r="D64" s="10">
        <v>0</v>
      </c>
      <c r="E64" s="10">
        <f ca="1">OFFSET(E64,-7,0)+10</f>
        <v>90</v>
      </c>
    </row>
    <row r="65" spans="1:5" ht="12.75">
      <c r="A65" s="10">
        <v>64</v>
      </c>
      <c r="B65" s="10" t="s">
        <v>388</v>
      </c>
      <c r="C65" s="10" t="s">
        <v>388</v>
      </c>
      <c r="D65" s="10">
        <f t="shared" ref="D65:D66" ca="1" si="16">OFFSET(D65,-7,0)+0.05</f>
        <v>0.49999999999999994</v>
      </c>
      <c r="E65" s="10">
        <v>0</v>
      </c>
    </row>
    <row r="66" spans="1:5" ht="12.75">
      <c r="A66" s="10">
        <v>65</v>
      </c>
      <c r="B66" s="10" t="s">
        <v>388</v>
      </c>
      <c r="C66" s="10" t="s">
        <v>388</v>
      </c>
      <c r="D66" s="10">
        <f t="shared" ca="1" si="16"/>
        <v>0.49999999999999994</v>
      </c>
      <c r="E66" s="10">
        <v>0</v>
      </c>
    </row>
    <row r="67" spans="1:5" ht="12.75">
      <c r="A67" s="10">
        <v>66</v>
      </c>
      <c r="B67" s="10" t="s">
        <v>389</v>
      </c>
      <c r="C67" s="10" t="s">
        <v>389</v>
      </c>
      <c r="D67" s="10">
        <f t="shared" ref="D67:D68" ca="1" si="17">OFFSET(D67,-7,0)+0.1</f>
        <v>0.99999999999999989</v>
      </c>
      <c r="E67" s="10">
        <v>0</v>
      </c>
    </row>
    <row r="68" spans="1:5" ht="12.75">
      <c r="A68" s="10">
        <v>67</v>
      </c>
      <c r="B68" s="10" t="s">
        <v>389</v>
      </c>
      <c r="C68" s="10" t="s">
        <v>389</v>
      </c>
      <c r="D68" s="10">
        <f t="shared" ca="1" si="17"/>
        <v>0.99999999999999989</v>
      </c>
      <c r="E68" s="10">
        <v>0</v>
      </c>
    </row>
    <row r="69" spans="1:5" ht="12.75">
      <c r="A69" s="10">
        <v>68</v>
      </c>
      <c r="B69" s="10" t="s">
        <v>390</v>
      </c>
      <c r="C69" s="10" t="s">
        <v>390</v>
      </c>
      <c r="D69" s="10">
        <f ca="1">OFFSET(D69,-7,0)+0.15</f>
        <v>1.4999999999999998</v>
      </c>
      <c r="E69" s="10">
        <v>0</v>
      </c>
    </row>
    <row r="70" spans="1:5" ht="12.75">
      <c r="A70" s="10">
        <v>69</v>
      </c>
      <c r="B70" s="10" t="s">
        <v>391</v>
      </c>
      <c r="C70" s="10" t="s">
        <v>391</v>
      </c>
      <c r="D70" s="10">
        <v>0</v>
      </c>
      <c r="E70" s="10">
        <f ca="1">OFFSET(E70,-7,0)+5</f>
        <v>50</v>
      </c>
    </row>
    <row r="71" spans="1:5" ht="12.75">
      <c r="A71" s="10">
        <v>70</v>
      </c>
      <c r="B71" s="10" t="s">
        <v>392</v>
      </c>
      <c r="C71" s="10" t="s">
        <v>392</v>
      </c>
      <c r="D71" s="10">
        <v>0</v>
      </c>
      <c r="E71" s="10">
        <f ca="1">OFFSET(E71,-7,0)+10</f>
        <v>100</v>
      </c>
    </row>
    <row r="72" spans="1:5" ht="12.75">
      <c r="A72" s="10">
        <v>71</v>
      </c>
      <c r="B72" s="10" t="s">
        <v>388</v>
      </c>
      <c r="C72" s="10" t="s">
        <v>388</v>
      </c>
      <c r="D72" s="10">
        <f t="shared" ref="D72:D73" ca="1" si="18">OFFSET(D72,-7,0)+0.05</f>
        <v>0.54999999999999993</v>
      </c>
      <c r="E72" s="10">
        <v>0</v>
      </c>
    </row>
    <row r="73" spans="1:5" ht="12.75">
      <c r="A73" s="10">
        <v>72</v>
      </c>
      <c r="B73" s="10" t="s">
        <v>388</v>
      </c>
      <c r="C73" s="10" t="s">
        <v>388</v>
      </c>
      <c r="D73" s="10">
        <f t="shared" ca="1" si="18"/>
        <v>0.54999999999999993</v>
      </c>
      <c r="E73" s="10">
        <v>0</v>
      </c>
    </row>
    <row r="74" spans="1:5" ht="12.75">
      <c r="A74" s="10">
        <v>73</v>
      </c>
      <c r="B74" s="10" t="s">
        <v>389</v>
      </c>
      <c r="C74" s="10" t="s">
        <v>389</v>
      </c>
      <c r="D74" s="10">
        <f t="shared" ref="D74:D75" ca="1" si="19">OFFSET(D74,-7,0)+0.1</f>
        <v>1.0999999999999999</v>
      </c>
      <c r="E74" s="10">
        <v>0</v>
      </c>
    </row>
    <row r="75" spans="1:5" ht="12.75">
      <c r="A75" s="10">
        <v>74</v>
      </c>
      <c r="B75" s="10" t="s">
        <v>389</v>
      </c>
      <c r="C75" s="10" t="s">
        <v>389</v>
      </c>
      <c r="D75" s="10">
        <f t="shared" ca="1" si="19"/>
        <v>1.0999999999999999</v>
      </c>
      <c r="E75" s="10">
        <v>0</v>
      </c>
    </row>
    <row r="76" spans="1:5" ht="12.75">
      <c r="A76" s="10">
        <v>75</v>
      </c>
      <c r="B76" s="10" t="s">
        <v>390</v>
      </c>
      <c r="C76" s="10" t="s">
        <v>390</v>
      </c>
      <c r="D76" s="10">
        <f ca="1">OFFSET(D76,-7,0)+0.15</f>
        <v>1.6499999999999997</v>
      </c>
      <c r="E76" s="10">
        <v>0</v>
      </c>
    </row>
    <row r="77" spans="1:5" ht="12.75">
      <c r="A77" s="10">
        <v>76</v>
      </c>
      <c r="B77" s="10" t="s">
        <v>391</v>
      </c>
      <c r="C77" s="10" t="s">
        <v>391</v>
      </c>
      <c r="D77" s="10">
        <v>0</v>
      </c>
      <c r="E77" s="10">
        <f ca="1">OFFSET(E77,-7,0)+5</f>
        <v>55</v>
      </c>
    </row>
    <row r="78" spans="1:5" ht="12.75">
      <c r="A78" s="10">
        <v>77</v>
      </c>
      <c r="B78" s="10" t="s">
        <v>392</v>
      </c>
      <c r="C78" s="10" t="s">
        <v>392</v>
      </c>
      <c r="D78" s="10">
        <v>0</v>
      </c>
      <c r="E78" s="10">
        <f ca="1">OFFSET(E78,-7,0)+10</f>
        <v>110</v>
      </c>
    </row>
    <row r="79" spans="1:5" ht="12.75">
      <c r="A79" s="10">
        <v>78</v>
      </c>
      <c r="B79" s="10" t="s">
        <v>388</v>
      </c>
      <c r="C79" s="10" t="s">
        <v>388</v>
      </c>
      <c r="D79" s="10">
        <f t="shared" ref="D79:D80" ca="1" si="20">OFFSET(D79,-7,0)+0.05</f>
        <v>0.6</v>
      </c>
      <c r="E79" s="10">
        <v>0</v>
      </c>
    </row>
    <row r="80" spans="1:5" ht="12.75">
      <c r="A80" s="10">
        <v>79</v>
      </c>
      <c r="B80" s="10" t="s">
        <v>388</v>
      </c>
      <c r="C80" s="10" t="s">
        <v>388</v>
      </c>
      <c r="D80" s="10">
        <f t="shared" ca="1" si="20"/>
        <v>0.6</v>
      </c>
      <c r="E80" s="10">
        <v>0</v>
      </c>
    </row>
    <row r="81" spans="1:5" ht="12.75">
      <c r="A81" s="10">
        <v>80</v>
      </c>
      <c r="B81" s="10" t="s">
        <v>389</v>
      </c>
      <c r="C81" s="10" t="s">
        <v>389</v>
      </c>
      <c r="D81" s="10">
        <f t="shared" ref="D81:D82" ca="1" si="21">OFFSET(D81,-7,0)+0.1</f>
        <v>1.2</v>
      </c>
      <c r="E81" s="10">
        <v>0</v>
      </c>
    </row>
    <row r="82" spans="1:5" ht="12.75">
      <c r="A82" s="10">
        <v>81</v>
      </c>
      <c r="B82" s="10" t="s">
        <v>389</v>
      </c>
      <c r="C82" s="10" t="s">
        <v>389</v>
      </c>
      <c r="D82" s="10">
        <f t="shared" ca="1" si="21"/>
        <v>1.2</v>
      </c>
      <c r="E82" s="10">
        <v>0</v>
      </c>
    </row>
    <row r="83" spans="1:5" ht="12.75">
      <c r="A83" s="10">
        <v>82</v>
      </c>
      <c r="B83" s="10" t="s">
        <v>390</v>
      </c>
      <c r="C83" s="10" t="s">
        <v>390</v>
      </c>
      <c r="D83" s="10">
        <f ca="1">OFFSET(D83,-7,0)+0.15</f>
        <v>1.7999999999999996</v>
      </c>
      <c r="E83" s="10">
        <v>0</v>
      </c>
    </row>
    <row r="84" spans="1:5" ht="12.75">
      <c r="A84" s="10">
        <v>83</v>
      </c>
      <c r="B84" s="10" t="s">
        <v>391</v>
      </c>
      <c r="C84" s="10" t="s">
        <v>391</v>
      </c>
      <c r="D84" s="10">
        <v>0</v>
      </c>
      <c r="E84" s="10">
        <f ca="1">OFFSET(E84,-7,0)+5</f>
        <v>60</v>
      </c>
    </row>
    <row r="85" spans="1:5" ht="12.75">
      <c r="A85" s="10">
        <v>84</v>
      </c>
      <c r="B85" s="10" t="s">
        <v>392</v>
      </c>
      <c r="C85" s="10" t="s">
        <v>392</v>
      </c>
      <c r="D85" s="10">
        <v>0</v>
      </c>
      <c r="E85" s="10">
        <f ca="1">OFFSET(E85,-7,0)+10</f>
        <v>120</v>
      </c>
    </row>
    <row r="86" spans="1:5" ht="12.75">
      <c r="A86" s="10">
        <v>85</v>
      </c>
      <c r="B86" s="10" t="s">
        <v>388</v>
      </c>
      <c r="C86" s="10" t="s">
        <v>388</v>
      </c>
      <c r="D86" s="10">
        <f t="shared" ref="D86:D87" ca="1" si="22">OFFSET(D86,-7,0)+0.05</f>
        <v>0.65</v>
      </c>
      <c r="E86" s="10">
        <v>0</v>
      </c>
    </row>
    <row r="87" spans="1:5" ht="12.75">
      <c r="A87" s="10">
        <v>86</v>
      </c>
      <c r="B87" s="10" t="s">
        <v>388</v>
      </c>
      <c r="C87" s="10" t="s">
        <v>388</v>
      </c>
      <c r="D87" s="10">
        <f t="shared" ca="1" si="22"/>
        <v>0.65</v>
      </c>
      <c r="E87" s="10">
        <v>0</v>
      </c>
    </row>
    <row r="88" spans="1:5" ht="12.75">
      <c r="A88" s="10">
        <v>87</v>
      </c>
      <c r="B88" s="10" t="s">
        <v>389</v>
      </c>
      <c r="C88" s="10" t="s">
        <v>389</v>
      </c>
      <c r="D88" s="10">
        <f t="shared" ref="D88:D89" ca="1" si="23">OFFSET(D88,-7,0)+0.1</f>
        <v>1.3</v>
      </c>
      <c r="E88" s="10">
        <v>0</v>
      </c>
    </row>
    <row r="89" spans="1:5" ht="12.75">
      <c r="A89" s="10">
        <v>88</v>
      </c>
      <c r="B89" s="10" t="s">
        <v>389</v>
      </c>
      <c r="C89" s="10" t="s">
        <v>389</v>
      </c>
      <c r="D89" s="10">
        <f t="shared" ca="1" si="23"/>
        <v>1.3</v>
      </c>
      <c r="E89" s="10">
        <v>0</v>
      </c>
    </row>
    <row r="90" spans="1:5" ht="12.75">
      <c r="A90" s="10">
        <v>89</v>
      </c>
      <c r="B90" s="10" t="s">
        <v>390</v>
      </c>
      <c r="C90" s="10" t="s">
        <v>390</v>
      </c>
      <c r="D90" s="10">
        <f ca="1">OFFSET(D90,-7,0)+0.15</f>
        <v>1.9499999999999995</v>
      </c>
      <c r="E90" s="10">
        <v>0</v>
      </c>
    </row>
    <row r="91" spans="1:5" ht="12.75">
      <c r="A91" s="10">
        <v>90</v>
      </c>
      <c r="B91" s="10" t="s">
        <v>391</v>
      </c>
      <c r="C91" s="10" t="s">
        <v>391</v>
      </c>
      <c r="D91" s="10">
        <v>0</v>
      </c>
      <c r="E91" s="10">
        <f ca="1">OFFSET(E91,-7,0)+5</f>
        <v>65</v>
      </c>
    </row>
    <row r="92" spans="1:5" ht="12.75">
      <c r="A92" s="10">
        <v>91</v>
      </c>
      <c r="B92" s="10" t="s">
        <v>392</v>
      </c>
      <c r="C92" s="10" t="s">
        <v>392</v>
      </c>
      <c r="D92" s="10">
        <v>0</v>
      </c>
      <c r="E92" s="10">
        <f ca="1">OFFSET(E92,-7,0)+10</f>
        <v>130</v>
      </c>
    </row>
    <row r="93" spans="1:5" ht="12.75">
      <c r="A93" s="10">
        <v>92</v>
      </c>
      <c r="B93" s="10" t="s">
        <v>388</v>
      </c>
      <c r="C93" s="10" t="s">
        <v>388</v>
      </c>
      <c r="D93" s="10">
        <f t="shared" ref="D93:D94" ca="1" si="24">OFFSET(D93,-7,0)+0.05</f>
        <v>0.70000000000000007</v>
      </c>
      <c r="E93" s="10">
        <v>0</v>
      </c>
    </row>
    <row r="94" spans="1:5" ht="12.75">
      <c r="A94" s="10">
        <v>93</v>
      </c>
      <c r="B94" s="10" t="s">
        <v>388</v>
      </c>
      <c r="C94" s="10" t="s">
        <v>388</v>
      </c>
      <c r="D94" s="10">
        <f t="shared" ca="1" si="24"/>
        <v>0.70000000000000007</v>
      </c>
      <c r="E94" s="10">
        <v>0</v>
      </c>
    </row>
    <row r="95" spans="1:5" ht="12.75">
      <c r="A95" s="10">
        <v>94</v>
      </c>
      <c r="B95" s="10" t="s">
        <v>389</v>
      </c>
      <c r="C95" s="10" t="s">
        <v>389</v>
      </c>
      <c r="D95" s="10">
        <f t="shared" ref="D95:D96" ca="1" si="25">OFFSET(D95,-7,0)+0.1</f>
        <v>1.4000000000000001</v>
      </c>
      <c r="E95" s="10">
        <v>0</v>
      </c>
    </row>
    <row r="96" spans="1:5" ht="12.75">
      <c r="A96" s="10">
        <v>95</v>
      </c>
      <c r="B96" s="10" t="s">
        <v>389</v>
      </c>
      <c r="C96" s="10" t="s">
        <v>389</v>
      </c>
      <c r="D96" s="10">
        <f t="shared" ca="1" si="25"/>
        <v>1.4000000000000001</v>
      </c>
      <c r="E96" s="10">
        <v>0</v>
      </c>
    </row>
    <row r="97" spans="1:5" ht="12.75">
      <c r="A97" s="10">
        <v>96</v>
      </c>
      <c r="B97" s="10" t="s">
        <v>390</v>
      </c>
      <c r="C97" s="10" t="s">
        <v>390</v>
      </c>
      <c r="D97" s="10">
        <f ca="1">OFFSET(D97,-7,0)+0.15</f>
        <v>2.0999999999999996</v>
      </c>
      <c r="E97" s="10">
        <v>0</v>
      </c>
    </row>
    <row r="98" spans="1:5" ht="12.75">
      <c r="A98" s="10">
        <v>97</v>
      </c>
      <c r="B98" s="10" t="s">
        <v>391</v>
      </c>
      <c r="C98" s="10" t="s">
        <v>391</v>
      </c>
      <c r="D98" s="10">
        <v>0</v>
      </c>
      <c r="E98" s="10">
        <f ca="1">OFFSET(E98,-7,0)+5</f>
        <v>70</v>
      </c>
    </row>
    <row r="99" spans="1:5" ht="12.75">
      <c r="A99" s="10">
        <v>98</v>
      </c>
      <c r="B99" s="10" t="s">
        <v>392</v>
      </c>
      <c r="C99" s="10" t="s">
        <v>392</v>
      </c>
      <c r="D99" s="10">
        <v>0</v>
      </c>
      <c r="E99" s="10">
        <f ca="1">OFFSET(E99,-7,0)+10</f>
        <v>140</v>
      </c>
    </row>
    <row r="100" spans="1:5" ht="12.75">
      <c r="A100" s="10">
        <v>99</v>
      </c>
      <c r="B100" s="10" t="s">
        <v>388</v>
      </c>
      <c r="C100" s="10" t="s">
        <v>388</v>
      </c>
      <c r="D100" s="10">
        <f t="shared" ref="D100:D101" ca="1" si="26">OFFSET(D100,-7,0)+0.05</f>
        <v>0.75000000000000011</v>
      </c>
      <c r="E100" s="10">
        <v>0</v>
      </c>
    </row>
    <row r="101" spans="1:5" ht="12.75">
      <c r="A101" s="10">
        <v>100</v>
      </c>
      <c r="B101" s="10" t="s">
        <v>388</v>
      </c>
      <c r="C101" s="10" t="s">
        <v>388</v>
      </c>
      <c r="D101" s="10">
        <f t="shared" ca="1" si="26"/>
        <v>0.75000000000000011</v>
      </c>
      <c r="E101" s="10">
        <v>0</v>
      </c>
    </row>
    <row r="102" spans="1:5" ht="12.75">
      <c r="A102" s="10">
        <v>101</v>
      </c>
      <c r="B102" s="10" t="s">
        <v>389</v>
      </c>
      <c r="C102" s="10" t="s">
        <v>389</v>
      </c>
      <c r="D102" s="10">
        <f t="shared" ref="D102:D103" ca="1" si="27">OFFSET(D102,-7,0)+0.1</f>
        <v>1.5000000000000002</v>
      </c>
      <c r="E102" s="10">
        <v>0</v>
      </c>
    </row>
    <row r="103" spans="1:5" ht="12.75">
      <c r="A103" s="10">
        <v>102</v>
      </c>
      <c r="B103" s="10" t="s">
        <v>389</v>
      </c>
      <c r="C103" s="10" t="s">
        <v>389</v>
      </c>
      <c r="D103" s="10">
        <f t="shared" ca="1" si="27"/>
        <v>1.5000000000000002</v>
      </c>
      <c r="E103" s="10">
        <v>0</v>
      </c>
    </row>
    <row r="104" spans="1:5" ht="12.75">
      <c r="A104" s="10">
        <v>103</v>
      </c>
      <c r="B104" s="10" t="s">
        <v>390</v>
      </c>
      <c r="C104" s="10" t="s">
        <v>390</v>
      </c>
      <c r="D104" s="10">
        <f ca="1">OFFSET(D104,-7,0)+0.15</f>
        <v>2.2499999999999996</v>
      </c>
      <c r="E104" s="10">
        <v>0</v>
      </c>
    </row>
    <row r="105" spans="1:5" ht="12.75">
      <c r="A105" s="10">
        <v>104</v>
      </c>
      <c r="B105" s="10" t="s">
        <v>391</v>
      </c>
      <c r="C105" s="10" t="s">
        <v>391</v>
      </c>
      <c r="D105" s="10">
        <v>0</v>
      </c>
      <c r="E105" s="10">
        <f ca="1">OFFSET(E105,-7,0)+5</f>
        <v>75</v>
      </c>
    </row>
    <row r="106" spans="1:5" ht="12.75">
      <c r="A106" s="10">
        <v>105</v>
      </c>
      <c r="B106" s="10" t="s">
        <v>392</v>
      </c>
      <c r="C106" s="10" t="s">
        <v>392</v>
      </c>
      <c r="D106" s="10">
        <v>0</v>
      </c>
      <c r="E106" s="10">
        <f ca="1">OFFSET(E106,-7,0)+10</f>
        <v>150</v>
      </c>
    </row>
    <row r="107" spans="1:5" ht="12.75">
      <c r="A107" s="10">
        <v>106</v>
      </c>
      <c r="B107" s="10" t="s">
        <v>388</v>
      </c>
      <c r="C107" s="10" t="s">
        <v>388</v>
      </c>
      <c r="D107" s="10">
        <f t="shared" ref="D107:D108" ca="1" si="28">OFFSET(D107,-7,0)+0.05</f>
        <v>0.80000000000000016</v>
      </c>
      <c r="E107" s="10">
        <v>0</v>
      </c>
    </row>
    <row r="108" spans="1:5" ht="12.75">
      <c r="A108" s="10">
        <v>107</v>
      </c>
      <c r="B108" s="10" t="s">
        <v>388</v>
      </c>
      <c r="C108" s="10" t="s">
        <v>388</v>
      </c>
      <c r="D108" s="10">
        <f t="shared" ca="1" si="28"/>
        <v>0.80000000000000016</v>
      </c>
      <c r="E108" s="10">
        <v>0</v>
      </c>
    </row>
    <row r="109" spans="1:5" ht="12.75">
      <c r="A109" s="10">
        <v>108</v>
      </c>
      <c r="B109" s="10" t="s">
        <v>389</v>
      </c>
      <c r="C109" s="10" t="s">
        <v>389</v>
      </c>
      <c r="D109" s="10">
        <f t="shared" ref="D109:D110" ca="1" si="29">OFFSET(D109,-7,0)+0.1</f>
        <v>1.6000000000000003</v>
      </c>
      <c r="E109" s="10">
        <v>0</v>
      </c>
    </row>
    <row r="110" spans="1:5" ht="12.75">
      <c r="A110" s="10">
        <v>109</v>
      </c>
      <c r="B110" s="10" t="s">
        <v>389</v>
      </c>
      <c r="C110" s="10" t="s">
        <v>389</v>
      </c>
      <c r="D110" s="10">
        <f t="shared" ca="1" si="29"/>
        <v>1.6000000000000003</v>
      </c>
      <c r="E110" s="10">
        <v>0</v>
      </c>
    </row>
    <row r="111" spans="1:5" ht="12.75">
      <c r="A111" s="10">
        <v>110</v>
      </c>
      <c r="B111" s="10" t="s">
        <v>390</v>
      </c>
      <c r="C111" s="10" t="s">
        <v>390</v>
      </c>
      <c r="D111" s="10">
        <f ca="1">OFFSET(D111,-7,0)+0.15</f>
        <v>2.3999999999999995</v>
      </c>
      <c r="E111" s="10">
        <v>0</v>
      </c>
    </row>
    <row r="112" spans="1:5" ht="12.75">
      <c r="A112" s="10">
        <v>111</v>
      </c>
      <c r="B112" s="10" t="s">
        <v>391</v>
      </c>
      <c r="C112" s="10" t="s">
        <v>391</v>
      </c>
      <c r="D112" s="10">
        <v>0</v>
      </c>
      <c r="E112" s="10">
        <f ca="1">OFFSET(E112,-7,0)+5</f>
        <v>80</v>
      </c>
    </row>
    <row r="113" spans="1:5" ht="12.75">
      <c r="A113" s="10">
        <v>112</v>
      </c>
      <c r="B113" s="10" t="s">
        <v>392</v>
      </c>
      <c r="C113" s="10" t="s">
        <v>392</v>
      </c>
      <c r="D113" s="10">
        <v>0</v>
      </c>
      <c r="E113" s="10">
        <f ca="1">OFFSET(E113,-7,0)+10</f>
        <v>160</v>
      </c>
    </row>
    <row r="114" spans="1:5" ht="12.75">
      <c r="A114" s="10">
        <v>113</v>
      </c>
      <c r="B114" s="10" t="s">
        <v>388</v>
      </c>
      <c r="C114" s="10" t="s">
        <v>388</v>
      </c>
      <c r="D114" s="10">
        <f t="shared" ref="D114:D115" ca="1" si="30">OFFSET(D114,-7,0)+0.05</f>
        <v>0.8500000000000002</v>
      </c>
      <c r="E114" s="10">
        <v>0</v>
      </c>
    </row>
    <row r="115" spans="1:5" ht="12.75">
      <c r="A115" s="10">
        <v>114</v>
      </c>
      <c r="B115" s="10" t="s">
        <v>388</v>
      </c>
      <c r="C115" s="10" t="s">
        <v>388</v>
      </c>
      <c r="D115" s="10">
        <f t="shared" ca="1" si="30"/>
        <v>0.8500000000000002</v>
      </c>
      <c r="E115" s="10">
        <v>0</v>
      </c>
    </row>
    <row r="116" spans="1:5" ht="12.75">
      <c r="A116" s="10">
        <v>115</v>
      </c>
      <c r="B116" s="10" t="s">
        <v>389</v>
      </c>
      <c r="C116" s="10" t="s">
        <v>389</v>
      </c>
      <c r="D116" s="10">
        <f t="shared" ref="D116:D117" ca="1" si="31">OFFSET(D116,-7,0)+0.1</f>
        <v>1.7000000000000004</v>
      </c>
      <c r="E116" s="10">
        <v>0</v>
      </c>
    </row>
    <row r="117" spans="1:5" ht="12.75">
      <c r="A117" s="10">
        <v>116</v>
      </c>
      <c r="B117" s="10" t="s">
        <v>389</v>
      </c>
      <c r="C117" s="10" t="s">
        <v>389</v>
      </c>
      <c r="D117" s="10">
        <f t="shared" ca="1" si="31"/>
        <v>1.7000000000000004</v>
      </c>
      <c r="E117" s="10">
        <v>0</v>
      </c>
    </row>
    <row r="118" spans="1:5" ht="12.75">
      <c r="A118" s="10">
        <v>117</v>
      </c>
      <c r="B118" s="10" t="s">
        <v>390</v>
      </c>
      <c r="C118" s="10" t="s">
        <v>390</v>
      </c>
      <c r="D118" s="10">
        <f ca="1">OFFSET(D118,-7,0)+0.15</f>
        <v>2.5499999999999994</v>
      </c>
      <c r="E118" s="10">
        <v>0</v>
      </c>
    </row>
    <row r="119" spans="1:5" ht="12.75">
      <c r="A119" s="10">
        <v>118</v>
      </c>
      <c r="B119" s="10" t="s">
        <v>391</v>
      </c>
      <c r="C119" s="10" t="s">
        <v>391</v>
      </c>
      <c r="D119" s="10">
        <v>0</v>
      </c>
      <c r="E119" s="10">
        <f ca="1">OFFSET(E119,-7,0)+5</f>
        <v>85</v>
      </c>
    </row>
    <row r="120" spans="1:5" ht="12.75">
      <c r="A120" s="10">
        <v>119</v>
      </c>
      <c r="B120" s="10" t="s">
        <v>392</v>
      </c>
      <c r="C120" s="10" t="s">
        <v>392</v>
      </c>
      <c r="D120" s="10">
        <v>0</v>
      </c>
      <c r="E120" s="10">
        <f ca="1">OFFSET(E120,-7,0)+10</f>
        <v>170</v>
      </c>
    </row>
    <row r="121" spans="1:5" ht="12.75">
      <c r="A121" s="10">
        <v>120</v>
      </c>
      <c r="B121" s="10" t="s">
        <v>388</v>
      </c>
      <c r="C121" s="10" t="s">
        <v>388</v>
      </c>
      <c r="D121" s="10">
        <f t="shared" ref="D121:D122" ca="1" si="32">OFFSET(D121,-7,0)+0.05</f>
        <v>0.90000000000000024</v>
      </c>
      <c r="E121" s="10">
        <v>0</v>
      </c>
    </row>
    <row r="122" spans="1:5" ht="12.75">
      <c r="A122" s="10">
        <v>121</v>
      </c>
      <c r="B122" s="10" t="s">
        <v>388</v>
      </c>
      <c r="C122" s="10" t="s">
        <v>388</v>
      </c>
      <c r="D122" s="10">
        <f t="shared" ca="1" si="32"/>
        <v>0.90000000000000024</v>
      </c>
      <c r="E122" s="10">
        <v>0</v>
      </c>
    </row>
    <row r="123" spans="1:5" ht="12.75">
      <c r="A123" s="10">
        <v>122</v>
      </c>
      <c r="B123" s="10" t="s">
        <v>389</v>
      </c>
      <c r="C123" s="10" t="s">
        <v>389</v>
      </c>
      <c r="D123" s="10">
        <f t="shared" ref="D123:D124" ca="1" si="33">OFFSET(D123,-7,0)+0.1</f>
        <v>1.8000000000000005</v>
      </c>
      <c r="E123" s="10">
        <v>0</v>
      </c>
    </row>
    <row r="124" spans="1:5" ht="12.75">
      <c r="A124" s="10">
        <v>123</v>
      </c>
      <c r="B124" s="10" t="s">
        <v>389</v>
      </c>
      <c r="C124" s="10" t="s">
        <v>389</v>
      </c>
      <c r="D124" s="10">
        <f t="shared" ca="1" si="33"/>
        <v>1.8000000000000005</v>
      </c>
      <c r="E124" s="10">
        <v>0</v>
      </c>
    </row>
    <row r="125" spans="1:5" ht="12.75">
      <c r="A125" s="10">
        <v>124</v>
      </c>
      <c r="B125" s="10" t="s">
        <v>390</v>
      </c>
      <c r="C125" s="10" t="s">
        <v>390</v>
      </c>
      <c r="D125" s="10">
        <f ca="1">OFFSET(D125,-7,0)+0.15</f>
        <v>2.6999999999999993</v>
      </c>
      <c r="E125" s="10">
        <v>0</v>
      </c>
    </row>
    <row r="126" spans="1:5" ht="12.75">
      <c r="A126" s="10">
        <v>125</v>
      </c>
      <c r="B126" s="10" t="s">
        <v>391</v>
      </c>
      <c r="C126" s="10" t="s">
        <v>391</v>
      </c>
      <c r="D126" s="10">
        <v>0</v>
      </c>
      <c r="E126" s="10">
        <f ca="1">OFFSET(E126,-7,0)+5</f>
        <v>90</v>
      </c>
    </row>
    <row r="127" spans="1:5" ht="12.75">
      <c r="A127" s="10">
        <v>126</v>
      </c>
      <c r="B127" s="10" t="s">
        <v>392</v>
      </c>
      <c r="C127" s="10" t="s">
        <v>392</v>
      </c>
      <c r="D127" s="10">
        <v>0</v>
      </c>
      <c r="E127" s="10">
        <f ca="1">OFFSET(E127,-7,0)+10</f>
        <v>180</v>
      </c>
    </row>
    <row r="128" spans="1:5" ht="12.75">
      <c r="A128" s="10">
        <v>127</v>
      </c>
      <c r="B128" s="10" t="s">
        <v>388</v>
      </c>
      <c r="C128" s="10" t="s">
        <v>388</v>
      </c>
      <c r="D128" s="10">
        <f t="shared" ref="D128:D129" ca="1" si="34">OFFSET(D128,-7,0)+0.05</f>
        <v>0.95000000000000029</v>
      </c>
      <c r="E128" s="10">
        <v>0</v>
      </c>
    </row>
    <row r="129" spans="1:5" ht="12.75">
      <c r="A129" s="10">
        <v>128</v>
      </c>
      <c r="B129" s="10" t="s">
        <v>388</v>
      </c>
      <c r="C129" s="10" t="s">
        <v>388</v>
      </c>
      <c r="D129" s="10">
        <f t="shared" ca="1" si="34"/>
        <v>0.95000000000000029</v>
      </c>
      <c r="E129" s="10">
        <v>0</v>
      </c>
    </row>
    <row r="130" spans="1:5" ht="12.75">
      <c r="A130" s="10">
        <v>129</v>
      </c>
      <c r="B130" s="10" t="s">
        <v>389</v>
      </c>
      <c r="C130" s="10" t="s">
        <v>389</v>
      </c>
      <c r="D130" s="10">
        <f t="shared" ref="D130:D131" ca="1" si="35">OFFSET(D130,-7,0)+0.1</f>
        <v>1.9000000000000006</v>
      </c>
      <c r="E130" s="10">
        <v>0</v>
      </c>
    </row>
    <row r="131" spans="1:5" ht="12.75">
      <c r="A131" s="10">
        <v>130</v>
      </c>
      <c r="B131" s="10" t="s">
        <v>389</v>
      </c>
      <c r="C131" s="10" t="s">
        <v>389</v>
      </c>
      <c r="D131" s="10">
        <f t="shared" ca="1" si="35"/>
        <v>1.9000000000000006</v>
      </c>
      <c r="E131" s="10">
        <v>0</v>
      </c>
    </row>
    <row r="132" spans="1:5" ht="12.75">
      <c r="A132" s="10">
        <v>131</v>
      </c>
      <c r="B132" s="10" t="s">
        <v>390</v>
      </c>
      <c r="C132" s="10" t="s">
        <v>390</v>
      </c>
      <c r="D132" s="10">
        <f ca="1">OFFSET(D132,-7,0)+0.15</f>
        <v>2.8499999999999992</v>
      </c>
      <c r="E132" s="10">
        <v>0</v>
      </c>
    </row>
    <row r="133" spans="1:5" ht="12.75">
      <c r="A133" s="10">
        <v>132</v>
      </c>
      <c r="B133" s="10" t="s">
        <v>391</v>
      </c>
      <c r="C133" s="10" t="s">
        <v>391</v>
      </c>
      <c r="D133" s="10">
        <v>0</v>
      </c>
      <c r="E133" s="10">
        <f ca="1">OFFSET(E133,-7,0)+5</f>
        <v>95</v>
      </c>
    </row>
    <row r="134" spans="1:5" ht="12.75">
      <c r="A134" s="10">
        <v>133</v>
      </c>
      <c r="B134" s="10" t="s">
        <v>392</v>
      </c>
      <c r="C134" s="10" t="s">
        <v>392</v>
      </c>
      <c r="D134" s="10">
        <v>0</v>
      </c>
      <c r="E134" s="10">
        <f ca="1">OFFSET(E134,-7,0)+10</f>
        <v>190</v>
      </c>
    </row>
    <row r="135" spans="1:5" ht="12.75">
      <c r="A135" s="10">
        <v>134</v>
      </c>
      <c r="B135" s="10" t="s">
        <v>388</v>
      </c>
      <c r="C135" s="10" t="s">
        <v>388</v>
      </c>
      <c r="D135" s="10">
        <f t="shared" ref="D135:D136" ca="1" si="36">OFFSET(D135,-7,0)+0.05</f>
        <v>1.0000000000000002</v>
      </c>
      <c r="E135" s="10">
        <v>0</v>
      </c>
    </row>
    <row r="136" spans="1:5" ht="12.75">
      <c r="A136" s="10">
        <v>135</v>
      </c>
      <c r="B136" s="10" t="s">
        <v>388</v>
      </c>
      <c r="C136" s="10" t="s">
        <v>388</v>
      </c>
      <c r="D136" s="10">
        <f t="shared" ca="1" si="36"/>
        <v>1.0000000000000002</v>
      </c>
      <c r="E136" s="10">
        <v>0</v>
      </c>
    </row>
    <row r="137" spans="1:5" ht="12.75">
      <c r="A137" s="10">
        <v>136</v>
      </c>
      <c r="B137" s="10" t="s">
        <v>389</v>
      </c>
      <c r="C137" s="10" t="s">
        <v>389</v>
      </c>
      <c r="D137" s="10">
        <f t="shared" ref="D137:D138" ca="1" si="37">OFFSET(D137,-7,0)+0.1</f>
        <v>2.0000000000000004</v>
      </c>
      <c r="E137" s="10">
        <v>0</v>
      </c>
    </row>
    <row r="138" spans="1:5" ht="12.75">
      <c r="A138" s="10">
        <v>137</v>
      </c>
      <c r="B138" s="10" t="s">
        <v>389</v>
      </c>
      <c r="C138" s="10" t="s">
        <v>389</v>
      </c>
      <c r="D138" s="10">
        <f t="shared" ca="1" si="37"/>
        <v>2.0000000000000004</v>
      </c>
      <c r="E138" s="10">
        <v>0</v>
      </c>
    </row>
    <row r="139" spans="1:5" ht="12.75">
      <c r="A139" s="10">
        <v>138</v>
      </c>
      <c r="B139" s="10" t="s">
        <v>390</v>
      </c>
      <c r="C139" s="10" t="s">
        <v>390</v>
      </c>
      <c r="D139" s="10">
        <f ca="1">OFFSET(D139,-7,0)+0.15</f>
        <v>2.9999999999999991</v>
      </c>
      <c r="E139" s="10">
        <v>0</v>
      </c>
    </row>
    <row r="140" spans="1:5" ht="12.75">
      <c r="A140" s="10">
        <v>139</v>
      </c>
      <c r="B140" s="10" t="s">
        <v>391</v>
      </c>
      <c r="C140" s="10" t="s">
        <v>391</v>
      </c>
      <c r="D140" s="10">
        <v>0</v>
      </c>
      <c r="E140" s="10">
        <f ca="1">OFFSET(E140,-7,0)+5</f>
        <v>100</v>
      </c>
    </row>
    <row r="141" spans="1:5" ht="12.75">
      <c r="A141" s="10">
        <v>140</v>
      </c>
      <c r="B141" s="10" t="s">
        <v>392</v>
      </c>
      <c r="C141" s="10" t="s">
        <v>392</v>
      </c>
      <c r="D141" s="10">
        <v>0</v>
      </c>
      <c r="E141" s="10">
        <f ca="1">OFFSET(E141,-7,0)+10</f>
        <v>200</v>
      </c>
    </row>
    <row r="142" spans="1:5" ht="12.75">
      <c r="A142" s="10">
        <v>141</v>
      </c>
      <c r="B142" s="46" t="s">
        <v>388</v>
      </c>
      <c r="C142" s="46" t="s">
        <v>388</v>
      </c>
      <c r="D142" s="46">
        <v>1.0000000000000002</v>
      </c>
      <c r="E142" s="46">
        <v>0</v>
      </c>
    </row>
    <row r="143" spans="1:5" ht="12.75">
      <c r="A143" s="10">
        <v>142</v>
      </c>
      <c r="B143" s="46" t="s">
        <v>388</v>
      </c>
      <c r="C143" s="46" t="s">
        <v>388</v>
      </c>
      <c r="D143" s="46">
        <v>1.0000000000000002</v>
      </c>
      <c r="E143" s="46">
        <v>0</v>
      </c>
    </row>
    <row r="144" spans="1:5" ht="12.75">
      <c r="A144" s="10">
        <v>143</v>
      </c>
      <c r="B144" s="46" t="s">
        <v>389</v>
      </c>
      <c r="C144" s="46" t="s">
        <v>389</v>
      </c>
      <c r="D144" s="46">
        <v>2.0000000000000004</v>
      </c>
      <c r="E144" s="46">
        <v>0</v>
      </c>
    </row>
    <row r="145" spans="1:5" ht="12.75">
      <c r="A145" s="10">
        <v>144</v>
      </c>
      <c r="B145" s="46" t="s">
        <v>389</v>
      </c>
      <c r="C145" s="46" t="s">
        <v>389</v>
      </c>
      <c r="D145" s="46">
        <v>2.0000000000000004</v>
      </c>
      <c r="E145" s="46">
        <v>0</v>
      </c>
    </row>
    <row r="146" spans="1:5" ht="12.75">
      <c r="A146" s="10">
        <v>145</v>
      </c>
      <c r="B146" s="46" t="s">
        <v>390</v>
      </c>
      <c r="C146" s="46" t="s">
        <v>390</v>
      </c>
      <c r="D146" s="46">
        <v>2.9999999999999991</v>
      </c>
      <c r="E146" s="46">
        <v>0</v>
      </c>
    </row>
    <row r="147" spans="1:5" ht="12.75">
      <c r="A147" s="10">
        <v>146</v>
      </c>
      <c r="B147" s="46" t="s">
        <v>391</v>
      </c>
      <c r="C147" s="46" t="s">
        <v>391</v>
      </c>
      <c r="D147" s="46">
        <v>0</v>
      </c>
      <c r="E147" s="46">
        <v>100</v>
      </c>
    </row>
    <row r="148" spans="1:5" ht="12.75">
      <c r="A148" s="10">
        <v>147</v>
      </c>
      <c r="B148" s="46" t="s">
        <v>392</v>
      </c>
      <c r="C148" s="46" t="s">
        <v>392</v>
      </c>
      <c r="D148" s="46">
        <v>0</v>
      </c>
      <c r="E148" s="46">
        <v>200</v>
      </c>
    </row>
    <row r="149" spans="1:5" ht="12.75">
      <c r="A149" s="10">
        <v>148</v>
      </c>
      <c r="B149" s="46" t="s">
        <v>388</v>
      </c>
      <c r="C149" s="46" t="s">
        <v>388</v>
      </c>
      <c r="D149" s="46">
        <v>1.0000000000000002</v>
      </c>
      <c r="E149" s="46">
        <v>0</v>
      </c>
    </row>
    <row r="150" spans="1:5" ht="12.75">
      <c r="A150" s="10">
        <v>149</v>
      </c>
      <c r="B150" s="46" t="s">
        <v>388</v>
      </c>
      <c r="C150" s="46" t="s">
        <v>388</v>
      </c>
      <c r="D150" s="46">
        <v>1.0000000000000002</v>
      </c>
      <c r="E150" s="46">
        <v>0</v>
      </c>
    </row>
    <row r="151" spans="1:5" ht="12.75">
      <c r="A151" s="10">
        <v>150</v>
      </c>
      <c r="B151" s="46" t="s">
        <v>389</v>
      </c>
      <c r="C151" s="46" t="s">
        <v>389</v>
      </c>
      <c r="D151" s="46">
        <v>2.0000000000000004</v>
      </c>
      <c r="E151" s="46">
        <v>0</v>
      </c>
    </row>
    <row r="152" spans="1:5" ht="12.75">
      <c r="A152" s="10">
        <v>151</v>
      </c>
      <c r="B152" s="46" t="s">
        <v>389</v>
      </c>
      <c r="C152" s="46" t="s">
        <v>389</v>
      </c>
      <c r="D152" s="46">
        <v>2.0000000000000004</v>
      </c>
      <c r="E152" s="46">
        <v>0</v>
      </c>
    </row>
    <row r="153" spans="1:5" ht="12.75">
      <c r="A153" s="10">
        <v>152</v>
      </c>
      <c r="B153" s="46" t="s">
        <v>390</v>
      </c>
      <c r="C153" s="46" t="s">
        <v>390</v>
      </c>
      <c r="D153" s="46">
        <v>2.9999999999999991</v>
      </c>
      <c r="E153" s="46">
        <v>0</v>
      </c>
    </row>
    <row r="154" spans="1:5" ht="12.75">
      <c r="A154" s="10">
        <v>153</v>
      </c>
      <c r="B154" s="46" t="s">
        <v>391</v>
      </c>
      <c r="C154" s="46" t="s">
        <v>391</v>
      </c>
      <c r="D154" s="46">
        <v>0</v>
      </c>
      <c r="E154" s="46">
        <v>100</v>
      </c>
    </row>
    <row r="155" spans="1:5" ht="12.75">
      <c r="A155" s="10">
        <v>154</v>
      </c>
      <c r="B155" s="46" t="s">
        <v>392</v>
      </c>
      <c r="C155" s="46" t="s">
        <v>392</v>
      </c>
      <c r="D155" s="46">
        <v>0</v>
      </c>
      <c r="E155" s="46">
        <v>200</v>
      </c>
    </row>
    <row r="156" spans="1:5" ht="12.75">
      <c r="A156" s="10">
        <v>155</v>
      </c>
      <c r="B156" s="46" t="s">
        <v>388</v>
      </c>
      <c r="C156" s="46" t="s">
        <v>388</v>
      </c>
      <c r="D156" s="46">
        <v>1.0000000000000002</v>
      </c>
      <c r="E156" s="46">
        <v>0</v>
      </c>
    </row>
    <row r="157" spans="1:5" ht="12.75">
      <c r="A157" s="10">
        <v>156</v>
      </c>
      <c r="B157" s="46" t="s">
        <v>388</v>
      </c>
      <c r="C157" s="46" t="s">
        <v>388</v>
      </c>
      <c r="D157" s="46">
        <v>1.0000000000000002</v>
      </c>
      <c r="E157" s="46">
        <v>0</v>
      </c>
    </row>
    <row r="158" spans="1:5" ht="12.75">
      <c r="A158" s="10">
        <v>157</v>
      </c>
      <c r="B158" s="46" t="s">
        <v>389</v>
      </c>
      <c r="C158" s="46" t="s">
        <v>389</v>
      </c>
      <c r="D158" s="46">
        <v>2.0000000000000004</v>
      </c>
      <c r="E158" s="46">
        <v>0</v>
      </c>
    </row>
    <row r="159" spans="1:5" ht="12.75">
      <c r="A159" s="10">
        <v>158</v>
      </c>
      <c r="B159" s="46" t="s">
        <v>389</v>
      </c>
      <c r="C159" s="46" t="s">
        <v>389</v>
      </c>
      <c r="D159" s="46">
        <v>2.0000000000000004</v>
      </c>
      <c r="E159" s="46">
        <v>0</v>
      </c>
    </row>
    <row r="160" spans="1:5" ht="12.75">
      <c r="A160" s="10">
        <v>159</v>
      </c>
      <c r="B160" s="46" t="s">
        <v>390</v>
      </c>
      <c r="C160" s="46" t="s">
        <v>390</v>
      </c>
      <c r="D160" s="46">
        <v>2.9999999999999991</v>
      </c>
      <c r="E160" s="46">
        <v>0</v>
      </c>
    </row>
    <row r="161" spans="1:5" ht="12.75">
      <c r="A161" s="10">
        <v>160</v>
      </c>
      <c r="B161" s="46" t="s">
        <v>391</v>
      </c>
      <c r="C161" s="46" t="s">
        <v>391</v>
      </c>
      <c r="D161" s="46">
        <v>0</v>
      </c>
      <c r="E161" s="46">
        <v>100</v>
      </c>
    </row>
    <row r="162" spans="1:5" ht="12.75">
      <c r="A162" s="10">
        <v>161</v>
      </c>
      <c r="B162" s="46" t="s">
        <v>392</v>
      </c>
      <c r="C162" s="46" t="s">
        <v>392</v>
      </c>
      <c r="D162" s="46">
        <v>0</v>
      </c>
      <c r="E162" s="46">
        <v>200</v>
      </c>
    </row>
    <row r="163" spans="1:5" ht="12.75">
      <c r="A163" s="10">
        <v>162</v>
      </c>
      <c r="B163" s="46" t="s">
        <v>388</v>
      </c>
      <c r="C163" s="46" t="s">
        <v>388</v>
      </c>
      <c r="D163" s="46">
        <v>1.0000000000000002</v>
      </c>
      <c r="E163" s="46">
        <v>0</v>
      </c>
    </row>
    <row r="164" spans="1:5" ht="12.75">
      <c r="A164" s="10">
        <v>163</v>
      </c>
      <c r="B164" s="46" t="s">
        <v>388</v>
      </c>
      <c r="C164" s="46" t="s">
        <v>388</v>
      </c>
      <c r="D164" s="46">
        <v>1.0000000000000002</v>
      </c>
      <c r="E164" s="46">
        <v>0</v>
      </c>
    </row>
    <row r="165" spans="1:5" ht="12.75">
      <c r="A165" s="10">
        <v>164</v>
      </c>
      <c r="B165" s="46" t="s">
        <v>389</v>
      </c>
      <c r="C165" s="46" t="s">
        <v>389</v>
      </c>
      <c r="D165" s="46">
        <v>2.0000000000000004</v>
      </c>
      <c r="E165" s="46">
        <v>0</v>
      </c>
    </row>
    <row r="166" spans="1:5" ht="12.75">
      <c r="A166" s="10">
        <v>165</v>
      </c>
      <c r="B166" s="46" t="s">
        <v>389</v>
      </c>
      <c r="C166" s="46" t="s">
        <v>389</v>
      </c>
      <c r="D166" s="46">
        <v>2.0000000000000004</v>
      </c>
      <c r="E166" s="46">
        <v>0</v>
      </c>
    </row>
    <row r="167" spans="1:5" ht="12.75">
      <c r="A167" s="10">
        <v>166</v>
      </c>
      <c r="B167" s="46" t="s">
        <v>390</v>
      </c>
      <c r="C167" s="46" t="s">
        <v>390</v>
      </c>
      <c r="D167" s="46">
        <v>2.9999999999999991</v>
      </c>
      <c r="E167" s="46">
        <v>0</v>
      </c>
    </row>
    <row r="168" spans="1:5" ht="12.75">
      <c r="A168" s="10">
        <v>167</v>
      </c>
      <c r="B168" s="46" t="s">
        <v>391</v>
      </c>
      <c r="C168" s="46" t="s">
        <v>391</v>
      </c>
      <c r="D168" s="46">
        <v>0</v>
      </c>
      <c r="E168" s="46">
        <v>100</v>
      </c>
    </row>
    <row r="169" spans="1:5" ht="12.75">
      <c r="A169" s="10">
        <v>168</v>
      </c>
      <c r="B169" s="46" t="s">
        <v>392</v>
      </c>
      <c r="C169" s="46" t="s">
        <v>392</v>
      </c>
      <c r="D169" s="46">
        <v>0</v>
      </c>
      <c r="E169" s="46">
        <v>200</v>
      </c>
    </row>
    <row r="170" spans="1:5" ht="12.75">
      <c r="A170" s="10">
        <v>169</v>
      </c>
      <c r="B170" s="46" t="s">
        <v>388</v>
      </c>
      <c r="C170" s="46" t="s">
        <v>388</v>
      </c>
      <c r="D170" s="46">
        <v>1.0000000000000002</v>
      </c>
      <c r="E170" s="46">
        <v>0</v>
      </c>
    </row>
    <row r="171" spans="1:5" ht="12.75">
      <c r="A171" s="10">
        <v>170</v>
      </c>
      <c r="B171" s="46" t="s">
        <v>388</v>
      </c>
      <c r="C171" s="46" t="s">
        <v>388</v>
      </c>
      <c r="D171" s="46">
        <v>1.0000000000000002</v>
      </c>
      <c r="E171" s="46">
        <v>0</v>
      </c>
    </row>
    <row r="172" spans="1:5" ht="12.75">
      <c r="A172" s="10">
        <v>171</v>
      </c>
      <c r="B172" s="46" t="s">
        <v>389</v>
      </c>
      <c r="C172" s="46" t="s">
        <v>389</v>
      </c>
      <c r="D172" s="46">
        <v>2.0000000000000004</v>
      </c>
      <c r="E172" s="46">
        <v>0</v>
      </c>
    </row>
    <row r="173" spans="1:5" ht="12.75">
      <c r="A173" s="10">
        <v>172</v>
      </c>
      <c r="B173" s="46" t="s">
        <v>389</v>
      </c>
      <c r="C173" s="46" t="s">
        <v>389</v>
      </c>
      <c r="D173" s="46">
        <v>2.0000000000000004</v>
      </c>
      <c r="E173" s="46">
        <v>0</v>
      </c>
    </row>
    <row r="174" spans="1:5" ht="12.75">
      <c r="A174" s="10">
        <v>173</v>
      </c>
      <c r="B174" s="46" t="s">
        <v>390</v>
      </c>
      <c r="C174" s="46" t="s">
        <v>390</v>
      </c>
      <c r="D174" s="46">
        <v>2.9999999999999991</v>
      </c>
      <c r="E174" s="46">
        <v>0</v>
      </c>
    </row>
    <row r="175" spans="1:5" ht="12.75">
      <c r="A175" s="10">
        <v>174</v>
      </c>
      <c r="B175" s="46" t="s">
        <v>391</v>
      </c>
      <c r="C175" s="46" t="s">
        <v>391</v>
      </c>
      <c r="D175" s="46">
        <v>0</v>
      </c>
      <c r="E175" s="46">
        <v>100</v>
      </c>
    </row>
    <row r="176" spans="1:5" ht="12.75">
      <c r="A176" s="10">
        <v>175</v>
      </c>
      <c r="B176" s="46" t="s">
        <v>392</v>
      </c>
      <c r="C176" s="46" t="s">
        <v>392</v>
      </c>
      <c r="D176" s="46">
        <v>0</v>
      </c>
      <c r="E176" s="46">
        <v>200</v>
      </c>
    </row>
  </sheetData>
  <autoFilter ref="A1:E176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ColWidth="14.42578125" defaultRowHeight="15.75" customHeight="1"/>
  <cols>
    <col min="1" max="1" width="18" customWidth="1"/>
    <col min="4" max="6" width="18" customWidth="1"/>
  </cols>
  <sheetData>
    <row r="1" spans="1:28" ht="15.75" customHeight="1">
      <c r="A1" s="29">
        <v>1</v>
      </c>
      <c r="B1" s="76" t="s">
        <v>393</v>
      </c>
      <c r="C1" s="75"/>
      <c r="D1" s="47"/>
      <c r="E1" s="48"/>
      <c r="F1" s="77" t="s">
        <v>394</v>
      </c>
      <c r="G1" s="75"/>
      <c r="H1" s="49"/>
      <c r="I1" s="50"/>
      <c r="J1" s="78" t="s">
        <v>395</v>
      </c>
      <c r="K1" s="75"/>
      <c r="L1" s="51"/>
      <c r="M1" s="52"/>
      <c r="N1" s="79" t="s">
        <v>396</v>
      </c>
      <c r="O1" s="75"/>
      <c r="P1" s="53"/>
      <c r="Q1" s="80" t="s">
        <v>397</v>
      </c>
      <c r="R1" s="75"/>
      <c r="S1" s="54"/>
      <c r="T1" s="82" t="s">
        <v>398</v>
      </c>
      <c r="U1" s="75"/>
      <c r="V1" s="75"/>
      <c r="W1" s="81" t="s">
        <v>399</v>
      </c>
      <c r="X1" s="75"/>
      <c r="Y1" s="75"/>
      <c r="Z1" s="75"/>
      <c r="AA1" s="10">
        <v>5</v>
      </c>
      <c r="AB1" s="10">
        <v>2.5000000000000001E-3</v>
      </c>
    </row>
    <row r="2" spans="1:28" ht="15.75" customHeight="1">
      <c r="A2" s="29" t="s">
        <v>400</v>
      </c>
      <c r="B2" s="55" t="str">
        <f>CharacterData1!D1</f>
        <v>TapStrengthBonus</v>
      </c>
      <c r="C2" s="55" t="str">
        <f>CharacterData1!C1</f>
        <v>UpgradeCost</v>
      </c>
      <c r="D2" s="56" t="s">
        <v>401</v>
      </c>
      <c r="E2" s="57" t="str">
        <f>CharacterData2!D1</f>
        <v>TapStrengthBonus</v>
      </c>
      <c r="F2" s="57" t="str">
        <f>CharacterData2!E1</f>
        <v>MerchBoothBonus</v>
      </c>
      <c r="G2" s="57" t="str">
        <f>CharacterData1!C1</f>
        <v>UpgradeCost</v>
      </c>
      <c r="H2" s="58" t="s">
        <v>401</v>
      </c>
      <c r="I2" s="59" t="str">
        <f>CharacterData3!D1</f>
        <v>TapStrengthBonus</v>
      </c>
      <c r="J2" s="60" t="str">
        <f>CharacterData3!F1</f>
        <v>FanGainBonus</v>
      </c>
      <c r="K2" s="60" t="str">
        <f>CharacterData1!C1</f>
        <v>UpgradeCost</v>
      </c>
      <c r="L2" s="61" t="s">
        <v>401</v>
      </c>
      <c r="M2" s="62" t="str">
        <f>CharacterData4!D1</f>
        <v>TapStrengthBonus</v>
      </c>
      <c r="N2" s="62" t="str">
        <f>CharacterData4!G1</f>
        <v>BoosterTimeBonus</v>
      </c>
      <c r="O2" s="62" t="str">
        <f>CharacterData1!C1</f>
        <v>UpgradeCost</v>
      </c>
      <c r="P2" s="63" t="str">
        <f>CharacterData5!D1</f>
        <v>TapStrengthBonus</v>
      </c>
      <c r="Q2" s="63" t="str">
        <f>CharacterData5!H1</f>
        <v>SpotlightBonus</v>
      </c>
      <c r="R2" s="63" t="str">
        <f>CharacterData1!C1</f>
        <v>UpgradeCost</v>
      </c>
      <c r="S2" s="64"/>
      <c r="T2" s="43" t="str">
        <f>ConcertData!C1</f>
        <v>FanReward</v>
      </c>
      <c r="U2" s="43" t="str">
        <f>ConcertData!D1</f>
        <v>RewardBase</v>
      </c>
      <c r="V2" s="43" t="str">
        <f>ConcertData!E1</f>
        <v>LevelRange</v>
      </c>
      <c r="W2" s="65" t="str">
        <f>SongData!C1</f>
        <v>TapGoal</v>
      </c>
      <c r="X2" s="65" t="str">
        <f>SongData!D1</f>
        <v>Duration</v>
      </c>
      <c r="Y2" s="65" t="str">
        <f>SongData!E1</f>
        <v>CoinReward</v>
      </c>
      <c r="Z2" s="66" t="str">
        <f>SongData!H1</f>
        <v>MIN TPS</v>
      </c>
      <c r="AA2" s="10" t="s">
        <v>402</v>
      </c>
    </row>
    <row r="3" spans="1:28" ht="15.75" customHeight="1">
      <c r="A3" s="67">
        <f t="shared" ref="A3:A14" si="0">($A$1*(B3+E3+I3+M3+P3))*($AA$1*
AA$3)</f>
        <v>6</v>
      </c>
      <c r="B3" s="68">
        <v>1</v>
      </c>
      <c r="C3" s="29">
        <v>0</v>
      </c>
      <c r="D3" s="29"/>
      <c r="E3" s="29">
        <v>0</v>
      </c>
      <c r="F3" s="29">
        <v>0</v>
      </c>
      <c r="G3" s="29">
        <v>0</v>
      </c>
      <c r="H3" s="29"/>
      <c r="I3" s="29">
        <v>0</v>
      </c>
      <c r="J3" s="29">
        <v>0</v>
      </c>
      <c r="K3" s="29">
        <v>0</v>
      </c>
      <c r="L3" s="29"/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T3">
        <f>ConcertData!C2</f>
        <v>50</v>
      </c>
      <c r="U3">
        <f>ConcertData!D2</f>
        <v>50</v>
      </c>
      <c r="V3" s="69">
        <f>ConcertData!E2</f>
        <v>100000</v>
      </c>
      <c r="W3" s="70">
        <f>SongData!C2</f>
        <v>70</v>
      </c>
      <c r="X3" s="69">
        <f>SongData!D2</f>
        <v>20</v>
      </c>
      <c r="Y3" s="70">
        <f>SongData!E2</f>
        <v>5</v>
      </c>
      <c r="Z3" s="71">
        <f>SongData!H2</f>
        <v>3.5</v>
      </c>
      <c r="AA3" s="10">
        <v>1.2</v>
      </c>
    </row>
    <row r="4" spans="1:28" ht="15.75" customHeight="1">
      <c r="A4" s="67">
        <f t="shared" si="0"/>
        <v>30.06</v>
      </c>
      <c r="B4" s="68">
        <v>1.01</v>
      </c>
      <c r="C4" s="67">
        <f>CharacterData1!C2</f>
        <v>100</v>
      </c>
      <c r="D4" s="29"/>
      <c r="E4" s="29">
        <v>1</v>
      </c>
      <c r="F4" s="29">
        <v>0</v>
      </c>
      <c r="G4" s="67">
        <f>CharacterData1!C2</f>
        <v>100</v>
      </c>
      <c r="H4" s="29"/>
      <c r="I4" s="29">
        <v>1</v>
      </c>
      <c r="J4" s="29">
        <v>0</v>
      </c>
      <c r="K4" s="67">
        <f>CharacterData1!C2</f>
        <v>100</v>
      </c>
      <c r="L4" s="29"/>
      <c r="M4" s="29">
        <v>1</v>
      </c>
      <c r="N4" s="29">
        <v>0</v>
      </c>
      <c r="O4" s="67">
        <f>CharacterData1!C2</f>
        <v>100</v>
      </c>
      <c r="P4" s="29">
        <v>1</v>
      </c>
      <c r="Q4" s="67">
        <f>CharacterData5!H2</f>
        <v>0</v>
      </c>
      <c r="R4" s="67">
        <f>CharacterData1!C2</f>
        <v>100</v>
      </c>
      <c r="T4">
        <f>ConcertData!C3</f>
        <v>70</v>
      </c>
      <c r="U4">
        <f>ConcertData!D3</f>
        <v>100</v>
      </c>
      <c r="V4" s="69">
        <f>ConcertData!E3</f>
        <v>100000</v>
      </c>
      <c r="W4" s="70">
        <f>SongData!C3</f>
        <v>84</v>
      </c>
      <c r="X4" s="69">
        <f>SongData!D3</f>
        <v>20</v>
      </c>
      <c r="Y4" s="70">
        <f>SongData!E3</f>
        <v>6</v>
      </c>
      <c r="Z4" s="71">
        <f>SongData!H3</f>
        <v>4.2</v>
      </c>
    </row>
    <row r="5" spans="1:28" ht="15.75" customHeight="1">
      <c r="A5" s="67">
        <f t="shared" si="0"/>
        <v>24.119999999999997</v>
      </c>
      <c r="B5" s="72">
        <f>CharacterData1!D2</f>
        <v>1.01</v>
      </c>
      <c r="C5" s="73">
        <f>CharacterData1!C3</f>
        <v>506.25</v>
      </c>
      <c r="D5" s="29"/>
      <c r="E5" s="29">
        <f>E4*$AB$1</f>
        <v>2.5000000000000001E-3</v>
      </c>
      <c r="F5" s="67">
        <f>CharacterData2!F2</f>
        <v>0</v>
      </c>
      <c r="G5" s="73">
        <f>CharacterData1!C3</f>
        <v>506.25</v>
      </c>
      <c r="H5" s="29"/>
      <c r="I5" s="29">
        <f t="shared" ref="I5:I14" si="1">I4+$AB$1</f>
        <v>1.0024999999999999</v>
      </c>
      <c r="J5" s="67">
        <f>CharacterData3!F2</f>
        <v>0</v>
      </c>
      <c r="K5" s="73">
        <f>CharacterData1!C3</f>
        <v>506.25</v>
      </c>
      <c r="L5" s="29"/>
      <c r="M5" s="29">
        <f t="shared" ref="M5:M15" si="2">M4+$AB$1</f>
        <v>1.0024999999999999</v>
      </c>
      <c r="N5" s="67">
        <f>CharacterData4!G2</f>
        <v>0</v>
      </c>
      <c r="O5" s="73">
        <f>CharacterData1!C3</f>
        <v>506.25</v>
      </c>
      <c r="P5" s="29">
        <f t="shared" ref="P5:P15" si="3">P4+$AB$1</f>
        <v>1.0024999999999999</v>
      </c>
      <c r="Q5" s="67">
        <f>CharacterData5!H3</f>
        <v>0</v>
      </c>
      <c r="R5" s="73">
        <f>CharacterData1!C3</f>
        <v>506.25</v>
      </c>
      <c r="T5">
        <f>ConcertData!C4</f>
        <v>90</v>
      </c>
      <c r="U5">
        <f>ConcertData!D4</f>
        <v>150</v>
      </c>
      <c r="V5" s="69">
        <f>ConcertData!E4</f>
        <v>100000</v>
      </c>
      <c r="W5" s="70">
        <f>SongData!C4</f>
        <v>100.8</v>
      </c>
      <c r="X5" s="69">
        <f>SongData!D4</f>
        <v>20</v>
      </c>
      <c r="Y5" s="70">
        <f>SongData!E4</f>
        <v>7.1999999999999993</v>
      </c>
      <c r="Z5" s="71">
        <f>SongData!H4</f>
        <v>5.04</v>
      </c>
    </row>
    <row r="6" spans="1:28" ht="15.75" customHeight="1">
      <c r="A6" s="67">
        <f t="shared" si="0"/>
        <v>24.15</v>
      </c>
      <c r="B6" s="72">
        <f>CharacterData1!D3</f>
        <v>1.01</v>
      </c>
      <c r="C6" s="73">
        <f>CharacterData1!C4</f>
        <v>2562.890625</v>
      </c>
      <c r="D6" s="29"/>
      <c r="E6" s="29">
        <f>E4*E3</f>
        <v>0</v>
      </c>
      <c r="F6" s="67">
        <f>CharacterData2!F3</f>
        <v>0</v>
      </c>
      <c r="G6" s="73">
        <f>CharacterData1!C4</f>
        <v>2562.890625</v>
      </c>
      <c r="H6" s="29"/>
      <c r="I6" s="29">
        <f t="shared" si="1"/>
        <v>1.0049999999999999</v>
      </c>
      <c r="J6" s="67">
        <f>CharacterData3!F3</f>
        <v>0</v>
      </c>
      <c r="K6" s="73">
        <f>CharacterData1!C4</f>
        <v>2562.890625</v>
      </c>
      <c r="L6" s="29"/>
      <c r="M6" s="29">
        <f t="shared" si="2"/>
        <v>1.0049999999999999</v>
      </c>
      <c r="N6" s="67">
        <f>CharacterData4!G3</f>
        <v>0</v>
      </c>
      <c r="O6" s="73">
        <f>CharacterData1!C4</f>
        <v>2562.890625</v>
      </c>
      <c r="P6" s="29">
        <f t="shared" si="3"/>
        <v>1.0049999999999999</v>
      </c>
      <c r="Q6" s="67">
        <f>CharacterData5!H4</f>
        <v>0</v>
      </c>
      <c r="R6" s="73">
        <f>CharacterData1!C4</f>
        <v>2562.890625</v>
      </c>
      <c r="T6">
        <f>ConcertData!C5</f>
        <v>110</v>
      </c>
      <c r="U6">
        <f>ConcertData!D5</f>
        <v>200</v>
      </c>
      <c r="V6" s="69">
        <f>ConcertData!E5</f>
        <v>100000</v>
      </c>
      <c r="W6" s="70">
        <f>SongData!C5</f>
        <v>120.96</v>
      </c>
      <c r="X6" s="69">
        <f>SongData!D5</f>
        <v>20</v>
      </c>
      <c r="Y6" s="70">
        <f>SongData!E5</f>
        <v>8.6399999999999988</v>
      </c>
      <c r="Z6" s="71">
        <f>SongData!H5</f>
        <v>6.048</v>
      </c>
    </row>
    <row r="7" spans="1:28" ht="15.75" customHeight="1">
      <c r="A7" s="67">
        <f t="shared" si="0"/>
        <v>24.195037499999994</v>
      </c>
      <c r="B7" s="72">
        <f>CharacterData1!D4</f>
        <v>1.01</v>
      </c>
      <c r="C7" s="73">
        <f>CharacterData1!C5</f>
        <v>12974.6337890625</v>
      </c>
      <c r="D7" s="29"/>
      <c r="E7" s="29">
        <f t="shared" ref="E7:E14" si="4">E5*E5</f>
        <v>6.2500000000000003E-6</v>
      </c>
      <c r="F7" s="67">
        <f>CharacterData2!F4</f>
        <v>0</v>
      </c>
      <c r="G7" s="73">
        <f>CharacterData1!C5</f>
        <v>12974.6337890625</v>
      </c>
      <c r="H7" s="29"/>
      <c r="I7" s="29">
        <f t="shared" si="1"/>
        <v>1.0074999999999998</v>
      </c>
      <c r="J7" s="67">
        <f>CharacterData3!F4</f>
        <v>0</v>
      </c>
      <c r="K7" s="73">
        <f>CharacterData1!C5</f>
        <v>12974.6337890625</v>
      </c>
      <c r="L7" s="29"/>
      <c r="M7" s="29">
        <f t="shared" si="2"/>
        <v>1.0074999999999998</v>
      </c>
      <c r="N7" s="67">
        <f>CharacterData4!G4</f>
        <v>0</v>
      </c>
      <c r="O7" s="73">
        <f>CharacterData1!C5</f>
        <v>12974.6337890625</v>
      </c>
      <c r="P7" s="29">
        <f t="shared" si="3"/>
        <v>1.0074999999999998</v>
      </c>
      <c r="Q7" s="67">
        <f>CharacterData5!H5</f>
        <v>0</v>
      </c>
      <c r="R7" s="73">
        <f>CharacterData1!C5</f>
        <v>12974.6337890625</v>
      </c>
      <c r="T7">
        <f>ConcertData!C6</f>
        <v>130</v>
      </c>
      <c r="U7">
        <f>ConcertData!D6</f>
        <v>250</v>
      </c>
      <c r="V7" s="69">
        <f>ConcertData!E6</f>
        <v>100000</v>
      </c>
      <c r="W7" s="70">
        <f>SongData!C6</f>
        <v>302.39999999999998</v>
      </c>
      <c r="X7" s="69">
        <f>SongData!D6</f>
        <v>40</v>
      </c>
      <c r="Y7" s="70">
        <f>SongData!E6</f>
        <v>67.099999999999994</v>
      </c>
      <c r="Z7" s="71">
        <f>SongData!H6</f>
        <v>7.56</v>
      </c>
    </row>
    <row r="8" spans="1:28" ht="15.75" customHeight="1">
      <c r="A8" s="67">
        <f t="shared" si="0"/>
        <v>24.239999999999995</v>
      </c>
      <c r="B8" s="72">
        <f>CharacterData1!D5</f>
        <v>1.01</v>
      </c>
      <c r="C8" s="73">
        <f>CharacterData1!C6</f>
        <v>65684.083557128906</v>
      </c>
      <c r="D8" s="29"/>
      <c r="E8" s="29">
        <f t="shared" si="4"/>
        <v>0</v>
      </c>
      <c r="F8" s="67">
        <f>CharacterData2!F5</f>
        <v>0</v>
      </c>
      <c r="G8" s="73">
        <f>CharacterData1!C6</f>
        <v>65684.083557128906</v>
      </c>
      <c r="H8" s="29"/>
      <c r="I8" s="29">
        <f t="shared" si="1"/>
        <v>1.0099999999999998</v>
      </c>
      <c r="J8" s="67">
        <f>CharacterData3!F5</f>
        <v>0</v>
      </c>
      <c r="K8" s="73">
        <f>CharacterData1!C6</f>
        <v>65684.083557128906</v>
      </c>
      <c r="L8" s="29"/>
      <c r="M8" s="29">
        <f t="shared" si="2"/>
        <v>1.0099999999999998</v>
      </c>
      <c r="N8" s="67">
        <f>CharacterData4!G5</f>
        <v>0</v>
      </c>
      <c r="O8" s="73">
        <f>CharacterData1!C6</f>
        <v>65684.083557128906</v>
      </c>
      <c r="P8" s="29">
        <f t="shared" si="3"/>
        <v>1.0099999999999998</v>
      </c>
      <c r="Q8" s="67">
        <f>CharacterData5!H6</f>
        <v>0</v>
      </c>
      <c r="R8" s="73">
        <f>CharacterData1!C6</f>
        <v>65684.083557128906</v>
      </c>
      <c r="T8">
        <f>ConcertData!C7</f>
        <v>150</v>
      </c>
      <c r="U8">
        <f>ConcertData!D7</f>
        <v>300</v>
      </c>
      <c r="V8" s="69">
        <f>ConcertData!E7</f>
        <v>100000</v>
      </c>
      <c r="W8" s="70">
        <f>SongData!C7</f>
        <v>174.18239999999997</v>
      </c>
      <c r="X8" s="69">
        <f>SongData!D7</f>
        <v>20</v>
      </c>
      <c r="Y8" s="70">
        <f>SongData!E7</f>
        <v>12.441599999999998</v>
      </c>
      <c r="Z8" s="71">
        <f>SongData!H7</f>
        <v>8.7091199999999986</v>
      </c>
    </row>
    <row r="9" spans="1:28" ht="15.75" customHeight="1">
      <c r="A9" s="67">
        <f t="shared" si="0"/>
        <v>24.285000000234369</v>
      </c>
      <c r="B9" s="72">
        <f>CharacterData1!D6</f>
        <v>1.01</v>
      </c>
      <c r="C9" s="73">
        <f>CharacterData1!C7</f>
        <v>332525.67300796509</v>
      </c>
      <c r="D9" s="29"/>
      <c r="E9" s="29">
        <f t="shared" si="4"/>
        <v>3.9062500000000001E-11</v>
      </c>
      <c r="F9" s="67">
        <f>CharacterData2!F6</f>
        <v>0</v>
      </c>
      <c r="G9" s="73">
        <f>CharacterData1!C7</f>
        <v>332525.67300796509</v>
      </c>
      <c r="H9" s="29"/>
      <c r="I9" s="29">
        <f t="shared" si="1"/>
        <v>1.0124999999999997</v>
      </c>
      <c r="J9" s="67">
        <f>CharacterData3!F6</f>
        <v>0</v>
      </c>
      <c r="K9" s="73">
        <f>CharacterData1!C7</f>
        <v>332525.67300796509</v>
      </c>
      <c r="L9" s="29"/>
      <c r="M9" s="29">
        <f t="shared" si="2"/>
        <v>1.0124999999999997</v>
      </c>
      <c r="N9" s="67">
        <f>CharacterData4!G6</f>
        <v>0</v>
      </c>
      <c r="O9" s="73">
        <f>CharacterData1!C7</f>
        <v>332525.67300796509</v>
      </c>
      <c r="P9" s="29">
        <f t="shared" si="3"/>
        <v>1.0124999999999997</v>
      </c>
      <c r="Q9" s="67">
        <f>CharacterData5!H7</f>
        <v>0</v>
      </c>
      <c r="R9" s="73">
        <f>CharacterData1!C7</f>
        <v>332525.67300796509</v>
      </c>
      <c r="T9">
        <f>ConcertData!C8</f>
        <v>170</v>
      </c>
      <c r="U9">
        <f>ConcertData!D8</f>
        <v>350</v>
      </c>
      <c r="V9" s="69">
        <f>ConcertData!E8</f>
        <v>100000</v>
      </c>
      <c r="W9" s="70">
        <f>SongData!C8</f>
        <v>209.01887999999997</v>
      </c>
      <c r="X9" s="69">
        <f>SongData!D8</f>
        <v>20</v>
      </c>
      <c r="Y9" s="70">
        <f>SongData!E8</f>
        <v>14.929919999999996</v>
      </c>
      <c r="Z9" s="71">
        <f>SongData!H8</f>
        <v>10.450943999999998</v>
      </c>
    </row>
    <row r="10" spans="1:28" ht="15.75" customHeight="1">
      <c r="A10" s="67">
        <f t="shared" si="0"/>
        <v>24.329999999999991</v>
      </c>
      <c r="B10" s="72">
        <f>CharacterData1!D7</f>
        <v>1.01</v>
      </c>
      <c r="C10" s="73">
        <f>CharacterData1!C8</f>
        <v>1683411.2196028233</v>
      </c>
      <c r="D10" s="29"/>
      <c r="E10" s="29">
        <f t="shared" si="4"/>
        <v>0</v>
      </c>
      <c r="F10" s="67">
        <f>CharacterData2!F7</f>
        <v>0</v>
      </c>
      <c r="G10" s="73">
        <f>CharacterData1!C8</f>
        <v>1683411.2196028233</v>
      </c>
      <c r="H10" s="29"/>
      <c r="I10" s="29">
        <f t="shared" si="1"/>
        <v>1.0149999999999997</v>
      </c>
      <c r="J10" s="67">
        <f>CharacterData3!F7</f>
        <v>0</v>
      </c>
      <c r="K10" s="73">
        <f>CharacterData1!C8</f>
        <v>1683411.2196028233</v>
      </c>
      <c r="L10" s="29"/>
      <c r="M10" s="29">
        <f t="shared" si="2"/>
        <v>1.0149999999999997</v>
      </c>
      <c r="N10" s="67">
        <f>CharacterData4!G7</f>
        <v>0</v>
      </c>
      <c r="O10" s="73">
        <f>CharacterData1!C8</f>
        <v>1683411.2196028233</v>
      </c>
      <c r="P10" s="29">
        <f t="shared" si="3"/>
        <v>1.0149999999999997</v>
      </c>
      <c r="Q10" s="67">
        <f>CharacterData5!H8</f>
        <v>0</v>
      </c>
      <c r="R10" s="73">
        <f>CharacterData1!C8</f>
        <v>1683411.2196028233</v>
      </c>
      <c r="T10">
        <f>ConcertData!C9</f>
        <v>190</v>
      </c>
      <c r="U10">
        <f>ConcertData!D9</f>
        <v>400</v>
      </c>
      <c r="V10" s="69">
        <f>ConcertData!E9</f>
        <v>100000</v>
      </c>
      <c r="W10" s="70">
        <f>SongData!C9</f>
        <v>250.82265599999994</v>
      </c>
      <c r="X10" s="69">
        <f>SongData!D9</f>
        <v>20</v>
      </c>
      <c r="Y10" s="70">
        <f>SongData!E9</f>
        <v>17.915903999999994</v>
      </c>
      <c r="Z10" s="71">
        <f>SongData!H9</f>
        <v>12.541132799999996</v>
      </c>
    </row>
    <row r="11" spans="1:28" ht="15.75" customHeight="1">
      <c r="A11" s="67">
        <f t="shared" si="0"/>
        <v>24.374999999999993</v>
      </c>
      <c r="B11" s="72">
        <f>CharacterData1!D8</f>
        <v>1.01</v>
      </c>
      <c r="C11" s="73">
        <f>CharacterData1!C9</f>
        <v>8522269.2992392927</v>
      </c>
      <c r="D11" s="29"/>
      <c r="E11" s="29">
        <f t="shared" si="4"/>
        <v>1.5258789062500002E-21</v>
      </c>
      <c r="F11" s="67">
        <f>CharacterData2!F8</f>
        <v>0</v>
      </c>
      <c r="G11" s="73">
        <f>CharacterData1!C9</f>
        <v>8522269.2992392927</v>
      </c>
      <c r="H11" s="29"/>
      <c r="I11" s="29">
        <f t="shared" si="1"/>
        <v>1.0174999999999996</v>
      </c>
      <c r="J11" s="67">
        <f>CharacterData3!F8</f>
        <v>0</v>
      </c>
      <c r="K11" s="73">
        <f>CharacterData1!C9</f>
        <v>8522269.2992392927</v>
      </c>
      <c r="L11" s="29"/>
      <c r="M11" s="29">
        <f t="shared" si="2"/>
        <v>1.0174999999999996</v>
      </c>
      <c r="N11" s="67">
        <f>CharacterData4!G8</f>
        <v>0</v>
      </c>
      <c r="O11" s="73">
        <f>CharacterData1!C9</f>
        <v>8522269.2992392927</v>
      </c>
      <c r="P11" s="29">
        <f t="shared" si="3"/>
        <v>1.0174999999999996</v>
      </c>
      <c r="Q11" s="67">
        <f>CharacterData5!H9</f>
        <v>0</v>
      </c>
      <c r="R11" s="73">
        <f>CharacterData1!C9</f>
        <v>8522269.2992392927</v>
      </c>
      <c r="T11">
        <f>ConcertData!C10</f>
        <v>210</v>
      </c>
      <c r="U11">
        <f>ConcertData!D10</f>
        <v>450</v>
      </c>
      <c r="V11" s="69">
        <f>ConcertData!E10</f>
        <v>100000</v>
      </c>
      <c r="W11" s="70">
        <f>SongData!C10</f>
        <v>300.98718719999994</v>
      </c>
      <c r="X11" s="69">
        <f>SongData!D10</f>
        <v>20</v>
      </c>
      <c r="Y11" s="70">
        <f>SongData!E10</f>
        <v>21.499084799999991</v>
      </c>
      <c r="Z11" s="71">
        <f>SongData!H10</f>
        <v>15.049359359999997</v>
      </c>
    </row>
    <row r="12" spans="1:28" ht="15.75" customHeight="1">
      <c r="A12" s="67">
        <f t="shared" si="0"/>
        <v>24.419999999999991</v>
      </c>
      <c r="B12" s="72">
        <f>CharacterData1!D9</f>
        <v>1.01</v>
      </c>
      <c r="C12" s="73">
        <f>CharacterData1!C10</f>
        <v>43143988.327398919</v>
      </c>
      <c r="D12" s="29"/>
      <c r="E12" s="29">
        <f t="shared" si="4"/>
        <v>0</v>
      </c>
      <c r="F12" s="67">
        <f>CharacterData2!F9</f>
        <v>0</v>
      </c>
      <c r="G12" s="73">
        <f>CharacterData1!C10</f>
        <v>43143988.327398919</v>
      </c>
      <c r="H12" s="29"/>
      <c r="I12" s="29">
        <f t="shared" si="1"/>
        <v>1.0199999999999996</v>
      </c>
      <c r="J12" s="67">
        <f>CharacterData3!F9</f>
        <v>0</v>
      </c>
      <c r="K12" s="73">
        <f>CharacterData1!C10</f>
        <v>43143988.327398919</v>
      </c>
      <c r="L12" s="29"/>
      <c r="M12" s="29">
        <f t="shared" si="2"/>
        <v>1.0199999999999996</v>
      </c>
      <c r="N12" s="67">
        <f>CharacterData4!G9</f>
        <v>0</v>
      </c>
      <c r="O12" s="73">
        <f>CharacterData1!C10</f>
        <v>43143988.327398919</v>
      </c>
      <c r="P12" s="29">
        <f t="shared" si="3"/>
        <v>1.0199999999999996</v>
      </c>
      <c r="Q12" s="67">
        <f>CharacterData5!H10</f>
        <v>0</v>
      </c>
      <c r="R12" s="73">
        <f>CharacterData1!C10</f>
        <v>43143988.327398919</v>
      </c>
      <c r="T12">
        <f>ConcertData!C11</f>
        <v>230</v>
      </c>
      <c r="U12">
        <f>ConcertData!D11</f>
        <v>500</v>
      </c>
      <c r="V12" s="69">
        <f>ConcertData!E11</f>
        <v>100000</v>
      </c>
      <c r="W12" s="70">
        <f>SongData!C11</f>
        <v>752.46796799999981</v>
      </c>
      <c r="X12" s="69">
        <f>SongData!D11</f>
        <v>40</v>
      </c>
      <c r="Y12" s="70">
        <f>SongData!E11</f>
        <v>166.96627199999995</v>
      </c>
      <c r="Z12" s="71">
        <f>SongData!H11</f>
        <v>18.811699199999996</v>
      </c>
    </row>
    <row r="13" spans="1:28" ht="15.75" customHeight="1">
      <c r="A13" s="67">
        <f t="shared" si="0"/>
        <v>24.464999999999993</v>
      </c>
      <c r="B13" s="72">
        <f>CharacterData1!D10</f>
        <v>1.01</v>
      </c>
      <c r="C13" s="73">
        <f>CharacterData1!C11</f>
        <v>218416440.90745702</v>
      </c>
      <c r="D13" s="29"/>
      <c r="E13" s="29">
        <f t="shared" si="4"/>
        <v>2.3283064365386967E-42</v>
      </c>
      <c r="F13" s="67">
        <f>CharacterData2!F10</f>
        <v>0</v>
      </c>
      <c r="G13" s="73">
        <f>CharacterData1!C11</f>
        <v>218416440.90745702</v>
      </c>
      <c r="H13" s="29"/>
      <c r="I13" s="29">
        <f t="shared" si="1"/>
        <v>1.0224999999999995</v>
      </c>
      <c r="J13" s="67">
        <f>CharacterData3!F10</f>
        <v>0</v>
      </c>
      <c r="K13" s="73">
        <f>CharacterData1!C11</f>
        <v>218416440.90745702</v>
      </c>
      <c r="L13" s="29"/>
      <c r="M13" s="29">
        <f t="shared" si="2"/>
        <v>1.0224999999999995</v>
      </c>
      <c r="N13" s="67">
        <f>CharacterData4!G10</f>
        <v>0</v>
      </c>
      <c r="O13" s="73">
        <f>CharacterData1!C11</f>
        <v>218416440.90745702</v>
      </c>
      <c r="P13" s="29">
        <f t="shared" si="3"/>
        <v>1.0224999999999995</v>
      </c>
      <c r="Q13" s="67">
        <f>CharacterData5!H11</f>
        <v>0</v>
      </c>
      <c r="R13" s="73">
        <f>CharacterData1!C11</f>
        <v>218416440.90745702</v>
      </c>
    </row>
    <row r="14" spans="1:28" ht="15.75" customHeight="1">
      <c r="A14" s="67">
        <f t="shared" si="0"/>
        <v>24.509999999999991</v>
      </c>
      <c r="B14" s="68">
        <v>1.01</v>
      </c>
      <c r="D14" s="29"/>
      <c r="E14" s="29">
        <f t="shared" si="4"/>
        <v>0</v>
      </c>
      <c r="F14" s="67">
        <f>CharacterData2!F11</f>
        <v>0</v>
      </c>
      <c r="H14" s="29"/>
      <c r="I14" s="29">
        <f t="shared" si="1"/>
        <v>1.0249999999999995</v>
      </c>
      <c r="J14" s="67">
        <f>CharacterData3!F11</f>
        <v>0</v>
      </c>
      <c r="K14" s="73">
        <f>CharacterData1!C12</f>
        <v>1105733232.0940013</v>
      </c>
      <c r="L14" s="29"/>
      <c r="M14" s="29">
        <f t="shared" si="2"/>
        <v>1.0249999999999995</v>
      </c>
      <c r="N14" s="67">
        <f>CharacterData4!G11</f>
        <v>0</v>
      </c>
      <c r="P14" s="29">
        <f t="shared" si="3"/>
        <v>1.0249999999999995</v>
      </c>
    </row>
    <row r="15" spans="1:28" ht="15.75" customHeight="1">
      <c r="A15" s="27"/>
      <c r="L15" s="29"/>
      <c r="M15" s="29">
        <f t="shared" si="2"/>
        <v>1.0274999999999994</v>
      </c>
      <c r="P15" s="29">
        <f t="shared" si="3"/>
        <v>1.0274999999999994</v>
      </c>
      <c r="T15">
        <f>ConcertData!C12</f>
        <v>0</v>
      </c>
      <c r="U15">
        <f>ConcertData!D12</f>
        <v>0</v>
      </c>
    </row>
    <row r="16" spans="1:28" ht="15.75" customHeight="1">
      <c r="A16" s="27"/>
      <c r="T16">
        <f>ConcertData!C13</f>
        <v>0</v>
      </c>
    </row>
    <row r="17" spans="1:20" ht="15.75" customHeight="1">
      <c r="A17" s="27"/>
      <c r="T17">
        <f>ConcertData!C14</f>
        <v>0</v>
      </c>
    </row>
    <row r="18" spans="1:20" ht="15.75" customHeight="1">
      <c r="A18" s="27"/>
      <c r="T18">
        <f>ConcertData!C15</f>
        <v>0</v>
      </c>
    </row>
    <row r="19" spans="1:20" ht="15.75" customHeight="1">
      <c r="A19" s="27"/>
      <c r="T19">
        <f>ConcertData!C16</f>
        <v>0</v>
      </c>
    </row>
    <row r="20" spans="1:20" ht="15.75" customHeight="1">
      <c r="A20" s="27"/>
      <c r="T20">
        <f>ConcertData!C17</f>
        <v>0</v>
      </c>
    </row>
    <row r="21" spans="1:20" ht="15.75" customHeight="1">
      <c r="A21" s="27"/>
      <c r="T21">
        <f>ConcertData!C18</f>
        <v>0</v>
      </c>
    </row>
    <row r="22" spans="1:20" ht="15.75" customHeight="1">
      <c r="A22" s="27"/>
      <c r="T22">
        <f>ConcertData!C19</f>
        <v>0</v>
      </c>
    </row>
    <row r="23" spans="1:20" ht="15.75" customHeight="1">
      <c r="A23" s="27"/>
      <c r="T23">
        <f>ConcertData!C20</f>
        <v>0</v>
      </c>
    </row>
    <row r="24" spans="1:20" ht="15.75" customHeight="1">
      <c r="A24" s="27"/>
      <c r="T24">
        <f>ConcertData!C21</f>
        <v>0</v>
      </c>
    </row>
    <row r="25" spans="1:20" ht="15.75" customHeight="1">
      <c r="A25" s="27"/>
      <c r="T25">
        <f>ConcertData!C22</f>
        <v>0</v>
      </c>
    </row>
    <row r="26" spans="1:20" ht="15.75" customHeight="1">
      <c r="A26" s="27"/>
      <c r="T26">
        <f>ConcertData!C23</f>
        <v>0</v>
      </c>
    </row>
    <row r="27" spans="1:20" ht="15.75" customHeight="1">
      <c r="A27" s="27"/>
      <c r="T27">
        <f>ConcertData!C24</f>
        <v>0</v>
      </c>
    </row>
    <row r="28" spans="1:20" ht="15.75" customHeight="1">
      <c r="A28" s="27"/>
      <c r="T28">
        <f>ConcertData!C25</f>
        <v>0</v>
      </c>
    </row>
    <row r="29" spans="1:20" ht="15.75" customHeight="1">
      <c r="A29" s="27"/>
      <c r="T29">
        <f>ConcertData!C26</f>
        <v>0</v>
      </c>
    </row>
    <row r="30" spans="1:20" ht="14.25">
      <c r="A30" s="27"/>
      <c r="T30">
        <f>ConcertData!C27</f>
        <v>0</v>
      </c>
    </row>
    <row r="31" spans="1:20" ht="14.25">
      <c r="A31" s="27"/>
      <c r="T31">
        <f>ConcertData!C28</f>
        <v>0</v>
      </c>
    </row>
    <row r="32" spans="1:20" ht="14.25">
      <c r="A32" s="27"/>
      <c r="T32">
        <f>ConcertData!C29</f>
        <v>0</v>
      </c>
    </row>
    <row r="33" spans="1:1" ht="14.25">
      <c r="A33" s="27"/>
    </row>
    <row r="34" spans="1:1" ht="14.25">
      <c r="A34" s="27"/>
    </row>
    <row r="35" spans="1:1" ht="14.25">
      <c r="A35" s="27"/>
    </row>
    <row r="36" spans="1:1" ht="14.25">
      <c r="A36" s="27"/>
    </row>
    <row r="37" spans="1:1" ht="14.25">
      <c r="A37" s="27"/>
    </row>
  </sheetData>
  <mergeCells count="7">
    <mergeCell ref="W1:Z1"/>
    <mergeCell ref="T1:V1"/>
    <mergeCell ref="B1:C1"/>
    <mergeCell ref="F1:G1"/>
    <mergeCell ref="J1:K1"/>
    <mergeCell ref="N1:O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</sheetPr>
  <dimension ref="A1:AA1007"/>
  <sheetViews>
    <sheetView workbookViewId="0"/>
  </sheetViews>
  <sheetFormatPr defaultColWidth="14.42578125" defaultRowHeight="15.75" customHeight="1"/>
  <cols>
    <col min="4" max="4" width="38.28515625" customWidth="1"/>
  </cols>
  <sheetData>
    <row r="1" spans="1:27" ht="15.75" customHeight="1">
      <c r="A1" s="1" t="s">
        <v>0</v>
      </c>
      <c r="B1" s="1" t="s">
        <v>39</v>
      </c>
      <c r="C1" s="1" t="s">
        <v>40</v>
      </c>
      <c r="D1" s="22" t="s">
        <v>23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101</v>
      </c>
      <c r="B2" s="10" t="s">
        <v>46</v>
      </c>
      <c r="C2" s="10">
        <v>1</v>
      </c>
      <c r="D2" s="23" t="s">
        <v>47</v>
      </c>
      <c r="E2" s="10">
        <v>100</v>
      </c>
      <c r="F2" s="10">
        <v>1.2</v>
      </c>
    </row>
    <row r="3" spans="1:27" ht="15.75" customHeight="1">
      <c r="A3" s="10">
        <v>102</v>
      </c>
      <c r="B3" s="10" t="s">
        <v>46</v>
      </c>
      <c r="C3" s="10">
        <v>2</v>
      </c>
      <c r="D3" s="23" t="s">
        <v>48</v>
      </c>
      <c r="E3" s="10">
        <v>7</v>
      </c>
      <c r="F3" s="10">
        <v>1.5</v>
      </c>
      <c r="G3" s="10"/>
      <c r="H3" s="10" t="s">
        <v>49</v>
      </c>
      <c r="M3" s="10" t="s">
        <v>50</v>
      </c>
    </row>
    <row r="4" spans="1:27" ht="15.75" customHeight="1">
      <c r="A4" s="10">
        <v>103</v>
      </c>
      <c r="B4" s="10" t="s">
        <v>46</v>
      </c>
      <c r="C4" s="10">
        <v>3</v>
      </c>
      <c r="D4" s="23" t="s">
        <v>51</v>
      </c>
      <c r="E4" s="10">
        <v>9</v>
      </c>
      <c r="F4" s="10">
        <v>1.8</v>
      </c>
      <c r="G4" s="24"/>
      <c r="H4" s="24"/>
      <c r="I4" s="25" t="s">
        <v>52</v>
      </c>
      <c r="J4" s="24"/>
      <c r="K4" s="24"/>
      <c r="L4" s="24"/>
      <c r="M4" s="25" t="s">
        <v>53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.75" customHeight="1">
      <c r="A5" s="10">
        <v>104</v>
      </c>
      <c r="B5" s="10" t="s">
        <v>46</v>
      </c>
      <c r="C5" s="10">
        <v>4</v>
      </c>
      <c r="D5" s="23" t="s">
        <v>54</v>
      </c>
      <c r="E5" s="10">
        <v>11</v>
      </c>
      <c r="F5" s="10">
        <v>2.1</v>
      </c>
      <c r="M5" s="10" t="s">
        <v>55</v>
      </c>
    </row>
    <row r="6" spans="1:27" ht="15.75" customHeight="1">
      <c r="A6" s="10">
        <v>105</v>
      </c>
      <c r="B6" s="10" t="s">
        <v>46</v>
      </c>
      <c r="C6" s="10">
        <v>5</v>
      </c>
      <c r="D6" s="23" t="s">
        <v>56</v>
      </c>
      <c r="E6" s="10">
        <v>13</v>
      </c>
      <c r="F6" s="10">
        <v>2.4</v>
      </c>
      <c r="M6" s="10" t="s">
        <v>57</v>
      </c>
    </row>
    <row r="7" spans="1:27" ht="15.75" customHeight="1">
      <c r="A7" s="10">
        <v>106</v>
      </c>
      <c r="B7" s="10" t="s">
        <v>46</v>
      </c>
      <c r="C7" s="10">
        <v>6</v>
      </c>
      <c r="D7" s="23" t="s">
        <v>58</v>
      </c>
      <c r="E7" s="10">
        <v>15</v>
      </c>
      <c r="F7" s="10">
        <v>2.7</v>
      </c>
      <c r="M7" s="10" t="s">
        <v>59</v>
      </c>
    </row>
    <row r="8" spans="1:27" ht="15.75" customHeight="1">
      <c r="A8" s="10">
        <v>107</v>
      </c>
      <c r="B8" s="10" t="s">
        <v>46</v>
      </c>
      <c r="C8" s="10">
        <v>7</v>
      </c>
      <c r="D8" s="23" t="s">
        <v>60</v>
      </c>
      <c r="E8" s="10">
        <v>17</v>
      </c>
      <c r="F8" s="10">
        <v>3</v>
      </c>
    </row>
    <row r="9" spans="1:27" ht="15.75" customHeight="1">
      <c r="A9" s="10">
        <v>108</v>
      </c>
      <c r="B9" s="10" t="s">
        <v>46</v>
      </c>
      <c r="C9" s="10">
        <v>8</v>
      </c>
      <c r="D9" s="23" t="s">
        <v>61</v>
      </c>
      <c r="E9" s="10">
        <v>19</v>
      </c>
      <c r="F9" s="10">
        <v>3.3</v>
      </c>
      <c r="N9" s="10" t="s">
        <v>62</v>
      </c>
    </row>
    <row r="10" spans="1:27" ht="15.75" customHeight="1">
      <c r="A10" s="10">
        <v>109</v>
      </c>
      <c r="B10" s="10" t="s">
        <v>46</v>
      </c>
      <c r="C10" s="10">
        <v>9</v>
      </c>
      <c r="D10" s="23" t="s">
        <v>63</v>
      </c>
      <c r="E10" s="10">
        <v>21</v>
      </c>
      <c r="F10" s="10">
        <v>3.6</v>
      </c>
      <c r="N10" s="10" t="s">
        <v>64</v>
      </c>
    </row>
    <row r="11" spans="1:27" ht="15.75" customHeight="1">
      <c r="A11" s="10">
        <v>110</v>
      </c>
      <c r="B11" s="10" t="s">
        <v>46</v>
      </c>
      <c r="C11" s="10">
        <v>10</v>
      </c>
      <c r="D11" s="23" t="s">
        <v>65</v>
      </c>
      <c r="E11" s="10">
        <v>23</v>
      </c>
      <c r="F11" s="10">
        <v>3.9</v>
      </c>
      <c r="N11" s="10" t="s">
        <v>66</v>
      </c>
    </row>
    <row r="12" spans="1:27" ht="15.75" customHeight="1">
      <c r="A12" s="10">
        <v>201</v>
      </c>
      <c r="B12" s="10" t="s">
        <v>67</v>
      </c>
      <c r="C12" s="10">
        <v>1</v>
      </c>
      <c r="D12" s="23" t="s">
        <v>68</v>
      </c>
      <c r="E12" s="10">
        <v>5</v>
      </c>
      <c r="F12" s="10">
        <v>1.2</v>
      </c>
      <c r="N12" s="10" t="s">
        <v>69</v>
      </c>
    </row>
    <row r="13" spans="1:27" ht="15.75" customHeight="1">
      <c r="A13" s="10">
        <v>202</v>
      </c>
      <c r="B13" s="10" t="s">
        <v>67</v>
      </c>
      <c r="C13" s="10">
        <v>2</v>
      </c>
      <c r="D13" s="23" t="s">
        <v>70</v>
      </c>
      <c r="E13" s="10">
        <v>7</v>
      </c>
      <c r="F13" s="10">
        <v>1.5</v>
      </c>
      <c r="N13" s="10" t="s">
        <v>71</v>
      </c>
    </row>
    <row r="14" spans="1:27" ht="15.75" customHeight="1">
      <c r="A14" s="10">
        <v>203</v>
      </c>
      <c r="B14" s="10" t="s">
        <v>67</v>
      </c>
      <c r="C14" s="10">
        <v>3</v>
      </c>
      <c r="D14" s="23" t="s">
        <v>72</v>
      </c>
      <c r="E14" s="10">
        <v>9</v>
      </c>
      <c r="F14" s="10">
        <v>1.8</v>
      </c>
      <c r="N14" s="10" t="s">
        <v>73</v>
      </c>
    </row>
    <row r="15" spans="1:27" ht="15.75" customHeight="1">
      <c r="A15" s="10">
        <v>204</v>
      </c>
      <c r="B15" s="10" t="s">
        <v>67</v>
      </c>
      <c r="C15" s="10">
        <v>4</v>
      </c>
      <c r="D15" s="23" t="s">
        <v>74</v>
      </c>
      <c r="E15" s="10">
        <v>11</v>
      </c>
      <c r="F15" s="10">
        <v>2.1</v>
      </c>
      <c r="N15" s="10" t="s">
        <v>75</v>
      </c>
    </row>
    <row r="16" spans="1:27" ht="15.75" customHeight="1">
      <c r="A16" s="10">
        <v>205</v>
      </c>
      <c r="B16" s="10" t="s">
        <v>67</v>
      </c>
      <c r="C16" s="10">
        <v>5</v>
      </c>
      <c r="D16" s="23" t="s">
        <v>76</v>
      </c>
      <c r="E16" s="10">
        <v>13</v>
      </c>
      <c r="F16" s="10">
        <v>2.4</v>
      </c>
    </row>
    <row r="17" spans="1:6" ht="15.75" customHeight="1">
      <c r="A17" s="10">
        <v>206</v>
      </c>
      <c r="B17" s="10" t="s">
        <v>67</v>
      </c>
      <c r="C17" s="10">
        <v>6</v>
      </c>
      <c r="D17" s="23" t="s">
        <v>77</v>
      </c>
      <c r="E17" s="10">
        <v>15</v>
      </c>
      <c r="F17" s="10">
        <v>2.7</v>
      </c>
    </row>
    <row r="18" spans="1:6" ht="15.75" customHeight="1">
      <c r="A18" s="10">
        <v>207</v>
      </c>
      <c r="B18" s="10" t="s">
        <v>67</v>
      </c>
      <c r="C18" s="10">
        <v>7</v>
      </c>
      <c r="D18" s="23" t="s">
        <v>78</v>
      </c>
      <c r="E18" s="10">
        <v>17</v>
      </c>
      <c r="F18" s="10">
        <v>3</v>
      </c>
    </row>
    <row r="19" spans="1:6" ht="15.75" customHeight="1">
      <c r="A19" s="10">
        <v>208</v>
      </c>
      <c r="B19" s="10" t="s">
        <v>67</v>
      </c>
      <c r="C19" s="10">
        <v>8</v>
      </c>
      <c r="D19" s="23" t="s">
        <v>79</v>
      </c>
      <c r="E19" s="10">
        <v>19</v>
      </c>
      <c r="F19" s="10">
        <v>3.3</v>
      </c>
    </row>
    <row r="20" spans="1:6" ht="15.75" customHeight="1">
      <c r="A20" s="10">
        <v>209</v>
      </c>
      <c r="B20" s="10" t="s">
        <v>67</v>
      </c>
      <c r="C20" s="10">
        <v>9</v>
      </c>
      <c r="D20" s="23" t="s">
        <v>80</v>
      </c>
      <c r="E20" s="10">
        <v>21</v>
      </c>
      <c r="F20" s="10">
        <v>3.6</v>
      </c>
    </row>
    <row r="21" spans="1:6" ht="15.75" customHeight="1">
      <c r="A21" s="10">
        <v>210</v>
      </c>
      <c r="B21" s="10" t="s">
        <v>67</v>
      </c>
      <c r="C21" s="10">
        <v>10</v>
      </c>
      <c r="D21" s="23" t="s">
        <v>81</v>
      </c>
      <c r="E21" s="10">
        <v>23</v>
      </c>
      <c r="F21" s="10">
        <v>3.9</v>
      </c>
    </row>
    <row r="22" spans="1:6" ht="15.75" customHeight="1">
      <c r="A22" s="10">
        <v>301</v>
      </c>
      <c r="B22" s="10" t="s">
        <v>82</v>
      </c>
      <c r="C22" s="10">
        <v>1</v>
      </c>
      <c r="D22" s="23" t="s">
        <v>83</v>
      </c>
      <c r="E22" s="10">
        <v>5</v>
      </c>
      <c r="F22" s="10">
        <v>1.2</v>
      </c>
    </row>
    <row r="23" spans="1:6" ht="15.75" customHeight="1">
      <c r="A23" s="10">
        <v>302</v>
      </c>
      <c r="B23" s="10" t="s">
        <v>82</v>
      </c>
      <c r="C23" s="10">
        <v>2</v>
      </c>
      <c r="D23" s="23" t="s">
        <v>84</v>
      </c>
      <c r="E23" s="10">
        <v>7</v>
      </c>
      <c r="F23" s="10">
        <v>1.5</v>
      </c>
    </row>
    <row r="24" spans="1:6" ht="15.75" customHeight="1">
      <c r="A24" s="10">
        <v>303</v>
      </c>
      <c r="B24" s="10" t="s">
        <v>82</v>
      </c>
      <c r="C24" s="10">
        <v>3</v>
      </c>
      <c r="D24" s="23" t="s">
        <v>85</v>
      </c>
      <c r="E24" s="10">
        <v>9</v>
      </c>
      <c r="F24" s="10">
        <v>1.8</v>
      </c>
    </row>
    <row r="25" spans="1:6" ht="15.75" customHeight="1">
      <c r="A25" s="10">
        <v>304</v>
      </c>
      <c r="B25" s="10" t="s">
        <v>82</v>
      </c>
      <c r="C25" s="10">
        <v>4</v>
      </c>
      <c r="D25" s="23" t="s">
        <v>86</v>
      </c>
      <c r="E25" s="10">
        <v>11</v>
      </c>
      <c r="F25" s="10">
        <v>2.1</v>
      </c>
    </row>
    <row r="26" spans="1:6" ht="15.75" customHeight="1">
      <c r="A26" s="10">
        <v>305</v>
      </c>
      <c r="B26" s="10" t="s">
        <v>82</v>
      </c>
      <c r="C26" s="10">
        <v>5</v>
      </c>
      <c r="D26" s="23" t="s">
        <v>87</v>
      </c>
      <c r="E26" s="10">
        <v>13</v>
      </c>
      <c r="F26" s="10">
        <v>2.4</v>
      </c>
    </row>
    <row r="27" spans="1:6" ht="15.75" customHeight="1">
      <c r="A27" s="10">
        <v>306</v>
      </c>
      <c r="B27" s="10" t="s">
        <v>82</v>
      </c>
      <c r="C27" s="10">
        <v>6</v>
      </c>
      <c r="D27" s="23" t="s">
        <v>88</v>
      </c>
      <c r="E27" s="10">
        <v>15</v>
      </c>
      <c r="F27" s="10">
        <v>2.7</v>
      </c>
    </row>
    <row r="28" spans="1:6" ht="15.75" customHeight="1">
      <c r="A28" s="10">
        <v>307</v>
      </c>
      <c r="B28" s="10" t="s">
        <v>82</v>
      </c>
      <c r="C28" s="10">
        <v>7</v>
      </c>
      <c r="D28" s="23" t="s">
        <v>89</v>
      </c>
      <c r="E28" s="10">
        <v>17</v>
      </c>
      <c r="F28" s="10">
        <v>3</v>
      </c>
    </row>
    <row r="29" spans="1:6" ht="15.75" customHeight="1">
      <c r="A29" s="10">
        <v>308</v>
      </c>
      <c r="B29" s="10" t="s">
        <v>82</v>
      </c>
      <c r="C29" s="10">
        <v>8</v>
      </c>
      <c r="D29" s="23" t="s">
        <v>90</v>
      </c>
      <c r="E29" s="10">
        <v>19</v>
      </c>
      <c r="F29" s="10">
        <v>3.3</v>
      </c>
    </row>
    <row r="30" spans="1:6" ht="12.75">
      <c r="A30" s="10">
        <v>309</v>
      </c>
      <c r="B30" s="10" t="s">
        <v>82</v>
      </c>
      <c r="C30" s="10">
        <v>9</v>
      </c>
      <c r="D30" s="23" t="s">
        <v>91</v>
      </c>
      <c r="E30" s="10">
        <v>21</v>
      </c>
      <c r="F30" s="10">
        <v>3.6</v>
      </c>
    </row>
    <row r="31" spans="1:6" ht="12.75">
      <c r="A31" s="10">
        <v>310</v>
      </c>
      <c r="B31" s="10" t="s">
        <v>82</v>
      </c>
      <c r="C31" s="10">
        <v>10</v>
      </c>
      <c r="D31" s="23" t="s">
        <v>92</v>
      </c>
      <c r="E31" s="10">
        <v>23</v>
      </c>
      <c r="F31" s="10">
        <v>3.9</v>
      </c>
    </row>
    <row r="32" spans="1:6" ht="12.75">
      <c r="A32" s="10">
        <v>401</v>
      </c>
      <c r="B32" s="10" t="s">
        <v>93</v>
      </c>
      <c r="C32" s="10">
        <v>1</v>
      </c>
      <c r="D32" s="23" t="s">
        <v>94</v>
      </c>
      <c r="E32" s="10">
        <v>5</v>
      </c>
      <c r="F32" s="10">
        <v>1.2</v>
      </c>
    </row>
    <row r="33" spans="1:6" ht="12.75">
      <c r="A33" s="10">
        <v>402</v>
      </c>
      <c r="B33" s="10" t="s">
        <v>93</v>
      </c>
      <c r="C33" s="10">
        <v>2</v>
      </c>
      <c r="D33" s="23" t="s">
        <v>95</v>
      </c>
      <c r="E33" s="10">
        <v>7</v>
      </c>
      <c r="F33" s="10">
        <v>1.5</v>
      </c>
    </row>
    <row r="34" spans="1:6" ht="12.75">
      <c r="A34" s="10">
        <v>403</v>
      </c>
      <c r="B34" s="10" t="s">
        <v>93</v>
      </c>
      <c r="C34" s="10">
        <v>3</v>
      </c>
      <c r="D34" s="23" t="s">
        <v>96</v>
      </c>
      <c r="E34" s="10">
        <v>9</v>
      </c>
      <c r="F34" s="10">
        <v>1.8</v>
      </c>
    </row>
    <row r="35" spans="1:6" ht="12.75">
      <c r="A35" s="10">
        <v>404</v>
      </c>
      <c r="B35" s="10" t="s">
        <v>93</v>
      </c>
      <c r="C35" s="10">
        <v>4</v>
      </c>
      <c r="D35" s="23" t="s">
        <v>97</v>
      </c>
      <c r="E35" s="10">
        <v>11</v>
      </c>
      <c r="F35" s="10">
        <v>2.1</v>
      </c>
    </row>
    <row r="36" spans="1:6" ht="12.75">
      <c r="A36" s="10">
        <v>405</v>
      </c>
      <c r="B36" s="10" t="s">
        <v>93</v>
      </c>
      <c r="C36" s="10">
        <v>5</v>
      </c>
      <c r="D36" s="23" t="s">
        <v>98</v>
      </c>
      <c r="E36" s="10">
        <v>13</v>
      </c>
      <c r="F36" s="10">
        <v>2.4</v>
      </c>
    </row>
    <row r="37" spans="1:6" ht="12.75">
      <c r="A37" s="10">
        <v>406</v>
      </c>
      <c r="B37" s="10" t="s">
        <v>93</v>
      </c>
      <c r="C37" s="10">
        <v>6</v>
      </c>
      <c r="D37" s="23" t="s">
        <v>99</v>
      </c>
      <c r="E37" s="10">
        <v>15</v>
      </c>
      <c r="F37" s="10">
        <v>2.7</v>
      </c>
    </row>
    <row r="38" spans="1:6" ht="12.75">
      <c r="A38" s="10">
        <v>407</v>
      </c>
      <c r="B38" s="10" t="s">
        <v>93</v>
      </c>
      <c r="C38" s="10">
        <v>7</v>
      </c>
      <c r="D38" s="23" t="s">
        <v>100</v>
      </c>
      <c r="E38" s="10">
        <v>17</v>
      </c>
      <c r="F38" s="10">
        <v>3</v>
      </c>
    </row>
    <row r="39" spans="1:6" ht="12.75">
      <c r="A39" s="10">
        <v>408</v>
      </c>
      <c r="B39" s="10" t="s">
        <v>93</v>
      </c>
      <c r="C39" s="10">
        <v>8</v>
      </c>
      <c r="D39" s="23" t="s">
        <v>101</v>
      </c>
      <c r="E39" s="10">
        <v>19</v>
      </c>
      <c r="F39" s="10">
        <v>3.3</v>
      </c>
    </row>
    <row r="40" spans="1:6" ht="12.75">
      <c r="A40" s="10">
        <v>409</v>
      </c>
      <c r="B40" s="10" t="s">
        <v>93</v>
      </c>
      <c r="C40" s="10">
        <v>9</v>
      </c>
      <c r="D40" s="23" t="s">
        <v>102</v>
      </c>
      <c r="E40" s="10">
        <v>21</v>
      </c>
      <c r="F40" s="10">
        <v>3.6</v>
      </c>
    </row>
    <row r="41" spans="1:6" ht="12.75">
      <c r="A41" s="10">
        <v>410</v>
      </c>
      <c r="B41" s="10" t="s">
        <v>93</v>
      </c>
      <c r="C41" s="10">
        <v>10</v>
      </c>
      <c r="D41" s="23" t="s">
        <v>103</v>
      </c>
      <c r="E41" s="10">
        <v>23</v>
      </c>
      <c r="F41" s="10">
        <v>3.9</v>
      </c>
    </row>
    <row r="42" spans="1:6" ht="12.75">
      <c r="D42" s="26"/>
    </row>
    <row r="43" spans="1:6" ht="12.75">
      <c r="D43" s="26"/>
    </row>
    <row r="44" spans="1:6" ht="12.75">
      <c r="D44" s="26"/>
    </row>
    <row r="45" spans="1:6" ht="12.75">
      <c r="D45" s="26"/>
    </row>
    <row r="46" spans="1:6" ht="12.75">
      <c r="D46" s="26"/>
    </row>
    <row r="47" spans="1:6" ht="12.75">
      <c r="D47" s="26"/>
    </row>
    <row r="48" spans="1:6" ht="12.75">
      <c r="D48" s="26"/>
    </row>
    <row r="49" spans="4:4" ht="12.75">
      <c r="D49" s="26"/>
    </row>
    <row r="50" spans="4:4" ht="12.75">
      <c r="D50" s="26"/>
    </row>
    <row r="51" spans="4:4" ht="12.75">
      <c r="D51" s="26"/>
    </row>
    <row r="52" spans="4:4" ht="12.75">
      <c r="D52" s="26"/>
    </row>
    <row r="53" spans="4:4" ht="12.75">
      <c r="D53" s="26"/>
    </row>
    <row r="54" spans="4:4" ht="12.75">
      <c r="D54" s="26"/>
    </row>
    <row r="55" spans="4:4" ht="12.75">
      <c r="D55" s="26"/>
    </row>
    <row r="56" spans="4:4" ht="12.75">
      <c r="D56" s="26"/>
    </row>
    <row r="57" spans="4:4" ht="12.75">
      <c r="D57" s="26"/>
    </row>
    <row r="58" spans="4:4" ht="12.75">
      <c r="D58" s="26"/>
    </row>
    <row r="59" spans="4:4" ht="12.75">
      <c r="D59" s="26"/>
    </row>
    <row r="60" spans="4:4" ht="12.75">
      <c r="D60" s="26"/>
    </row>
    <row r="61" spans="4:4" ht="12.75">
      <c r="D61" s="26"/>
    </row>
    <row r="62" spans="4:4" ht="12.75">
      <c r="D62" s="26"/>
    </row>
    <row r="63" spans="4:4" ht="12.75">
      <c r="D63" s="26"/>
    </row>
    <row r="64" spans="4:4" ht="12.75">
      <c r="D64" s="26"/>
    </row>
    <row r="65" spans="4:4" ht="12.75">
      <c r="D65" s="26"/>
    </row>
    <row r="66" spans="4:4" ht="12.75">
      <c r="D66" s="26"/>
    </row>
    <row r="67" spans="4:4" ht="12.75">
      <c r="D67" s="26"/>
    </row>
    <row r="68" spans="4:4" ht="12.75">
      <c r="D68" s="26"/>
    </row>
    <row r="69" spans="4:4" ht="12.75">
      <c r="D69" s="26"/>
    </row>
    <row r="70" spans="4:4" ht="12.75">
      <c r="D70" s="26"/>
    </row>
    <row r="71" spans="4:4" ht="12.75">
      <c r="D71" s="26"/>
    </row>
    <row r="72" spans="4:4" ht="12.75">
      <c r="D72" s="26"/>
    </row>
    <row r="73" spans="4:4" ht="12.75">
      <c r="D73" s="26"/>
    </row>
    <row r="74" spans="4:4" ht="12.75">
      <c r="D74" s="26"/>
    </row>
    <row r="75" spans="4:4" ht="12.75">
      <c r="D75" s="26"/>
    </row>
    <row r="76" spans="4:4" ht="12.75">
      <c r="D76" s="26"/>
    </row>
    <row r="77" spans="4:4" ht="12.75">
      <c r="D77" s="26"/>
    </row>
    <row r="78" spans="4:4" ht="12.75">
      <c r="D78" s="26"/>
    </row>
    <row r="79" spans="4:4" ht="12.75">
      <c r="D79" s="26"/>
    </row>
    <row r="80" spans="4:4" ht="12.75">
      <c r="D80" s="26"/>
    </row>
    <row r="81" spans="4:4" ht="12.75">
      <c r="D81" s="26"/>
    </row>
    <row r="82" spans="4:4" ht="12.75">
      <c r="D82" s="26"/>
    </row>
    <row r="83" spans="4:4" ht="12.75">
      <c r="D83" s="26"/>
    </row>
    <row r="84" spans="4:4" ht="12.75">
      <c r="D84" s="26"/>
    </row>
    <row r="85" spans="4:4" ht="12.75">
      <c r="D85" s="26"/>
    </row>
    <row r="86" spans="4:4" ht="12.75">
      <c r="D86" s="26"/>
    </row>
    <row r="87" spans="4:4" ht="12.75">
      <c r="D87" s="26"/>
    </row>
    <row r="88" spans="4:4" ht="12.75">
      <c r="D88" s="26"/>
    </row>
    <row r="89" spans="4:4" ht="12.75">
      <c r="D89" s="26"/>
    </row>
    <row r="90" spans="4:4" ht="12.75">
      <c r="D90" s="26"/>
    </row>
    <row r="91" spans="4:4" ht="12.75">
      <c r="D91" s="26"/>
    </row>
    <row r="92" spans="4:4" ht="12.75">
      <c r="D92" s="26"/>
    </row>
    <row r="93" spans="4:4" ht="12.75">
      <c r="D93" s="26"/>
    </row>
    <row r="94" spans="4:4" ht="12.75">
      <c r="D94" s="26"/>
    </row>
    <row r="95" spans="4:4" ht="12.75">
      <c r="D95" s="26"/>
    </row>
    <row r="96" spans="4:4" ht="12.75">
      <c r="D96" s="26"/>
    </row>
    <row r="97" spans="4:4" ht="12.75">
      <c r="D97" s="26"/>
    </row>
    <row r="98" spans="4:4" ht="12.75">
      <c r="D98" s="26"/>
    </row>
    <row r="99" spans="4:4" ht="12.75">
      <c r="D99" s="26"/>
    </row>
    <row r="100" spans="4:4" ht="12.75">
      <c r="D100" s="26"/>
    </row>
    <row r="101" spans="4:4" ht="12.75">
      <c r="D101" s="26"/>
    </row>
    <row r="102" spans="4:4" ht="12.75">
      <c r="D102" s="26"/>
    </row>
    <row r="103" spans="4:4" ht="12.75">
      <c r="D103" s="26"/>
    </row>
    <row r="104" spans="4:4" ht="12.75">
      <c r="D104" s="26"/>
    </row>
    <row r="105" spans="4:4" ht="12.75">
      <c r="D105" s="26"/>
    </row>
    <row r="106" spans="4:4" ht="12.75">
      <c r="D106" s="26"/>
    </row>
    <row r="107" spans="4:4" ht="12.75">
      <c r="D107" s="26"/>
    </row>
    <row r="108" spans="4:4" ht="12.75">
      <c r="D108" s="26"/>
    </row>
    <row r="109" spans="4:4" ht="12.75">
      <c r="D109" s="26"/>
    </row>
    <row r="110" spans="4:4" ht="12.75">
      <c r="D110" s="26"/>
    </row>
    <row r="111" spans="4:4" ht="12.75">
      <c r="D111" s="26"/>
    </row>
    <row r="112" spans="4:4" ht="12.75">
      <c r="D112" s="26"/>
    </row>
    <row r="113" spans="4:4" ht="12.75">
      <c r="D113" s="26"/>
    </row>
    <row r="114" spans="4:4" ht="12.75">
      <c r="D114" s="26"/>
    </row>
    <row r="115" spans="4:4" ht="12.75">
      <c r="D115" s="26"/>
    </row>
    <row r="116" spans="4:4" ht="12.75">
      <c r="D116" s="26"/>
    </row>
    <row r="117" spans="4:4" ht="12.75">
      <c r="D117" s="26"/>
    </row>
    <row r="118" spans="4:4" ht="12.75">
      <c r="D118" s="26"/>
    </row>
    <row r="119" spans="4:4" ht="12.75">
      <c r="D119" s="26"/>
    </row>
    <row r="120" spans="4:4" ht="12.75">
      <c r="D120" s="26"/>
    </row>
    <row r="121" spans="4:4" ht="12.75">
      <c r="D121" s="26"/>
    </row>
    <row r="122" spans="4:4" ht="12.75">
      <c r="D122" s="26"/>
    </row>
    <row r="123" spans="4:4" ht="12.75">
      <c r="D123" s="26"/>
    </row>
    <row r="124" spans="4:4" ht="12.75">
      <c r="D124" s="26"/>
    </row>
    <row r="125" spans="4:4" ht="12.75">
      <c r="D125" s="26"/>
    </row>
    <row r="126" spans="4:4" ht="12.75">
      <c r="D126" s="26"/>
    </row>
    <row r="127" spans="4:4" ht="12.75">
      <c r="D127" s="26"/>
    </row>
    <row r="128" spans="4:4" ht="12.75">
      <c r="D128" s="26"/>
    </row>
    <row r="129" spans="4:4" ht="12.75">
      <c r="D129" s="26"/>
    </row>
    <row r="130" spans="4:4" ht="12.75">
      <c r="D130" s="26"/>
    </row>
    <row r="131" spans="4:4" ht="12.75">
      <c r="D131" s="26"/>
    </row>
    <row r="132" spans="4:4" ht="12.75">
      <c r="D132" s="26"/>
    </row>
    <row r="133" spans="4:4" ht="12.75">
      <c r="D133" s="26"/>
    </row>
    <row r="134" spans="4:4" ht="12.75">
      <c r="D134" s="26"/>
    </row>
    <row r="135" spans="4:4" ht="12.75">
      <c r="D135" s="26"/>
    </row>
    <row r="136" spans="4:4" ht="12.75">
      <c r="D136" s="26"/>
    </row>
    <row r="137" spans="4:4" ht="12.75">
      <c r="D137" s="26"/>
    </row>
    <row r="138" spans="4:4" ht="12.75">
      <c r="D138" s="26"/>
    </row>
    <row r="139" spans="4:4" ht="12.75">
      <c r="D139" s="26"/>
    </row>
    <row r="140" spans="4:4" ht="12.75">
      <c r="D140" s="26"/>
    </row>
    <row r="141" spans="4:4" ht="12.75">
      <c r="D141" s="26"/>
    </row>
    <row r="142" spans="4:4" ht="12.75">
      <c r="D142" s="26"/>
    </row>
    <row r="143" spans="4:4" ht="12.75">
      <c r="D143" s="26"/>
    </row>
    <row r="144" spans="4:4" ht="12.75">
      <c r="D144" s="26"/>
    </row>
    <row r="145" spans="4:4" ht="12.75">
      <c r="D145" s="26"/>
    </row>
    <row r="146" spans="4:4" ht="12.75">
      <c r="D146" s="26"/>
    </row>
    <row r="147" spans="4:4" ht="12.75">
      <c r="D147" s="26"/>
    </row>
    <row r="148" spans="4:4" ht="12.75">
      <c r="D148" s="26"/>
    </row>
    <row r="149" spans="4:4" ht="12.75">
      <c r="D149" s="26"/>
    </row>
    <row r="150" spans="4:4" ht="12.75">
      <c r="D150" s="26"/>
    </row>
    <row r="151" spans="4:4" ht="12.75">
      <c r="D151" s="26"/>
    </row>
    <row r="152" spans="4:4" ht="12.75">
      <c r="D152" s="26"/>
    </row>
    <row r="153" spans="4:4" ht="12.75">
      <c r="D153" s="26"/>
    </row>
    <row r="154" spans="4:4" ht="12.75">
      <c r="D154" s="26"/>
    </row>
    <row r="155" spans="4:4" ht="12.75">
      <c r="D155" s="26"/>
    </row>
    <row r="156" spans="4:4" ht="12.75">
      <c r="D156" s="26"/>
    </row>
    <row r="157" spans="4:4" ht="12.75">
      <c r="D157" s="26"/>
    </row>
    <row r="158" spans="4:4" ht="12.75">
      <c r="D158" s="26"/>
    </row>
    <row r="159" spans="4:4" ht="12.75">
      <c r="D159" s="26"/>
    </row>
    <row r="160" spans="4:4" ht="12.75">
      <c r="D160" s="26"/>
    </row>
    <row r="161" spans="4:4" ht="12.75">
      <c r="D161" s="26"/>
    </row>
    <row r="162" spans="4:4" ht="12.75">
      <c r="D162" s="26"/>
    </row>
    <row r="163" spans="4:4" ht="12.75">
      <c r="D163" s="26"/>
    </row>
    <row r="164" spans="4:4" ht="12.75">
      <c r="D164" s="26"/>
    </row>
    <row r="165" spans="4:4" ht="12.75">
      <c r="D165" s="26"/>
    </row>
    <row r="166" spans="4:4" ht="12.75">
      <c r="D166" s="26"/>
    </row>
    <row r="167" spans="4:4" ht="12.75">
      <c r="D167" s="26"/>
    </row>
    <row r="168" spans="4:4" ht="12.75">
      <c r="D168" s="26"/>
    </row>
    <row r="169" spans="4:4" ht="12.75">
      <c r="D169" s="26"/>
    </row>
    <row r="170" spans="4:4" ht="12.75">
      <c r="D170" s="26"/>
    </row>
    <row r="171" spans="4:4" ht="12.75">
      <c r="D171" s="26"/>
    </row>
    <row r="172" spans="4:4" ht="12.75">
      <c r="D172" s="26"/>
    </row>
    <row r="173" spans="4:4" ht="12.75">
      <c r="D173" s="26"/>
    </row>
    <row r="174" spans="4:4" ht="12.75">
      <c r="D174" s="26"/>
    </row>
    <row r="175" spans="4:4" ht="12.75">
      <c r="D175" s="26"/>
    </row>
    <row r="176" spans="4:4" ht="12.75">
      <c r="D176" s="26"/>
    </row>
    <row r="177" spans="4:4" ht="12.75">
      <c r="D177" s="26"/>
    </row>
    <row r="178" spans="4:4" ht="12.75">
      <c r="D178" s="26"/>
    </row>
    <row r="179" spans="4:4" ht="12.75">
      <c r="D179" s="26"/>
    </row>
    <row r="180" spans="4:4" ht="12.75">
      <c r="D180" s="26"/>
    </row>
    <row r="181" spans="4:4" ht="12.75">
      <c r="D181" s="26"/>
    </row>
    <row r="182" spans="4:4" ht="12.75">
      <c r="D182" s="26"/>
    </row>
    <row r="183" spans="4:4" ht="12.75">
      <c r="D183" s="26"/>
    </row>
    <row r="184" spans="4:4" ht="12.75">
      <c r="D184" s="26"/>
    </row>
    <row r="185" spans="4:4" ht="12.75">
      <c r="D185" s="26"/>
    </row>
    <row r="186" spans="4:4" ht="12.75">
      <c r="D186" s="26"/>
    </row>
    <row r="187" spans="4:4" ht="12.75">
      <c r="D187" s="26"/>
    </row>
    <row r="188" spans="4:4" ht="12.75">
      <c r="D188" s="26"/>
    </row>
    <row r="189" spans="4:4" ht="12.75">
      <c r="D189" s="26"/>
    </row>
    <row r="190" spans="4:4" ht="12.75">
      <c r="D190" s="26"/>
    </row>
    <row r="191" spans="4:4" ht="12.75">
      <c r="D191" s="26"/>
    </row>
    <row r="192" spans="4:4" ht="12.75">
      <c r="D192" s="26"/>
    </row>
    <row r="193" spans="4:4" ht="12.75">
      <c r="D193" s="26"/>
    </row>
    <row r="194" spans="4:4" ht="12.75">
      <c r="D194" s="26"/>
    </row>
    <row r="195" spans="4:4" ht="12.75">
      <c r="D195" s="26"/>
    </row>
    <row r="196" spans="4:4" ht="12.75">
      <c r="D196" s="26"/>
    </row>
    <row r="197" spans="4:4" ht="12.75">
      <c r="D197" s="26"/>
    </row>
    <row r="198" spans="4:4" ht="12.75">
      <c r="D198" s="26"/>
    </row>
    <row r="199" spans="4:4" ht="12.75">
      <c r="D199" s="26"/>
    </row>
    <row r="200" spans="4:4" ht="12.75">
      <c r="D200" s="26"/>
    </row>
    <row r="201" spans="4:4" ht="12.75">
      <c r="D201" s="26"/>
    </row>
    <row r="202" spans="4:4" ht="12.75">
      <c r="D202" s="26"/>
    </row>
    <row r="203" spans="4:4" ht="12.75">
      <c r="D203" s="26"/>
    </row>
    <row r="204" spans="4:4" ht="12.75">
      <c r="D204" s="26"/>
    </row>
    <row r="205" spans="4:4" ht="12.75">
      <c r="D205" s="26"/>
    </row>
    <row r="206" spans="4:4" ht="12.75">
      <c r="D206" s="26"/>
    </row>
    <row r="207" spans="4:4" ht="12.75">
      <c r="D207" s="26"/>
    </row>
    <row r="208" spans="4:4" ht="12.75">
      <c r="D208" s="26"/>
    </row>
    <row r="209" spans="4:4" ht="12.75">
      <c r="D209" s="26"/>
    </row>
    <row r="210" spans="4:4" ht="12.75">
      <c r="D210" s="26"/>
    </row>
    <row r="211" spans="4:4" ht="12.75">
      <c r="D211" s="26"/>
    </row>
    <row r="212" spans="4:4" ht="12.75">
      <c r="D212" s="26"/>
    </row>
    <row r="213" spans="4:4" ht="12.75">
      <c r="D213" s="26"/>
    </row>
    <row r="214" spans="4:4" ht="12.75">
      <c r="D214" s="26"/>
    </row>
    <row r="215" spans="4:4" ht="12.75">
      <c r="D215" s="26"/>
    </row>
    <row r="216" spans="4:4" ht="12.75">
      <c r="D216" s="26"/>
    </row>
    <row r="217" spans="4:4" ht="12.75">
      <c r="D217" s="26"/>
    </row>
    <row r="218" spans="4:4" ht="12.75">
      <c r="D218" s="26"/>
    </row>
    <row r="219" spans="4:4" ht="12.75">
      <c r="D219" s="26"/>
    </row>
    <row r="220" spans="4:4" ht="12.75">
      <c r="D220" s="26"/>
    </row>
    <row r="221" spans="4:4" ht="12.75">
      <c r="D221" s="26"/>
    </row>
    <row r="222" spans="4:4" ht="12.75">
      <c r="D222" s="26"/>
    </row>
    <row r="223" spans="4:4" ht="12.75">
      <c r="D223" s="26"/>
    </row>
    <row r="224" spans="4:4" ht="12.75">
      <c r="D224" s="26"/>
    </row>
    <row r="225" spans="4:4" ht="12.75">
      <c r="D225" s="26"/>
    </row>
    <row r="226" spans="4:4" ht="12.75">
      <c r="D226" s="26"/>
    </row>
    <row r="227" spans="4:4" ht="12.75">
      <c r="D227" s="26"/>
    </row>
    <row r="228" spans="4:4" ht="12.75">
      <c r="D228" s="26"/>
    </row>
    <row r="229" spans="4:4" ht="12.75">
      <c r="D229" s="26"/>
    </row>
    <row r="230" spans="4:4" ht="12.75">
      <c r="D230" s="26"/>
    </row>
    <row r="231" spans="4:4" ht="12.75">
      <c r="D231" s="26"/>
    </row>
    <row r="232" spans="4:4" ht="12.75">
      <c r="D232" s="26"/>
    </row>
    <row r="233" spans="4:4" ht="12.75">
      <c r="D233" s="26"/>
    </row>
    <row r="234" spans="4:4" ht="12.75">
      <c r="D234" s="26"/>
    </row>
    <row r="235" spans="4:4" ht="12.75">
      <c r="D235" s="26"/>
    </row>
    <row r="236" spans="4:4" ht="12.75">
      <c r="D236" s="26"/>
    </row>
    <row r="237" spans="4:4" ht="12.75">
      <c r="D237" s="26"/>
    </row>
    <row r="238" spans="4:4" ht="12.75">
      <c r="D238" s="26"/>
    </row>
    <row r="239" spans="4:4" ht="12.75">
      <c r="D239" s="26"/>
    </row>
    <row r="240" spans="4:4" ht="12.75">
      <c r="D240" s="26"/>
    </row>
    <row r="241" spans="4:4" ht="12.75">
      <c r="D241" s="26"/>
    </row>
    <row r="242" spans="4:4" ht="12.75">
      <c r="D242" s="26"/>
    </row>
    <row r="243" spans="4:4" ht="12.75">
      <c r="D243" s="26"/>
    </row>
    <row r="244" spans="4:4" ht="12.75">
      <c r="D244" s="26"/>
    </row>
    <row r="245" spans="4:4" ht="12.75">
      <c r="D245" s="26"/>
    </row>
    <row r="246" spans="4:4" ht="12.75">
      <c r="D246" s="26"/>
    </row>
    <row r="247" spans="4:4" ht="12.75">
      <c r="D247" s="26"/>
    </row>
    <row r="248" spans="4:4" ht="12.75">
      <c r="D248" s="26"/>
    </row>
    <row r="249" spans="4:4" ht="12.75">
      <c r="D249" s="26"/>
    </row>
    <row r="250" spans="4:4" ht="12.75">
      <c r="D250" s="26"/>
    </row>
    <row r="251" spans="4:4" ht="12.75">
      <c r="D251" s="26"/>
    </row>
    <row r="252" spans="4:4" ht="12.75">
      <c r="D252" s="26"/>
    </row>
    <row r="253" spans="4:4" ht="12.75">
      <c r="D253" s="26"/>
    </row>
    <row r="254" spans="4:4" ht="12.75">
      <c r="D254" s="26"/>
    </row>
    <row r="255" spans="4:4" ht="12.75">
      <c r="D255" s="26"/>
    </row>
    <row r="256" spans="4:4" ht="12.75">
      <c r="D256" s="26"/>
    </row>
    <row r="257" spans="4:4" ht="12.75">
      <c r="D257" s="26"/>
    </row>
    <row r="258" spans="4:4" ht="12.75">
      <c r="D258" s="26"/>
    </row>
    <row r="259" spans="4:4" ht="12.75">
      <c r="D259" s="26"/>
    </row>
    <row r="260" spans="4:4" ht="12.75">
      <c r="D260" s="26"/>
    </row>
    <row r="261" spans="4:4" ht="12.75">
      <c r="D261" s="26"/>
    </row>
    <row r="262" spans="4:4" ht="12.75">
      <c r="D262" s="26"/>
    </row>
    <row r="263" spans="4:4" ht="12.75">
      <c r="D263" s="26"/>
    </row>
    <row r="264" spans="4:4" ht="12.75">
      <c r="D264" s="26"/>
    </row>
    <row r="265" spans="4:4" ht="12.75">
      <c r="D265" s="26"/>
    </row>
    <row r="266" spans="4:4" ht="12.75">
      <c r="D266" s="26"/>
    </row>
    <row r="267" spans="4:4" ht="12.75">
      <c r="D267" s="26"/>
    </row>
    <row r="268" spans="4:4" ht="12.75">
      <c r="D268" s="26"/>
    </row>
    <row r="269" spans="4:4" ht="12.75">
      <c r="D269" s="26"/>
    </row>
    <row r="270" spans="4:4" ht="12.75">
      <c r="D270" s="26"/>
    </row>
    <row r="271" spans="4:4" ht="12.75">
      <c r="D271" s="26"/>
    </row>
    <row r="272" spans="4:4" ht="12.75">
      <c r="D272" s="26"/>
    </row>
    <row r="273" spans="4:4" ht="12.75">
      <c r="D273" s="26"/>
    </row>
    <row r="274" spans="4:4" ht="12.75">
      <c r="D274" s="26"/>
    </row>
    <row r="275" spans="4:4" ht="12.75">
      <c r="D275" s="26"/>
    </row>
    <row r="276" spans="4:4" ht="12.75">
      <c r="D276" s="26"/>
    </row>
    <row r="277" spans="4:4" ht="12.75">
      <c r="D277" s="26"/>
    </row>
    <row r="278" spans="4:4" ht="12.75">
      <c r="D278" s="26"/>
    </row>
    <row r="279" spans="4:4" ht="12.75">
      <c r="D279" s="26"/>
    </row>
    <row r="280" spans="4:4" ht="12.75">
      <c r="D280" s="26"/>
    </row>
    <row r="281" spans="4:4" ht="12.75">
      <c r="D281" s="26"/>
    </row>
    <row r="282" spans="4:4" ht="12.75">
      <c r="D282" s="26"/>
    </row>
    <row r="283" spans="4:4" ht="12.75">
      <c r="D283" s="26"/>
    </row>
    <row r="284" spans="4:4" ht="12.75">
      <c r="D284" s="26"/>
    </row>
    <row r="285" spans="4:4" ht="12.75">
      <c r="D285" s="26"/>
    </row>
    <row r="286" spans="4:4" ht="12.75">
      <c r="D286" s="26"/>
    </row>
    <row r="287" spans="4:4" ht="12.75">
      <c r="D287" s="26"/>
    </row>
    <row r="288" spans="4:4" ht="12.75">
      <c r="D288" s="26"/>
    </row>
    <row r="289" spans="4:4" ht="12.75">
      <c r="D289" s="26"/>
    </row>
    <row r="290" spans="4:4" ht="12.75">
      <c r="D290" s="26"/>
    </row>
    <row r="291" spans="4:4" ht="12.75">
      <c r="D291" s="26"/>
    </row>
    <row r="292" spans="4:4" ht="12.75">
      <c r="D292" s="26"/>
    </row>
    <row r="293" spans="4:4" ht="12.75">
      <c r="D293" s="26"/>
    </row>
    <row r="294" spans="4:4" ht="12.75">
      <c r="D294" s="26"/>
    </row>
    <row r="295" spans="4:4" ht="12.75">
      <c r="D295" s="26"/>
    </row>
    <row r="296" spans="4:4" ht="12.75">
      <c r="D296" s="26"/>
    </row>
    <row r="297" spans="4:4" ht="12.75">
      <c r="D297" s="26"/>
    </row>
    <row r="298" spans="4:4" ht="12.75">
      <c r="D298" s="26"/>
    </row>
    <row r="299" spans="4:4" ht="12.75">
      <c r="D299" s="26"/>
    </row>
    <row r="300" spans="4:4" ht="12.75">
      <c r="D300" s="26"/>
    </row>
    <row r="301" spans="4:4" ht="12.75">
      <c r="D301" s="26"/>
    </row>
    <row r="302" spans="4:4" ht="12.75">
      <c r="D302" s="26"/>
    </row>
    <row r="303" spans="4:4" ht="12.75">
      <c r="D303" s="26"/>
    </row>
    <row r="304" spans="4:4" ht="12.75">
      <c r="D304" s="26"/>
    </row>
    <row r="305" spans="4:4" ht="12.75">
      <c r="D305" s="26"/>
    </row>
    <row r="306" spans="4:4" ht="12.75">
      <c r="D306" s="26"/>
    </row>
    <row r="307" spans="4:4" ht="12.75">
      <c r="D307" s="26"/>
    </row>
    <row r="308" spans="4:4" ht="12.75">
      <c r="D308" s="26"/>
    </row>
    <row r="309" spans="4:4" ht="12.75">
      <c r="D309" s="26"/>
    </row>
    <row r="310" spans="4:4" ht="12.75">
      <c r="D310" s="26"/>
    </row>
    <row r="311" spans="4:4" ht="12.75">
      <c r="D311" s="26"/>
    </row>
    <row r="312" spans="4:4" ht="12.75">
      <c r="D312" s="26"/>
    </row>
    <row r="313" spans="4:4" ht="12.75">
      <c r="D313" s="26"/>
    </row>
    <row r="314" spans="4:4" ht="12.75">
      <c r="D314" s="26"/>
    </row>
    <row r="315" spans="4:4" ht="12.75">
      <c r="D315" s="26"/>
    </row>
    <row r="316" spans="4:4" ht="12.75">
      <c r="D316" s="26"/>
    </row>
    <row r="317" spans="4:4" ht="12.75">
      <c r="D317" s="26"/>
    </row>
    <row r="318" spans="4:4" ht="12.75">
      <c r="D318" s="26"/>
    </row>
    <row r="319" spans="4:4" ht="12.75">
      <c r="D319" s="26"/>
    </row>
    <row r="320" spans="4:4" ht="12.75">
      <c r="D320" s="26"/>
    </row>
    <row r="321" spans="4:4" ht="12.75">
      <c r="D321" s="26"/>
    </row>
    <row r="322" spans="4:4" ht="12.75">
      <c r="D322" s="26"/>
    </row>
    <row r="323" spans="4:4" ht="12.75">
      <c r="D323" s="26"/>
    </row>
    <row r="324" spans="4:4" ht="12.75">
      <c r="D324" s="26"/>
    </row>
    <row r="325" spans="4:4" ht="12.75">
      <c r="D325" s="26"/>
    </row>
    <row r="326" spans="4:4" ht="12.75">
      <c r="D326" s="26"/>
    </row>
    <row r="327" spans="4:4" ht="12.75">
      <c r="D327" s="26"/>
    </row>
    <row r="328" spans="4:4" ht="12.75">
      <c r="D328" s="26"/>
    </row>
    <row r="329" spans="4:4" ht="12.75">
      <c r="D329" s="26"/>
    </row>
    <row r="330" spans="4:4" ht="12.75">
      <c r="D330" s="26"/>
    </row>
    <row r="331" spans="4:4" ht="12.75">
      <c r="D331" s="26"/>
    </row>
    <row r="332" spans="4:4" ht="12.75">
      <c r="D332" s="26"/>
    </row>
    <row r="333" spans="4:4" ht="12.75">
      <c r="D333" s="26"/>
    </row>
    <row r="334" spans="4:4" ht="12.75">
      <c r="D334" s="26"/>
    </row>
    <row r="335" spans="4:4" ht="12.75">
      <c r="D335" s="26"/>
    </row>
    <row r="336" spans="4:4" ht="12.75">
      <c r="D336" s="26"/>
    </row>
    <row r="337" spans="4:4" ht="12.75">
      <c r="D337" s="26"/>
    </row>
    <row r="338" spans="4:4" ht="12.75">
      <c r="D338" s="26"/>
    </row>
    <row r="339" spans="4:4" ht="12.75">
      <c r="D339" s="26"/>
    </row>
    <row r="340" spans="4:4" ht="12.75">
      <c r="D340" s="26"/>
    </row>
    <row r="341" spans="4:4" ht="12.75">
      <c r="D341" s="26"/>
    </row>
    <row r="342" spans="4:4" ht="12.75">
      <c r="D342" s="26"/>
    </row>
    <row r="343" spans="4:4" ht="12.75">
      <c r="D343" s="26"/>
    </row>
    <row r="344" spans="4:4" ht="12.75">
      <c r="D344" s="26"/>
    </row>
    <row r="345" spans="4:4" ht="12.75">
      <c r="D345" s="26"/>
    </row>
    <row r="346" spans="4:4" ht="12.75">
      <c r="D346" s="26"/>
    </row>
    <row r="347" spans="4:4" ht="12.75">
      <c r="D347" s="26"/>
    </row>
    <row r="348" spans="4:4" ht="12.75">
      <c r="D348" s="26"/>
    </row>
    <row r="349" spans="4:4" ht="12.75">
      <c r="D349" s="26"/>
    </row>
    <row r="350" spans="4:4" ht="12.75">
      <c r="D350" s="26"/>
    </row>
    <row r="351" spans="4:4" ht="12.75">
      <c r="D351" s="26"/>
    </row>
    <row r="352" spans="4:4" ht="12.75">
      <c r="D352" s="26"/>
    </row>
    <row r="353" spans="4:4" ht="12.75">
      <c r="D353" s="26"/>
    </row>
    <row r="354" spans="4:4" ht="12.75">
      <c r="D354" s="26"/>
    </row>
    <row r="355" spans="4:4" ht="12.75">
      <c r="D355" s="26"/>
    </row>
    <row r="356" spans="4:4" ht="12.75">
      <c r="D356" s="26"/>
    </row>
    <row r="357" spans="4:4" ht="12.75">
      <c r="D357" s="26"/>
    </row>
    <row r="358" spans="4:4" ht="12.75">
      <c r="D358" s="26"/>
    </row>
    <row r="359" spans="4:4" ht="12.75">
      <c r="D359" s="26"/>
    </row>
    <row r="360" spans="4:4" ht="12.75">
      <c r="D360" s="26"/>
    </row>
    <row r="361" spans="4:4" ht="12.75">
      <c r="D361" s="26"/>
    </row>
    <row r="362" spans="4:4" ht="12.75">
      <c r="D362" s="26"/>
    </row>
    <row r="363" spans="4:4" ht="12.75">
      <c r="D363" s="26"/>
    </row>
    <row r="364" spans="4:4" ht="12.75">
      <c r="D364" s="26"/>
    </row>
    <row r="365" spans="4:4" ht="12.75">
      <c r="D365" s="26"/>
    </row>
    <row r="366" spans="4:4" ht="12.75">
      <c r="D366" s="26"/>
    </row>
    <row r="367" spans="4:4" ht="12.75">
      <c r="D367" s="26"/>
    </row>
    <row r="368" spans="4:4" ht="12.75">
      <c r="D368" s="26"/>
    </row>
    <row r="369" spans="4:4" ht="12.75">
      <c r="D369" s="26"/>
    </row>
    <row r="370" spans="4:4" ht="12.75">
      <c r="D370" s="26"/>
    </row>
    <row r="371" spans="4:4" ht="12.75">
      <c r="D371" s="26"/>
    </row>
    <row r="372" spans="4:4" ht="12.75">
      <c r="D372" s="26"/>
    </row>
    <row r="373" spans="4:4" ht="12.75">
      <c r="D373" s="26"/>
    </row>
    <row r="374" spans="4:4" ht="12.75">
      <c r="D374" s="26"/>
    </row>
    <row r="375" spans="4:4" ht="12.75">
      <c r="D375" s="26"/>
    </row>
    <row r="376" spans="4:4" ht="12.75">
      <c r="D376" s="26"/>
    </row>
    <row r="377" spans="4:4" ht="12.75">
      <c r="D377" s="26"/>
    </row>
    <row r="378" spans="4:4" ht="12.75">
      <c r="D378" s="26"/>
    </row>
    <row r="379" spans="4:4" ht="12.75">
      <c r="D379" s="26"/>
    </row>
    <row r="380" spans="4:4" ht="12.75">
      <c r="D380" s="26"/>
    </row>
    <row r="381" spans="4:4" ht="12.75">
      <c r="D381" s="26"/>
    </row>
    <row r="382" spans="4:4" ht="12.75">
      <c r="D382" s="26"/>
    </row>
    <row r="383" spans="4:4" ht="12.75">
      <c r="D383" s="26"/>
    </row>
    <row r="384" spans="4:4" ht="12.75">
      <c r="D384" s="26"/>
    </row>
    <row r="385" spans="4:4" ht="12.75">
      <c r="D385" s="26"/>
    </row>
    <row r="386" spans="4:4" ht="12.75">
      <c r="D386" s="26"/>
    </row>
    <row r="387" spans="4:4" ht="12.75">
      <c r="D387" s="26"/>
    </row>
    <row r="388" spans="4:4" ht="12.75">
      <c r="D388" s="26"/>
    </row>
    <row r="389" spans="4:4" ht="12.75">
      <c r="D389" s="26"/>
    </row>
    <row r="390" spans="4:4" ht="12.75">
      <c r="D390" s="26"/>
    </row>
    <row r="391" spans="4:4" ht="12.75">
      <c r="D391" s="26"/>
    </row>
    <row r="392" spans="4:4" ht="12.75">
      <c r="D392" s="26"/>
    </row>
    <row r="393" spans="4:4" ht="12.75">
      <c r="D393" s="26"/>
    </row>
    <row r="394" spans="4:4" ht="12.75">
      <c r="D394" s="26"/>
    </row>
    <row r="395" spans="4:4" ht="12.75">
      <c r="D395" s="26"/>
    </row>
    <row r="396" spans="4:4" ht="12.75">
      <c r="D396" s="26"/>
    </row>
    <row r="397" spans="4:4" ht="12.75">
      <c r="D397" s="26"/>
    </row>
    <row r="398" spans="4:4" ht="12.75">
      <c r="D398" s="26"/>
    </row>
    <row r="399" spans="4:4" ht="12.75">
      <c r="D399" s="26"/>
    </row>
    <row r="400" spans="4:4" ht="12.75">
      <c r="D400" s="26"/>
    </row>
    <row r="401" spans="4:4" ht="12.75">
      <c r="D401" s="26"/>
    </row>
    <row r="402" spans="4:4" ht="12.75">
      <c r="D402" s="26"/>
    </row>
    <row r="403" spans="4:4" ht="12.75">
      <c r="D403" s="26"/>
    </row>
    <row r="404" spans="4:4" ht="12.75">
      <c r="D404" s="26"/>
    </row>
    <row r="405" spans="4:4" ht="12.75">
      <c r="D405" s="26"/>
    </row>
    <row r="406" spans="4:4" ht="12.75">
      <c r="D406" s="26"/>
    </row>
    <row r="407" spans="4:4" ht="12.75">
      <c r="D407" s="26"/>
    </row>
    <row r="408" spans="4:4" ht="12.75">
      <c r="D408" s="26"/>
    </row>
    <row r="409" spans="4:4" ht="12.75">
      <c r="D409" s="26"/>
    </row>
    <row r="410" spans="4:4" ht="12.75">
      <c r="D410" s="26"/>
    </row>
    <row r="411" spans="4:4" ht="12.75">
      <c r="D411" s="26"/>
    </row>
    <row r="412" spans="4:4" ht="12.75">
      <c r="D412" s="26"/>
    </row>
    <row r="413" spans="4:4" ht="12.75">
      <c r="D413" s="26"/>
    </row>
    <row r="414" spans="4:4" ht="12.75">
      <c r="D414" s="26"/>
    </row>
    <row r="415" spans="4:4" ht="12.75">
      <c r="D415" s="26"/>
    </row>
    <row r="416" spans="4:4" ht="12.75">
      <c r="D416" s="26"/>
    </row>
    <row r="417" spans="4:4" ht="12.75">
      <c r="D417" s="26"/>
    </row>
    <row r="418" spans="4:4" ht="12.75">
      <c r="D418" s="26"/>
    </row>
    <row r="419" spans="4:4" ht="12.75">
      <c r="D419" s="26"/>
    </row>
    <row r="420" spans="4:4" ht="12.75">
      <c r="D420" s="26"/>
    </row>
    <row r="421" spans="4:4" ht="12.75">
      <c r="D421" s="26"/>
    </row>
    <row r="422" spans="4:4" ht="12.75">
      <c r="D422" s="26"/>
    </row>
    <row r="423" spans="4:4" ht="12.75">
      <c r="D423" s="26"/>
    </row>
    <row r="424" spans="4:4" ht="12.75">
      <c r="D424" s="26"/>
    </row>
    <row r="425" spans="4:4" ht="12.75">
      <c r="D425" s="26"/>
    </row>
    <row r="426" spans="4:4" ht="12.75">
      <c r="D426" s="26"/>
    </row>
    <row r="427" spans="4:4" ht="12.75">
      <c r="D427" s="26"/>
    </row>
    <row r="428" spans="4:4" ht="12.75">
      <c r="D428" s="26"/>
    </row>
    <row r="429" spans="4:4" ht="12.75">
      <c r="D429" s="26"/>
    </row>
    <row r="430" spans="4:4" ht="12.75">
      <c r="D430" s="26"/>
    </row>
    <row r="431" spans="4:4" ht="12.75">
      <c r="D431" s="26"/>
    </row>
    <row r="432" spans="4:4" ht="12.75">
      <c r="D432" s="26"/>
    </row>
    <row r="433" spans="4:4" ht="12.75">
      <c r="D433" s="26"/>
    </row>
    <row r="434" spans="4:4" ht="12.75">
      <c r="D434" s="26"/>
    </row>
    <row r="435" spans="4:4" ht="12.75">
      <c r="D435" s="26"/>
    </row>
    <row r="436" spans="4:4" ht="12.75">
      <c r="D436" s="26"/>
    </row>
    <row r="437" spans="4:4" ht="12.75">
      <c r="D437" s="26"/>
    </row>
    <row r="438" spans="4:4" ht="12.75">
      <c r="D438" s="26"/>
    </row>
    <row r="439" spans="4:4" ht="12.75">
      <c r="D439" s="26"/>
    </row>
    <row r="440" spans="4:4" ht="12.75">
      <c r="D440" s="26"/>
    </row>
    <row r="441" spans="4:4" ht="12.75">
      <c r="D441" s="26"/>
    </row>
    <row r="442" spans="4:4" ht="12.75">
      <c r="D442" s="26"/>
    </row>
    <row r="443" spans="4:4" ht="12.75">
      <c r="D443" s="26"/>
    </row>
    <row r="444" spans="4:4" ht="12.75">
      <c r="D444" s="26"/>
    </row>
    <row r="445" spans="4:4" ht="12.75">
      <c r="D445" s="26"/>
    </row>
    <row r="446" spans="4:4" ht="12.75">
      <c r="D446" s="26"/>
    </row>
    <row r="447" spans="4:4" ht="12.75">
      <c r="D447" s="26"/>
    </row>
    <row r="448" spans="4:4" ht="12.75">
      <c r="D448" s="26"/>
    </row>
    <row r="449" spans="4:4" ht="12.75">
      <c r="D449" s="26"/>
    </row>
    <row r="450" spans="4:4" ht="12.75">
      <c r="D450" s="26"/>
    </row>
    <row r="451" spans="4:4" ht="12.75">
      <c r="D451" s="26"/>
    </row>
    <row r="452" spans="4:4" ht="12.75">
      <c r="D452" s="26"/>
    </row>
    <row r="453" spans="4:4" ht="12.75">
      <c r="D453" s="26"/>
    </row>
    <row r="454" spans="4:4" ht="12.75">
      <c r="D454" s="26"/>
    </row>
    <row r="455" spans="4:4" ht="12.75">
      <c r="D455" s="26"/>
    </row>
    <row r="456" spans="4:4" ht="12.75">
      <c r="D456" s="26"/>
    </row>
    <row r="457" spans="4:4" ht="12.75">
      <c r="D457" s="26"/>
    </row>
    <row r="458" spans="4:4" ht="12.75">
      <c r="D458" s="26"/>
    </row>
    <row r="459" spans="4:4" ht="12.75">
      <c r="D459" s="26"/>
    </row>
    <row r="460" spans="4:4" ht="12.75">
      <c r="D460" s="26"/>
    </row>
    <row r="461" spans="4:4" ht="12.75">
      <c r="D461" s="26"/>
    </row>
    <row r="462" spans="4:4" ht="12.75">
      <c r="D462" s="26"/>
    </row>
    <row r="463" spans="4:4" ht="12.75">
      <c r="D463" s="26"/>
    </row>
    <row r="464" spans="4:4" ht="12.75">
      <c r="D464" s="26"/>
    </row>
    <row r="465" spans="4:4" ht="12.75">
      <c r="D465" s="26"/>
    </row>
    <row r="466" spans="4:4" ht="12.75">
      <c r="D466" s="26"/>
    </row>
    <row r="467" spans="4:4" ht="12.75">
      <c r="D467" s="26"/>
    </row>
    <row r="468" spans="4:4" ht="12.75">
      <c r="D468" s="26"/>
    </row>
    <row r="469" spans="4:4" ht="12.75">
      <c r="D469" s="26"/>
    </row>
    <row r="470" spans="4:4" ht="12.75">
      <c r="D470" s="26"/>
    </row>
    <row r="471" spans="4:4" ht="12.75">
      <c r="D471" s="26"/>
    </row>
    <row r="472" spans="4:4" ht="12.75">
      <c r="D472" s="26"/>
    </row>
    <row r="473" spans="4:4" ht="12.75">
      <c r="D473" s="26"/>
    </row>
    <row r="474" spans="4:4" ht="12.75">
      <c r="D474" s="26"/>
    </row>
    <row r="475" spans="4:4" ht="12.75">
      <c r="D475" s="26"/>
    </row>
    <row r="476" spans="4:4" ht="12.75">
      <c r="D476" s="26"/>
    </row>
    <row r="477" spans="4:4" ht="12.75">
      <c r="D477" s="26"/>
    </row>
    <row r="478" spans="4:4" ht="12.75">
      <c r="D478" s="26"/>
    </row>
    <row r="479" spans="4:4" ht="12.75">
      <c r="D479" s="26"/>
    </row>
    <row r="480" spans="4:4" ht="12.75">
      <c r="D480" s="26"/>
    </row>
    <row r="481" spans="4:4" ht="12.75">
      <c r="D481" s="26"/>
    </row>
    <row r="482" spans="4:4" ht="12.75">
      <c r="D482" s="26"/>
    </row>
    <row r="483" spans="4:4" ht="12.75">
      <c r="D483" s="26"/>
    </row>
    <row r="484" spans="4:4" ht="12.75">
      <c r="D484" s="26"/>
    </row>
    <row r="485" spans="4:4" ht="12.75">
      <c r="D485" s="26"/>
    </row>
    <row r="486" spans="4:4" ht="12.75">
      <c r="D486" s="26"/>
    </row>
    <row r="487" spans="4:4" ht="12.75">
      <c r="D487" s="26"/>
    </row>
    <row r="488" spans="4:4" ht="12.75">
      <c r="D488" s="26"/>
    </row>
    <row r="489" spans="4:4" ht="12.75">
      <c r="D489" s="26"/>
    </row>
    <row r="490" spans="4:4" ht="12.75">
      <c r="D490" s="26"/>
    </row>
    <row r="491" spans="4:4" ht="12.75">
      <c r="D491" s="26"/>
    </row>
    <row r="492" spans="4:4" ht="12.75">
      <c r="D492" s="26"/>
    </row>
    <row r="493" spans="4:4" ht="12.75">
      <c r="D493" s="26"/>
    </row>
    <row r="494" spans="4:4" ht="12.75">
      <c r="D494" s="26"/>
    </row>
    <row r="495" spans="4:4" ht="12.75">
      <c r="D495" s="26"/>
    </row>
    <row r="496" spans="4:4" ht="12.75">
      <c r="D496" s="26"/>
    </row>
    <row r="497" spans="4:4" ht="12.75">
      <c r="D497" s="26"/>
    </row>
    <row r="498" spans="4:4" ht="12.75">
      <c r="D498" s="26"/>
    </row>
    <row r="499" spans="4:4" ht="12.75">
      <c r="D499" s="26"/>
    </row>
    <row r="500" spans="4:4" ht="12.75">
      <c r="D500" s="26"/>
    </row>
    <row r="501" spans="4:4" ht="12.75">
      <c r="D501" s="26"/>
    </row>
    <row r="502" spans="4:4" ht="12.75">
      <c r="D502" s="26"/>
    </row>
    <row r="503" spans="4:4" ht="12.75">
      <c r="D503" s="26"/>
    </row>
    <row r="504" spans="4:4" ht="12.75">
      <c r="D504" s="26"/>
    </row>
    <row r="505" spans="4:4" ht="12.75">
      <c r="D505" s="26"/>
    </row>
    <row r="506" spans="4:4" ht="12.75">
      <c r="D506" s="26"/>
    </row>
    <row r="507" spans="4:4" ht="12.75">
      <c r="D507" s="26"/>
    </row>
    <row r="508" spans="4:4" ht="12.75">
      <c r="D508" s="26"/>
    </row>
    <row r="509" spans="4:4" ht="12.75">
      <c r="D509" s="26"/>
    </row>
    <row r="510" spans="4:4" ht="12.75">
      <c r="D510" s="26"/>
    </row>
    <row r="511" spans="4:4" ht="12.75">
      <c r="D511" s="26"/>
    </row>
    <row r="512" spans="4:4" ht="12.75">
      <c r="D512" s="26"/>
    </row>
    <row r="513" spans="4:4" ht="12.75">
      <c r="D513" s="26"/>
    </row>
    <row r="514" spans="4:4" ht="12.75">
      <c r="D514" s="26"/>
    </row>
    <row r="515" spans="4:4" ht="12.75">
      <c r="D515" s="26"/>
    </row>
    <row r="516" spans="4:4" ht="12.75">
      <c r="D516" s="26"/>
    </row>
    <row r="517" spans="4:4" ht="12.75">
      <c r="D517" s="26"/>
    </row>
    <row r="518" spans="4:4" ht="12.75">
      <c r="D518" s="26"/>
    </row>
    <row r="519" spans="4:4" ht="12.75">
      <c r="D519" s="26"/>
    </row>
    <row r="520" spans="4:4" ht="12.75">
      <c r="D520" s="26"/>
    </row>
    <row r="521" spans="4:4" ht="12.75">
      <c r="D521" s="26"/>
    </row>
    <row r="522" spans="4:4" ht="12.75">
      <c r="D522" s="26"/>
    </row>
    <row r="523" spans="4:4" ht="12.75">
      <c r="D523" s="26"/>
    </row>
    <row r="524" spans="4:4" ht="12.75">
      <c r="D524" s="26"/>
    </row>
    <row r="525" spans="4:4" ht="12.75">
      <c r="D525" s="26"/>
    </row>
    <row r="526" spans="4:4" ht="12.75">
      <c r="D526" s="26"/>
    </row>
    <row r="527" spans="4:4" ht="12.75">
      <c r="D527" s="26"/>
    </row>
    <row r="528" spans="4:4" ht="12.75">
      <c r="D528" s="26"/>
    </row>
    <row r="529" spans="4:4" ht="12.75">
      <c r="D529" s="26"/>
    </row>
    <row r="530" spans="4:4" ht="12.75">
      <c r="D530" s="26"/>
    </row>
    <row r="531" spans="4:4" ht="12.75">
      <c r="D531" s="26"/>
    </row>
    <row r="532" spans="4:4" ht="12.75">
      <c r="D532" s="26"/>
    </row>
    <row r="533" spans="4:4" ht="12.75">
      <c r="D533" s="26"/>
    </row>
    <row r="534" spans="4:4" ht="12.75">
      <c r="D534" s="26"/>
    </row>
    <row r="535" spans="4:4" ht="12.75">
      <c r="D535" s="26"/>
    </row>
    <row r="536" spans="4:4" ht="12.75">
      <c r="D536" s="26"/>
    </row>
    <row r="537" spans="4:4" ht="12.75">
      <c r="D537" s="26"/>
    </row>
    <row r="538" spans="4:4" ht="12.75">
      <c r="D538" s="26"/>
    </row>
    <row r="539" spans="4:4" ht="12.75">
      <c r="D539" s="26"/>
    </row>
    <row r="540" spans="4:4" ht="12.75">
      <c r="D540" s="26"/>
    </row>
    <row r="541" spans="4:4" ht="12.75">
      <c r="D541" s="26"/>
    </row>
    <row r="542" spans="4:4" ht="12.75">
      <c r="D542" s="26"/>
    </row>
    <row r="543" spans="4:4" ht="12.75">
      <c r="D543" s="26"/>
    </row>
    <row r="544" spans="4:4" ht="12.75">
      <c r="D544" s="26"/>
    </row>
    <row r="545" spans="4:4" ht="12.75">
      <c r="D545" s="26"/>
    </row>
    <row r="546" spans="4:4" ht="12.75">
      <c r="D546" s="26"/>
    </row>
    <row r="547" spans="4:4" ht="12.75">
      <c r="D547" s="26"/>
    </row>
    <row r="548" spans="4:4" ht="12.75">
      <c r="D548" s="26"/>
    </row>
    <row r="549" spans="4:4" ht="12.75">
      <c r="D549" s="26"/>
    </row>
    <row r="550" spans="4:4" ht="12.75">
      <c r="D550" s="26"/>
    </row>
    <row r="551" spans="4:4" ht="12.75">
      <c r="D551" s="26"/>
    </row>
    <row r="552" spans="4:4" ht="12.75">
      <c r="D552" s="26"/>
    </row>
    <row r="553" spans="4:4" ht="12.75">
      <c r="D553" s="26"/>
    </row>
    <row r="554" spans="4:4" ht="12.75">
      <c r="D554" s="26"/>
    </row>
    <row r="555" spans="4:4" ht="12.75">
      <c r="D555" s="26"/>
    </row>
    <row r="556" spans="4:4" ht="12.75">
      <c r="D556" s="26"/>
    </row>
    <row r="557" spans="4:4" ht="12.75">
      <c r="D557" s="26"/>
    </row>
    <row r="558" spans="4:4" ht="12.75">
      <c r="D558" s="26"/>
    </row>
    <row r="559" spans="4:4" ht="12.75">
      <c r="D559" s="26"/>
    </row>
    <row r="560" spans="4:4" ht="12.75">
      <c r="D560" s="26"/>
    </row>
    <row r="561" spans="4:4" ht="12.75">
      <c r="D561" s="26"/>
    </row>
    <row r="562" spans="4:4" ht="12.75">
      <c r="D562" s="26"/>
    </row>
    <row r="563" spans="4:4" ht="12.75">
      <c r="D563" s="26"/>
    </row>
    <row r="564" spans="4:4" ht="12.75">
      <c r="D564" s="26"/>
    </row>
    <row r="565" spans="4:4" ht="12.75">
      <c r="D565" s="26"/>
    </row>
    <row r="566" spans="4:4" ht="12.75">
      <c r="D566" s="26"/>
    </row>
    <row r="567" spans="4:4" ht="12.75">
      <c r="D567" s="26"/>
    </row>
    <row r="568" spans="4:4" ht="12.75">
      <c r="D568" s="26"/>
    </row>
    <row r="569" spans="4:4" ht="12.75">
      <c r="D569" s="26"/>
    </row>
    <row r="570" spans="4:4" ht="12.75">
      <c r="D570" s="26"/>
    </row>
    <row r="571" spans="4:4" ht="12.75">
      <c r="D571" s="26"/>
    </row>
    <row r="572" spans="4:4" ht="12.75">
      <c r="D572" s="26"/>
    </row>
    <row r="573" spans="4:4" ht="12.75">
      <c r="D573" s="26"/>
    </row>
    <row r="574" spans="4:4" ht="12.75">
      <c r="D574" s="26"/>
    </row>
    <row r="575" spans="4:4" ht="12.75">
      <c r="D575" s="26"/>
    </row>
    <row r="576" spans="4:4" ht="12.75">
      <c r="D576" s="26"/>
    </row>
    <row r="577" spans="4:4" ht="12.75">
      <c r="D577" s="26"/>
    </row>
    <row r="578" spans="4:4" ht="12.75">
      <c r="D578" s="26"/>
    </row>
    <row r="579" spans="4:4" ht="12.75">
      <c r="D579" s="26"/>
    </row>
    <row r="580" spans="4:4" ht="12.75">
      <c r="D580" s="26"/>
    </row>
    <row r="581" spans="4:4" ht="12.75">
      <c r="D581" s="26"/>
    </row>
    <row r="582" spans="4:4" ht="12.75">
      <c r="D582" s="26"/>
    </row>
    <row r="583" spans="4:4" ht="12.75">
      <c r="D583" s="26"/>
    </row>
    <row r="584" spans="4:4" ht="12.75">
      <c r="D584" s="26"/>
    </row>
    <row r="585" spans="4:4" ht="12.75">
      <c r="D585" s="26"/>
    </row>
    <row r="586" spans="4:4" ht="12.75">
      <c r="D586" s="26"/>
    </row>
    <row r="587" spans="4:4" ht="12.75">
      <c r="D587" s="26"/>
    </row>
    <row r="588" spans="4:4" ht="12.75">
      <c r="D588" s="26"/>
    </row>
    <row r="589" spans="4:4" ht="12.75">
      <c r="D589" s="26"/>
    </row>
    <row r="590" spans="4:4" ht="12.75">
      <c r="D590" s="26"/>
    </row>
    <row r="591" spans="4:4" ht="12.75">
      <c r="D591" s="26"/>
    </row>
    <row r="592" spans="4:4" ht="12.75">
      <c r="D592" s="26"/>
    </row>
    <row r="593" spans="4:4" ht="12.75">
      <c r="D593" s="26"/>
    </row>
    <row r="594" spans="4:4" ht="12.75">
      <c r="D594" s="26"/>
    </row>
    <row r="595" spans="4:4" ht="12.75">
      <c r="D595" s="26"/>
    </row>
    <row r="596" spans="4:4" ht="12.75">
      <c r="D596" s="26"/>
    </row>
    <row r="597" spans="4:4" ht="12.75">
      <c r="D597" s="26"/>
    </row>
    <row r="598" spans="4:4" ht="12.75">
      <c r="D598" s="26"/>
    </row>
    <row r="599" spans="4:4" ht="12.75">
      <c r="D599" s="26"/>
    </row>
    <row r="600" spans="4:4" ht="12.75">
      <c r="D600" s="26"/>
    </row>
    <row r="601" spans="4:4" ht="12.75">
      <c r="D601" s="26"/>
    </row>
    <row r="602" spans="4:4" ht="12.75">
      <c r="D602" s="26"/>
    </row>
    <row r="603" spans="4:4" ht="12.75">
      <c r="D603" s="26"/>
    </row>
    <row r="604" spans="4:4" ht="12.75">
      <c r="D604" s="26"/>
    </row>
    <row r="605" spans="4:4" ht="12.75">
      <c r="D605" s="26"/>
    </row>
    <row r="606" spans="4:4" ht="12.75">
      <c r="D606" s="26"/>
    </row>
    <row r="607" spans="4:4" ht="12.75">
      <c r="D607" s="26"/>
    </row>
    <row r="608" spans="4:4" ht="12.75">
      <c r="D608" s="26"/>
    </row>
    <row r="609" spans="4:4" ht="12.75">
      <c r="D609" s="26"/>
    </row>
    <row r="610" spans="4:4" ht="12.75">
      <c r="D610" s="26"/>
    </row>
    <row r="611" spans="4:4" ht="12.75">
      <c r="D611" s="26"/>
    </row>
    <row r="612" spans="4:4" ht="12.75">
      <c r="D612" s="26"/>
    </row>
    <row r="613" spans="4:4" ht="12.75">
      <c r="D613" s="26"/>
    </row>
    <row r="614" spans="4:4" ht="12.75">
      <c r="D614" s="26"/>
    </row>
    <row r="615" spans="4:4" ht="12.75">
      <c r="D615" s="26"/>
    </row>
    <row r="616" spans="4:4" ht="12.75">
      <c r="D616" s="26"/>
    </row>
    <row r="617" spans="4:4" ht="12.75">
      <c r="D617" s="26"/>
    </row>
    <row r="618" spans="4:4" ht="12.75">
      <c r="D618" s="26"/>
    </row>
    <row r="619" spans="4:4" ht="12.75">
      <c r="D619" s="26"/>
    </row>
    <row r="620" spans="4:4" ht="12.75">
      <c r="D620" s="26"/>
    </row>
    <row r="621" spans="4:4" ht="12.75">
      <c r="D621" s="26"/>
    </row>
    <row r="622" spans="4:4" ht="12.75">
      <c r="D622" s="26"/>
    </row>
    <row r="623" spans="4:4" ht="12.75">
      <c r="D623" s="26"/>
    </row>
    <row r="624" spans="4:4" ht="12.75">
      <c r="D624" s="26"/>
    </row>
    <row r="625" spans="4:4" ht="12.75">
      <c r="D625" s="26"/>
    </row>
    <row r="626" spans="4:4" ht="12.75">
      <c r="D626" s="26"/>
    </row>
    <row r="627" spans="4:4" ht="12.75">
      <c r="D627" s="26"/>
    </row>
    <row r="628" spans="4:4" ht="12.75">
      <c r="D628" s="26"/>
    </row>
    <row r="629" spans="4:4" ht="12.75">
      <c r="D629" s="26"/>
    </row>
    <row r="630" spans="4:4" ht="12.75">
      <c r="D630" s="26"/>
    </row>
    <row r="631" spans="4:4" ht="12.75">
      <c r="D631" s="26"/>
    </row>
    <row r="632" spans="4:4" ht="12.75">
      <c r="D632" s="26"/>
    </row>
    <row r="633" spans="4:4" ht="12.75">
      <c r="D633" s="26"/>
    </row>
    <row r="634" spans="4:4" ht="12.75">
      <c r="D634" s="26"/>
    </row>
    <row r="635" spans="4:4" ht="12.75">
      <c r="D635" s="26"/>
    </row>
    <row r="636" spans="4:4" ht="12.75">
      <c r="D636" s="26"/>
    </row>
    <row r="637" spans="4:4" ht="12.75">
      <c r="D637" s="26"/>
    </row>
    <row r="638" spans="4:4" ht="12.75">
      <c r="D638" s="26"/>
    </row>
    <row r="639" spans="4:4" ht="12.75">
      <c r="D639" s="26"/>
    </row>
    <row r="640" spans="4:4" ht="12.75">
      <c r="D640" s="26"/>
    </row>
    <row r="641" spans="4:4" ht="12.75">
      <c r="D641" s="26"/>
    </row>
    <row r="642" spans="4:4" ht="12.75">
      <c r="D642" s="26"/>
    </row>
    <row r="643" spans="4:4" ht="12.75">
      <c r="D643" s="26"/>
    </row>
    <row r="644" spans="4:4" ht="12.75">
      <c r="D644" s="26"/>
    </row>
    <row r="645" spans="4:4" ht="12.75">
      <c r="D645" s="26"/>
    </row>
    <row r="646" spans="4:4" ht="12.75">
      <c r="D646" s="26"/>
    </row>
    <row r="647" spans="4:4" ht="12.75">
      <c r="D647" s="26"/>
    </row>
    <row r="648" spans="4:4" ht="12.75">
      <c r="D648" s="26"/>
    </row>
    <row r="649" spans="4:4" ht="12.75">
      <c r="D649" s="26"/>
    </row>
    <row r="650" spans="4:4" ht="12.75">
      <c r="D650" s="26"/>
    </row>
    <row r="651" spans="4:4" ht="12.75">
      <c r="D651" s="26"/>
    </row>
    <row r="652" spans="4:4" ht="12.75">
      <c r="D652" s="26"/>
    </row>
    <row r="653" spans="4:4" ht="12.75">
      <c r="D653" s="26"/>
    </row>
    <row r="654" spans="4:4" ht="12.75">
      <c r="D654" s="26"/>
    </row>
    <row r="655" spans="4:4" ht="12.75">
      <c r="D655" s="26"/>
    </row>
    <row r="656" spans="4:4" ht="12.75">
      <c r="D656" s="26"/>
    </row>
    <row r="657" spans="4:4" ht="12.75">
      <c r="D657" s="26"/>
    </row>
    <row r="658" spans="4:4" ht="12.75">
      <c r="D658" s="26"/>
    </row>
    <row r="659" spans="4:4" ht="12.75">
      <c r="D659" s="26"/>
    </row>
    <row r="660" spans="4:4" ht="12.75">
      <c r="D660" s="26"/>
    </row>
    <row r="661" spans="4:4" ht="12.75">
      <c r="D661" s="26"/>
    </row>
    <row r="662" spans="4:4" ht="12.75">
      <c r="D662" s="26"/>
    </row>
    <row r="663" spans="4:4" ht="12.75">
      <c r="D663" s="26"/>
    </row>
    <row r="664" spans="4:4" ht="12.75">
      <c r="D664" s="26"/>
    </row>
    <row r="665" spans="4:4" ht="12.75">
      <c r="D665" s="26"/>
    </row>
    <row r="666" spans="4:4" ht="12.75">
      <c r="D666" s="26"/>
    </row>
    <row r="667" spans="4:4" ht="12.75">
      <c r="D667" s="26"/>
    </row>
    <row r="668" spans="4:4" ht="12.75">
      <c r="D668" s="26"/>
    </row>
    <row r="669" spans="4:4" ht="12.75">
      <c r="D669" s="26"/>
    </row>
    <row r="670" spans="4:4" ht="12.75">
      <c r="D670" s="26"/>
    </row>
    <row r="671" spans="4:4" ht="12.75">
      <c r="D671" s="26"/>
    </row>
    <row r="672" spans="4:4" ht="12.75">
      <c r="D672" s="26"/>
    </row>
    <row r="673" spans="4:4" ht="12.75">
      <c r="D673" s="26"/>
    </row>
    <row r="674" spans="4:4" ht="12.75">
      <c r="D674" s="26"/>
    </row>
    <row r="675" spans="4:4" ht="12.75">
      <c r="D675" s="26"/>
    </row>
    <row r="676" spans="4:4" ht="12.75">
      <c r="D676" s="26"/>
    </row>
    <row r="677" spans="4:4" ht="12.75">
      <c r="D677" s="26"/>
    </row>
    <row r="678" spans="4:4" ht="12.75">
      <c r="D678" s="26"/>
    </row>
    <row r="679" spans="4:4" ht="12.75">
      <c r="D679" s="26"/>
    </row>
    <row r="680" spans="4:4" ht="12.75">
      <c r="D680" s="26"/>
    </row>
    <row r="681" spans="4:4" ht="12.75">
      <c r="D681" s="26"/>
    </row>
    <row r="682" spans="4:4" ht="12.75">
      <c r="D682" s="26"/>
    </row>
    <row r="683" spans="4:4" ht="12.75">
      <c r="D683" s="26"/>
    </row>
    <row r="684" spans="4:4" ht="12.75">
      <c r="D684" s="26"/>
    </row>
    <row r="685" spans="4:4" ht="12.75">
      <c r="D685" s="26"/>
    </row>
    <row r="686" spans="4:4" ht="12.75">
      <c r="D686" s="26"/>
    </row>
    <row r="687" spans="4:4" ht="12.75">
      <c r="D687" s="26"/>
    </row>
    <row r="688" spans="4:4" ht="12.75">
      <c r="D688" s="26"/>
    </row>
    <row r="689" spans="4:4" ht="12.75">
      <c r="D689" s="26"/>
    </row>
    <row r="690" spans="4:4" ht="12.75">
      <c r="D690" s="26"/>
    </row>
    <row r="691" spans="4:4" ht="12.75">
      <c r="D691" s="26"/>
    </row>
    <row r="692" spans="4:4" ht="12.75">
      <c r="D692" s="26"/>
    </row>
    <row r="693" spans="4:4" ht="12.75">
      <c r="D693" s="26"/>
    </row>
    <row r="694" spans="4:4" ht="12.75">
      <c r="D694" s="26"/>
    </row>
    <row r="695" spans="4:4" ht="12.75">
      <c r="D695" s="26"/>
    </row>
    <row r="696" spans="4:4" ht="12.75">
      <c r="D696" s="26"/>
    </row>
    <row r="697" spans="4:4" ht="12.75">
      <c r="D697" s="26"/>
    </row>
    <row r="698" spans="4:4" ht="12.75">
      <c r="D698" s="26"/>
    </row>
    <row r="699" spans="4:4" ht="12.75">
      <c r="D699" s="26"/>
    </row>
    <row r="700" spans="4:4" ht="12.75">
      <c r="D700" s="26"/>
    </row>
    <row r="701" spans="4:4" ht="12.75">
      <c r="D701" s="26"/>
    </row>
    <row r="702" spans="4:4" ht="12.75">
      <c r="D702" s="26"/>
    </row>
    <row r="703" spans="4:4" ht="12.75">
      <c r="D703" s="26"/>
    </row>
    <row r="704" spans="4:4" ht="12.75">
      <c r="D704" s="26"/>
    </row>
    <row r="705" spans="4:4" ht="12.75">
      <c r="D705" s="26"/>
    </row>
    <row r="706" spans="4:4" ht="12.75">
      <c r="D706" s="26"/>
    </row>
    <row r="707" spans="4:4" ht="12.75">
      <c r="D707" s="26"/>
    </row>
    <row r="708" spans="4:4" ht="12.75">
      <c r="D708" s="26"/>
    </row>
    <row r="709" spans="4:4" ht="12.75">
      <c r="D709" s="26"/>
    </row>
    <row r="710" spans="4:4" ht="12.75">
      <c r="D710" s="26"/>
    </row>
    <row r="711" spans="4:4" ht="12.75">
      <c r="D711" s="26"/>
    </row>
    <row r="712" spans="4:4" ht="12.75">
      <c r="D712" s="26"/>
    </row>
    <row r="713" spans="4:4" ht="12.75">
      <c r="D713" s="26"/>
    </row>
    <row r="714" spans="4:4" ht="12.75">
      <c r="D714" s="26"/>
    </row>
    <row r="715" spans="4:4" ht="12.75">
      <c r="D715" s="26"/>
    </row>
    <row r="716" spans="4:4" ht="12.75">
      <c r="D716" s="26"/>
    </row>
    <row r="717" spans="4:4" ht="12.75">
      <c r="D717" s="26"/>
    </row>
    <row r="718" spans="4:4" ht="12.75">
      <c r="D718" s="26"/>
    </row>
    <row r="719" spans="4:4" ht="12.75">
      <c r="D719" s="26"/>
    </row>
    <row r="720" spans="4:4" ht="12.75">
      <c r="D720" s="26"/>
    </row>
    <row r="721" spans="4:4" ht="12.75">
      <c r="D721" s="26"/>
    </row>
    <row r="722" spans="4:4" ht="12.75">
      <c r="D722" s="26"/>
    </row>
    <row r="723" spans="4:4" ht="12.75">
      <c r="D723" s="26"/>
    </row>
    <row r="724" spans="4:4" ht="12.75">
      <c r="D724" s="26"/>
    </row>
    <row r="725" spans="4:4" ht="12.75">
      <c r="D725" s="26"/>
    </row>
    <row r="726" spans="4:4" ht="12.75">
      <c r="D726" s="26"/>
    </row>
    <row r="727" spans="4:4" ht="12.75">
      <c r="D727" s="26"/>
    </row>
    <row r="728" spans="4:4" ht="12.75">
      <c r="D728" s="26"/>
    </row>
    <row r="729" spans="4:4" ht="12.75">
      <c r="D729" s="26"/>
    </row>
    <row r="730" spans="4:4" ht="12.75">
      <c r="D730" s="26"/>
    </row>
    <row r="731" spans="4:4" ht="12.75">
      <c r="D731" s="26"/>
    </row>
    <row r="732" spans="4:4" ht="12.75">
      <c r="D732" s="26"/>
    </row>
    <row r="733" spans="4:4" ht="12.75">
      <c r="D733" s="26"/>
    </row>
    <row r="734" spans="4:4" ht="12.75">
      <c r="D734" s="26"/>
    </row>
    <row r="735" spans="4:4" ht="12.75">
      <c r="D735" s="26"/>
    </row>
    <row r="736" spans="4:4" ht="12.75">
      <c r="D736" s="26"/>
    </row>
    <row r="737" spans="4:4" ht="12.75">
      <c r="D737" s="26"/>
    </row>
    <row r="738" spans="4:4" ht="12.75">
      <c r="D738" s="26"/>
    </row>
    <row r="739" spans="4:4" ht="12.75">
      <c r="D739" s="26"/>
    </row>
    <row r="740" spans="4:4" ht="12.75">
      <c r="D740" s="26"/>
    </row>
    <row r="741" spans="4:4" ht="12.75">
      <c r="D741" s="26"/>
    </row>
    <row r="742" spans="4:4" ht="12.75">
      <c r="D742" s="26"/>
    </row>
    <row r="743" spans="4:4" ht="12.75">
      <c r="D743" s="26"/>
    </row>
    <row r="744" spans="4:4" ht="12.75">
      <c r="D744" s="26"/>
    </row>
    <row r="745" spans="4:4" ht="12.75">
      <c r="D745" s="26"/>
    </row>
    <row r="746" spans="4:4" ht="12.75">
      <c r="D746" s="26"/>
    </row>
    <row r="747" spans="4:4" ht="12.75">
      <c r="D747" s="26"/>
    </row>
    <row r="748" spans="4:4" ht="12.75">
      <c r="D748" s="26"/>
    </row>
    <row r="749" spans="4:4" ht="12.75">
      <c r="D749" s="26"/>
    </row>
    <row r="750" spans="4:4" ht="12.75">
      <c r="D750" s="26"/>
    </row>
    <row r="751" spans="4:4" ht="12.75">
      <c r="D751" s="26"/>
    </row>
    <row r="752" spans="4:4" ht="12.75">
      <c r="D752" s="26"/>
    </row>
    <row r="753" spans="4:4" ht="12.75">
      <c r="D753" s="26"/>
    </row>
    <row r="754" spans="4:4" ht="12.75">
      <c r="D754" s="26"/>
    </row>
    <row r="755" spans="4:4" ht="12.75">
      <c r="D755" s="26"/>
    </row>
    <row r="756" spans="4:4" ht="12.75">
      <c r="D756" s="26"/>
    </row>
    <row r="757" spans="4:4" ht="12.75">
      <c r="D757" s="26"/>
    </row>
    <row r="758" spans="4:4" ht="12.75">
      <c r="D758" s="26"/>
    </row>
    <row r="759" spans="4:4" ht="12.75">
      <c r="D759" s="26"/>
    </row>
    <row r="760" spans="4:4" ht="12.75">
      <c r="D760" s="26"/>
    </row>
    <row r="761" spans="4:4" ht="12.75">
      <c r="D761" s="26"/>
    </row>
    <row r="762" spans="4:4" ht="12.75">
      <c r="D762" s="26"/>
    </row>
    <row r="763" spans="4:4" ht="12.75">
      <c r="D763" s="26"/>
    </row>
    <row r="764" spans="4:4" ht="12.75">
      <c r="D764" s="26"/>
    </row>
    <row r="765" spans="4:4" ht="12.75">
      <c r="D765" s="26"/>
    </row>
    <row r="766" spans="4:4" ht="12.75">
      <c r="D766" s="26"/>
    </row>
    <row r="767" spans="4:4" ht="12.75">
      <c r="D767" s="26"/>
    </row>
    <row r="768" spans="4:4" ht="12.75">
      <c r="D768" s="26"/>
    </row>
    <row r="769" spans="4:4" ht="12.75">
      <c r="D769" s="26"/>
    </row>
    <row r="770" spans="4:4" ht="12.75">
      <c r="D770" s="26"/>
    </row>
    <row r="771" spans="4:4" ht="12.75">
      <c r="D771" s="26"/>
    </row>
    <row r="772" spans="4:4" ht="12.75">
      <c r="D772" s="26"/>
    </row>
    <row r="773" spans="4:4" ht="12.75">
      <c r="D773" s="26"/>
    </row>
    <row r="774" spans="4:4" ht="12.75">
      <c r="D774" s="26"/>
    </row>
    <row r="775" spans="4:4" ht="12.75">
      <c r="D775" s="26"/>
    </row>
    <row r="776" spans="4:4" ht="12.75">
      <c r="D776" s="26"/>
    </row>
    <row r="777" spans="4:4" ht="12.75">
      <c r="D777" s="26"/>
    </row>
    <row r="778" spans="4:4" ht="12.75">
      <c r="D778" s="26"/>
    </row>
    <row r="779" spans="4:4" ht="12.75">
      <c r="D779" s="26"/>
    </row>
    <row r="780" spans="4:4" ht="12.75">
      <c r="D780" s="26"/>
    </row>
    <row r="781" spans="4:4" ht="12.75">
      <c r="D781" s="26"/>
    </row>
    <row r="782" spans="4:4" ht="12.75">
      <c r="D782" s="26"/>
    </row>
    <row r="783" spans="4:4" ht="12.75">
      <c r="D783" s="26"/>
    </row>
    <row r="784" spans="4:4" ht="12.75">
      <c r="D784" s="26"/>
    </row>
    <row r="785" spans="4:4" ht="12.75">
      <c r="D785" s="26"/>
    </row>
    <row r="786" spans="4:4" ht="12.75">
      <c r="D786" s="26"/>
    </row>
    <row r="787" spans="4:4" ht="12.75">
      <c r="D787" s="26"/>
    </row>
    <row r="788" spans="4:4" ht="12.75">
      <c r="D788" s="26"/>
    </row>
    <row r="789" spans="4:4" ht="12.75">
      <c r="D789" s="26"/>
    </row>
    <row r="790" spans="4:4" ht="12.75">
      <c r="D790" s="26"/>
    </row>
    <row r="791" spans="4:4" ht="12.75">
      <c r="D791" s="26"/>
    </row>
    <row r="792" spans="4:4" ht="12.75">
      <c r="D792" s="26"/>
    </row>
    <row r="793" spans="4:4" ht="12.75">
      <c r="D793" s="26"/>
    </row>
    <row r="794" spans="4:4" ht="12.75">
      <c r="D794" s="26"/>
    </row>
    <row r="795" spans="4:4" ht="12.75">
      <c r="D795" s="26"/>
    </row>
    <row r="796" spans="4:4" ht="12.75">
      <c r="D796" s="26"/>
    </row>
    <row r="797" spans="4:4" ht="12.75">
      <c r="D797" s="26"/>
    </row>
    <row r="798" spans="4:4" ht="12.75">
      <c r="D798" s="26"/>
    </row>
    <row r="799" spans="4:4" ht="12.75">
      <c r="D799" s="26"/>
    </row>
    <row r="800" spans="4:4" ht="12.75">
      <c r="D800" s="26"/>
    </row>
    <row r="801" spans="4:4" ht="12.75">
      <c r="D801" s="26"/>
    </row>
    <row r="802" spans="4:4" ht="12.75">
      <c r="D802" s="26"/>
    </row>
    <row r="803" spans="4:4" ht="12.75">
      <c r="D803" s="26"/>
    </row>
    <row r="804" spans="4:4" ht="12.75">
      <c r="D804" s="26"/>
    </row>
    <row r="805" spans="4:4" ht="12.75">
      <c r="D805" s="26"/>
    </row>
    <row r="806" spans="4:4" ht="12.75">
      <c r="D806" s="26"/>
    </row>
    <row r="807" spans="4:4" ht="12.75">
      <c r="D807" s="26"/>
    </row>
    <row r="808" spans="4:4" ht="12.75">
      <c r="D808" s="26"/>
    </row>
    <row r="809" spans="4:4" ht="12.75">
      <c r="D809" s="26"/>
    </row>
    <row r="810" spans="4:4" ht="12.75">
      <c r="D810" s="26"/>
    </row>
    <row r="811" spans="4:4" ht="12.75">
      <c r="D811" s="26"/>
    </row>
    <row r="812" spans="4:4" ht="12.75">
      <c r="D812" s="26"/>
    </row>
    <row r="813" spans="4:4" ht="12.75">
      <c r="D813" s="26"/>
    </row>
    <row r="814" spans="4:4" ht="12.75">
      <c r="D814" s="26"/>
    </row>
    <row r="815" spans="4:4" ht="12.75">
      <c r="D815" s="26"/>
    </row>
    <row r="816" spans="4:4" ht="12.75">
      <c r="D816" s="26"/>
    </row>
    <row r="817" spans="4:4" ht="12.75">
      <c r="D817" s="26"/>
    </row>
    <row r="818" spans="4:4" ht="12.75">
      <c r="D818" s="26"/>
    </row>
    <row r="819" spans="4:4" ht="12.75">
      <c r="D819" s="26"/>
    </row>
    <row r="820" spans="4:4" ht="12.75">
      <c r="D820" s="26"/>
    </row>
    <row r="821" spans="4:4" ht="12.75">
      <c r="D821" s="26"/>
    </row>
    <row r="822" spans="4:4" ht="12.75">
      <c r="D822" s="26"/>
    </row>
    <row r="823" spans="4:4" ht="12.75">
      <c r="D823" s="26"/>
    </row>
    <row r="824" spans="4:4" ht="12.75">
      <c r="D824" s="26"/>
    </row>
    <row r="825" spans="4:4" ht="12.75">
      <c r="D825" s="26"/>
    </row>
    <row r="826" spans="4:4" ht="12.75">
      <c r="D826" s="26"/>
    </row>
    <row r="827" spans="4:4" ht="12.75">
      <c r="D827" s="26"/>
    </row>
    <row r="828" spans="4:4" ht="12.75">
      <c r="D828" s="26"/>
    </row>
    <row r="829" spans="4:4" ht="12.75">
      <c r="D829" s="26"/>
    </row>
    <row r="830" spans="4:4" ht="12.75">
      <c r="D830" s="26"/>
    </row>
    <row r="831" spans="4:4" ht="12.75">
      <c r="D831" s="26"/>
    </row>
    <row r="832" spans="4:4" ht="12.75">
      <c r="D832" s="26"/>
    </row>
    <row r="833" spans="4:4" ht="12.75">
      <c r="D833" s="26"/>
    </row>
    <row r="834" spans="4:4" ht="12.75">
      <c r="D834" s="26"/>
    </row>
    <row r="835" spans="4:4" ht="12.75">
      <c r="D835" s="26"/>
    </row>
    <row r="836" spans="4:4" ht="12.75">
      <c r="D836" s="26"/>
    </row>
    <row r="837" spans="4:4" ht="12.75">
      <c r="D837" s="26"/>
    </row>
    <row r="838" spans="4:4" ht="12.75">
      <c r="D838" s="26"/>
    </row>
    <row r="839" spans="4:4" ht="12.75">
      <c r="D839" s="26"/>
    </row>
    <row r="840" spans="4:4" ht="12.75">
      <c r="D840" s="26"/>
    </row>
    <row r="841" spans="4:4" ht="12.75">
      <c r="D841" s="26"/>
    </row>
    <row r="842" spans="4:4" ht="12.75">
      <c r="D842" s="26"/>
    </row>
    <row r="843" spans="4:4" ht="12.75">
      <c r="D843" s="26"/>
    </row>
    <row r="844" spans="4:4" ht="12.75">
      <c r="D844" s="26"/>
    </row>
    <row r="845" spans="4:4" ht="12.75">
      <c r="D845" s="26"/>
    </row>
    <row r="846" spans="4:4" ht="12.75">
      <c r="D846" s="26"/>
    </row>
    <row r="847" spans="4:4" ht="12.75">
      <c r="D847" s="26"/>
    </row>
    <row r="848" spans="4:4" ht="12.75">
      <c r="D848" s="26"/>
    </row>
    <row r="849" spans="4:4" ht="12.75">
      <c r="D849" s="26"/>
    </row>
    <row r="850" spans="4:4" ht="12.75">
      <c r="D850" s="26"/>
    </row>
    <row r="851" spans="4:4" ht="12.75">
      <c r="D851" s="26"/>
    </row>
    <row r="852" spans="4:4" ht="12.75">
      <c r="D852" s="26"/>
    </row>
    <row r="853" spans="4:4" ht="12.75">
      <c r="D853" s="26"/>
    </row>
    <row r="854" spans="4:4" ht="12.75">
      <c r="D854" s="26"/>
    </row>
    <row r="855" spans="4:4" ht="12.75">
      <c r="D855" s="26"/>
    </row>
    <row r="856" spans="4:4" ht="12.75">
      <c r="D856" s="26"/>
    </row>
    <row r="857" spans="4:4" ht="12.75">
      <c r="D857" s="26"/>
    </row>
    <row r="858" spans="4:4" ht="12.75">
      <c r="D858" s="26"/>
    </row>
    <row r="859" spans="4:4" ht="12.75">
      <c r="D859" s="26"/>
    </row>
    <row r="860" spans="4:4" ht="12.75">
      <c r="D860" s="26"/>
    </row>
    <row r="861" spans="4:4" ht="12.75">
      <c r="D861" s="26"/>
    </row>
    <row r="862" spans="4:4" ht="12.75">
      <c r="D862" s="26"/>
    </row>
    <row r="863" spans="4:4" ht="12.75">
      <c r="D863" s="26"/>
    </row>
    <row r="864" spans="4:4" ht="12.75">
      <c r="D864" s="26"/>
    </row>
    <row r="865" spans="4:4" ht="12.75">
      <c r="D865" s="26"/>
    </row>
    <row r="866" spans="4:4" ht="12.75">
      <c r="D866" s="26"/>
    </row>
    <row r="867" spans="4:4" ht="12.75">
      <c r="D867" s="26"/>
    </row>
    <row r="868" spans="4:4" ht="12.75">
      <c r="D868" s="26"/>
    </row>
    <row r="869" spans="4:4" ht="12.75">
      <c r="D869" s="26"/>
    </row>
    <row r="870" spans="4:4" ht="12.75">
      <c r="D870" s="26"/>
    </row>
    <row r="871" spans="4:4" ht="12.75">
      <c r="D871" s="26"/>
    </row>
    <row r="872" spans="4:4" ht="12.75">
      <c r="D872" s="26"/>
    </row>
    <row r="873" spans="4:4" ht="12.75">
      <c r="D873" s="26"/>
    </row>
    <row r="874" spans="4:4" ht="12.75">
      <c r="D874" s="26"/>
    </row>
    <row r="875" spans="4:4" ht="12.75">
      <c r="D875" s="26"/>
    </row>
    <row r="876" spans="4:4" ht="12.75">
      <c r="D876" s="26"/>
    </row>
    <row r="877" spans="4:4" ht="12.75">
      <c r="D877" s="26"/>
    </row>
    <row r="878" spans="4:4" ht="12.75">
      <c r="D878" s="26"/>
    </row>
    <row r="879" spans="4:4" ht="12.75">
      <c r="D879" s="26"/>
    </row>
    <row r="880" spans="4:4" ht="12.75">
      <c r="D880" s="26"/>
    </row>
    <row r="881" spans="4:4" ht="12.75">
      <c r="D881" s="26"/>
    </row>
    <row r="882" spans="4:4" ht="12.75">
      <c r="D882" s="26"/>
    </row>
    <row r="883" spans="4:4" ht="12.75">
      <c r="D883" s="26"/>
    </row>
    <row r="884" spans="4:4" ht="12.75">
      <c r="D884" s="26"/>
    </row>
    <row r="885" spans="4:4" ht="12.75">
      <c r="D885" s="26"/>
    </row>
    <row r="886" spans="4:4" ht="12.75">
      <c r="D886" s="26"/>
    </row>
    <row r="887" spans="4:4" ht="12.75">
      <c r="D887" s="26"/>
    </row>
    <row r="888" spans="4:4" ht="12.75">
      <c r="D888" s="26"/>
    </row>
    <row r="889" spans="4:4" ht="12.75">
      <c r="D889" s="26"/>
    </row>
    <row r="890" spans="4:4" ht="12.75">
      <c r="D890" s="26"/>
    </row>
    <row r="891" spans="4:4" ht="12.75">
      <c r="D891" s="26"/>
    </row>
    <row r="892" spans="4:4" ht="12.75">
      <c r="D892" s="26"/>
    </row>
    <row r="893" spans="4:4" ht="12.75">
      <c r="D893" s="26"/>
    </row>
    <row r="894" spans="4:4" ht="12.75">
      <c r="D894" s="26"/>
    </row>
    <row r="895" spans="4:4" ht="12.75">
      <c r="D895" s="26"/>
    </row>
    <row r="896" spans="4:4" ht="12.75">
      <c r="D896" s="26"/>
    </row>
    <row r="897" spans="4:4" ht="12.75">
      <c r="D897" s="26"/>
    </row>
    <row r="898" spans="4:4" ht="12.75">
      <c r="D898" s="26"/>
    </row>
    <row r="899" spans="4:4" ht="12.75">
      <c r="D899" s="26"/>
    </row>
    <row r="900" spans="4:4" ht="12.75">
      <c r="D900" s="26"/>
    </row>
    <row r="901" spans="4:4" ht="12.75">
      <c r="D901" s="26"/>
    </row>
    <row r="902" spans="4:4" ht="12.75">
      <c r="D902" s="26"/>
    </row>
    <row r="903" spans="4:4" ht="12.75">
      <c r="D903" s="26"/>
    </row>
    <row r="904" spans="4:4" ht="12.75">
      <c r="D904" s="26"/>
    </row>
    <row r="905" spans="4:4" ht="12.75">
      <c r="D905" s="26"/>
    </row>
    <row r="906" spans="4:4" ht="12.75">
      <c r="D906" s="26"/>
    </row>
    <row r="907" spans="4:4" ht="12.75">
      <c r="D907" s="26"/>
    </row>
    <row r="908" spans="4:4" ht="12.75">
      <c r="D908" s="26"/>
    </row>
    <row r="909" spans="4:4" ht="12.75">
      <c r="D909" s="26"/>
    </row>
    <row r="910" spans="4:4" ht="12.75">
      <c r="D910" s="26"/>
    </row>
    <row r="911" spans="4:4" ht="12.75">
      <c r="D911" s="26"/>
    </row>
    <row r="912" spans="4:4" ht="12.75">
      <c r="D912" s="26"/>
    </row>
    <row r="913" spans="4:4" ht="12.75">
      <c r="D913" s="26"/>
    </row>
    <row r="914" spans="4:4" ht="12.75">
      <c r="D914" s="26"/>
    </row>
    <row r="915" spans="4:4" ht="12.75">
      <c r="D915" s="26"/>
    </row>
    <row r="916" spans="4:4" ht="12.75">
      <c r="D916" s="26"/>
    </row>
    <row r="917" spans="4:4" ht="12.75">
      <c r="D917" s="26"/>
    </row>
    <row r="918" spans="4:4" ht="12.75">
      <c r="D918" s="26"/>
    </row>
    <row r="919" spans="4:4" ht="12.75">
      <c r="D919" s="26"/>
    </row>
    <row r="920" spans="4:4" ht="12.75">
      <c r="D920" s="26"/>
    </row>
    <row r="921" spans="4:4" ht="12.75">
      <c r="D921" s="26"/>
    </row>
    <row r="922" spans="4:4" ht="12.75">
      <c r="D922" s="26"/>
    </row>
    <row r="923" spans="4:4" ht="12.75">
      <c r="D923" s="26"/>
    </row>
    <row r="924" spans="4:4" ht="12.75">
      <c r="D924" s="26"/>
    </row>
    <row r="925" spans="4:4" ht="12.75">
      <c r="D925" s="26"/>
    </row>
    <row r="926" spans="4:4" ht="12.75">
      <c r="D926" s="26"/>
    </row>
    <row r="927" spans="4:4" ht="12.75">
      <c r="D927" s="26"/>
    </row>
    <row r="928" spans="4:4" ht="12.75">
      <c r="D928" s="26"/>
    </row>
    <row r="929" spans="4:4" ht="12.75">
      <c r="D929" s="26"/>
    </row>
    <row r="930" spans="4:4" ht="12.75">
      <c r="D930" s="26"/>
    </row>
    <row r="931" spans="4:4" ht="12.75">
      <c r="D931" s="26"/>
    </row>
    <row r="932" spans="4:4" ht="12.75">
      <c r="D932" s="26"/>
    </row>
    <row r="933" spans="4:4" ht="12.75">
      <c r="D933" s="26"/>
    </row>
    <row r="934" spans="4:4" ht="12.75">
      <c r="D934" s="26"/>
    </row>
    <row r="935" spans="4:4" ht="12.75">
      <c r="D935" s="26"/>
    </row>
    <row r="936" spans="4:4" ht="12.75">
      <c r="D936" s="26"/>
    </row>
    <row r="937" spans="4:4" ht="12.75">
      <c r="D937" s="26"/>
    </row>
    <row r="938" spans="4:4" ht="12.75">
      <c r="D938" s="26"/>
    </row>
    <row r="939" spans="4:4" ht="12.75">
      <c r="D939" s="26"/>
    </row>
    <row r="940" spans="4:4" ht="12.75">
      <c r="D940" s="26"/>
    </row>
    <row r="941" spans="4:4" ht="12.75">
      <c r="D941" s="26"/>
    </row>
    <row r="942" spans="4:4" ht="12.75">
      <c r="D942" s="26"/>
    </row>
    <row r="943" spans="4:4" ht="12.75">
      <c r="D943" s="26"/>
    </row>
    <row r="944" spans="4:4" ht="12.75">
      <c r="D944" s="26"/>
    </row>
    <row r="945" spans="4:4" ht="12.75">
      <c r="D945" s="26"/>
    </row>
    <row r="946" spans="4:4" ht="12.75">
      <c r="D946" s="26"/>
    </row>
    <row r="947" spans="4:4" ht="12.75">
      <c r="D947" s="26"/>
    </row>
    <row r="948" spans="4:4" ht="12.75">
      <c r="D948" s="26"/>
    </row>
    <row r="949" spans="4:4" ht="12.75">
      <c r="D949" s="26"/>
    </row>
    <row r="950" spans="4:4" ht="12.75">
      <c r="D950" s="26"/>
    </row>
    <row r="951" spans="4:4" ht="12.75">
      <c r="D951" s="26"/>
    </row>
    <row r="952" spans="4:4" ht="12.75">
      <c r="D952" s="26"/>
    </row>
    <row r="953" spans="4:4" ht="12.75">
      <c r="D953" s="26"/>
    </row>
    <row r="954" spans="4:4" ht="12.75">
      <c r="D954" s="26"/>
    </row>
    <row r="955" spans="4:4" ht="12.75">
      <c r="D955" s="26"/>
    </row>
    <row r="956" spans="4:4" ht="12.75">
      <c r="D956" s="26"/>
    </row>
    <row r="957" spans="4:4" ht="12.75">
      <c r="D957" s="26"/>
    </row>
    <row r="958" spans="4:4" ht="12.75">
      <c r="D958" s="26"/>
    </row>
    <row r="959" spans="4:4" ht="12.75">
      <c r="D959" s="26"/>
    </row>
    <row r="960" spans="4:4" ht="12.75">
      <c r="D960" s="26"/>
    </row>
    <row r="961" spans="4:4" ht="12.75">
      <c r="D961" s="26"/>
    </row>
    <row r="962" spans="4:4" ht="12.75">
      <c r="D962" s="26"/>
    </row>
    <row r="963" spans="4:4" ht="12.75">
      <c r="D963" s="26"/>
    </row>
    <row r="964" spans="4:4" ht="12.75">
      <c r="D964" s="26"/>
    </row>
    <row r="965" spans="4:4" ht="12.75">
      <c r="D965" s="26"/>
    </row>
    <row r="966" spans="4:4" ht="12.75">
      <c r="D966" s="26"/>
    </row>
    <row r="967" spans="4:4" ht="12.75">
      <c r="D967" s="26"/>
    </row>
    <row r="968" spans="4:4" ht="12.75">
      <c r="D968" s="26"/>
    </row>
    <row r="969" spans="4:4" ht="12.75">
      <c r="D969" s="26"/>
    </row>
    <row r="970" spans="4:4" ht="12.75">
      <c r="D970" s="26"/>
    </row>
    <row r="971" spans="4:4" ht="12.75">
      <c r="D971" s="26"/>
    </row>
    <row r="972" spans="4:4" ht="12.75">
      <c r="D972" s="26"/>
    </row>
    <row r="973" spans="4:4" ht="12.75">
      <c r="D973" s="26"/>
    </row>
    <row r="974" spans="4:4" ht="12.75">
      <c r="D974" s="26"/>
    </row>
    <row r="975" spans="4:4" ht="12.75">
      <c r="D975" s="26"/>
    </row>
    <row r="976" spans="4:4" ht="12.75">
      <c r="D976" s="26"/>
    </row>
    <row r="977" spans="4:4" ht="12.75">
      <c r="D977" s="26"/>
    </row>
    <row r="978" spans="4:4" ht="12.75">
      <c r="D978" s="26"/>
    </row>
    <row r="979" spans="4:4" ht="12.75">
      <c r="D979" s="26"/>
    </row>
    <row r="980" spans="4:4" ht="12.75">
      <c r="D980" s="26"/>
    </row>
    <row r="981" spans="4:4" ht="12.75">
      <c r="D981" s="26"/>
    </row>
    <row r="982" spans="4:4" ht="12.75">
      <c r="D982" s="26"/>
    </row>
    <row r="983" spans="4:4" ht="12.75">
      <c r="D983" s="26"/>
    </row>
    <row r="984" spans="4:4" ht="12.75">
      <c r="D984" s="26"/>
    </row>
    <row r="985" spans="4:4" ht="12.75">
      <c r="D985" s="26"/>
    </row>
    <row r="986" spans="4:4" ht="12.75">
      <c r="D986" s="26"/>
    </row>
    <row r="987" spans="4:4" ht="12.75">
      <c r="D987" s="26"/>
    </row>
    <row r="988" spans="4:4" ht="12.75">
      <c r="D988" s="26"/>
    </row>
    <row r="989" spans="4:4" ht="12.75">
      <c r="D989" s="26"/>
    </row>
    <row r="990" spans="4:4" ht="12.75">
      <c r="D990" s="26"/>
    </row>
    <row r="991" spans="4:4" ht="12.75">
      <c r="D991" s="26"/>
    </row>
    <row r="992" spans="4:4" ht="12.75">
      <c r="D992" s="26"/>
    </row>
    <row r="993" spans="4:4" ht="12.75">
      <c r="D993" s="26"/>
    </row>
    <row r="994" spans="4:4" ht="12.75">
      <c r="D994" s="26"/>
    </row>
    <row r="995" spans="4:4" ht="12.75">
      <c r="D995" s="26"/>
    </row>
    <row r="996" spans="4:4" ht="12.75">
      <c r="D996" s="26"/>
    </row>
    <row r="997" spans="4:4" ht="12.75">
      <c r="D997" s="26"/>
    </row>
    <row r="998" spans="4:4" ht="12.75">
      <c r="D998" s="26"/>
    </row>
    <row r="999" spans="4:4" ht="12.75">
      <c r="D999" s="26"/>
    </row>
    <row r="1000" spans="4:4" ht="12.75">
      <c r="D1000" s="26"/>
    </row>
    <row r="1001" spans="4:4" ht="12.75">
      <c r="D1001" s="26"/>
    </row>
    <row r="1002" spans="4:4" ht="12.75">
      <c r="D1002" s="26"/>
    </row>
    <row r="1003" spans="4:4" ht="12.75">
      <c r="D1003" s="26"/>
    </row>
    <row r="1004" spans="4:4" ht="12.75">
      <c r="D1004" s="26"/>
    </row>
    <row r="1005" spans="4:4" ht="12.75">
      <c r="D1005" s="26"/>
    </row>
    <row r="1006" spans="4:4" ht="12.75">
      <c r="D1006" s="26"/>
    </row>
    <row r="1007" spans="4:4" ht="12.75">
      <c r="D1007" s="26"/>
    </row>
  </sheetData>
  <dataValidations count="2"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3" t="s">
        <v>47</v>
      </c>
      <c r="C2" s="10">
        <v>100</v>
      </c>
      <c r="D2" s="10">
        <v>1.01</v>
      </c>
      <c r="E2" s="27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3" t="s">
        <v>48</v>
      </c>
      <c r="C3" s="12">
        <f t="shared" ref="C3:C41" si="0">C2*1.5^4</f>
        <v>506.25</v>
      </c>
      <c r="D3" s="10">
        <v>1.01</v>
      </c>
      <c r="E3" s="27">
        <v>0</v>
      </c>
      <c r="F3" s="10">
        <v>0</v>
      </c>
      <c r="G3" s="10">
        <v>0</v>
      </c>
      <c r="H3" s="10">
        <v>0</v>
      </c>
      <c r="I3" s="10">
        <v>0</v>
      </c>
      <c r="M3" s="10" t="s">
        <v>50</v>
      </c>
    </row>
    <row r="4" spans="1:27" ht="15.75" customHeight="1">
      <c r="A4" s="10">
        <v>3</v>
      </c>
      <c r="B4" s="23" t="s">
        <v>51</v>
      </c>
      <c r="C4" s="12">
        <f t="shared" si="0"/>
        <v>2562.890625</v>
      </c>
      <c r="D4" s="10">
        <v>1.01</v>
      </c>
      <c r="E4" s="27">
        <v>0</v>
      </c>
      <c r="F4" s="10">
        <v>0</v>
      </c>
      <c r="G4" s="10">
        <v>0</v>
      </c>
      <c r="H4" s="10">
        <v>0</v>
      </c>
      <c r="I4" s="10">
        <v>0</v>
      </c>
      <c r="J4" s="24"/>
      <c r="K4" s="24"/>
      <c r="L4" s="24"/>
      <c r="M4" s="25" t="s">
        <v>53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.75" customHeight="1">
      <c r="A5" s="10">
        <v>4</v>
      </c>
      <c r="B5" s="23" t="s">
        <v>54</v>
      </c>
      <c r="C5" s="12">
        <f t="shared" si="0"/>
        <v>12974.6337890625</v>
      </c>
      <c r="D5" s="10">
        <v>1.01</v>
      </c>
      <c r="E5" s="27">
        <v>0</v>
      </c>
      <c r="F5" s="10">
        <v>0</v>
      </c>
      <c r="G5" s="10">
        <v>0</v>
      </c>
      <c r="H5" s="10">
        <v>0</v>
      </c>
      <c r="I5" s="10">
        <v>0</v>
      </c>
      <c r="M5" s="10" t="s">
        <v>55</v>
      </c>
    </row>
    <row r="6" spans="1:27" ht="15.75" customHeight="1">
      <c r="A6" s="10">
        <v>5</v>
      </c>
      <c r="B6" s="23" t="s">
        <v>56</v>
      </c>
      <c r="C6" s="12">
        <f t="shared" si="0"/>
        <v>65684.083557128906</v>
      </c>
      <c r="D6" s="10">
        <v>1.01</v>
      </c>
      <c r="E6" s="27">
        <v>0</v>
      </c>
      <c r="F6" s="10">
        <v>0</v>
      </c>
      <c r="G6" s="10">
        <v>0</v>
      </c>
      <c r="H6" s="10">
        <v>0</v>
      </c>
      <c r="I6" s="10">
        <v>0</v>
      </c>
      <c r="M6" s="10" t="s">
        <v>57</v>
      </c>
    </row>
    <row r="7" spans="1:27" ht="15.75" customHeight="1">
      <c r="A7" s="10">
        <v>6</v>
      </c>
      <c r="B7" s="23" t="s">
        <v>58</v>
      </c>
      <c r="C7" s="12">
        <f t="shared" si="0"/>
        <v>332525.67300796509</v>
      </c>
      <c r="D7" s="10">
        <v>1.01</v>
      </c>
      <c r="E7" s="27">
        <v>0</v>
      </c>
      <c r="F7" s="10">
        <v>0</v>
      </c>
      <c r="G7" s="10">
        <v>0</v>
      </c>
      <c r="H7" s="10">
        <v>0</v>
      </c>
      <c r="I7" s="10">
        <v>0</v>
      </c>
      <c r="M7" s="10" t="s">
        <v>59</v>
      </c>
    </row>
    <row r="8" spans="1:27" ht="15.75" customHeight="1">
      <c r="A8" s="10">
        <v>7</v>
      </c>
      <c r="B8" s="23" t="s">
        <v>60</v>
      </c>
      <c r="C8" s="12">
        <f t="shared" si="0"/>
        <v>1683411.2196028233</v>
      </c>
      <c r="D8" s="10">
        <v>1.01</v>
      </c>
      <c r="E8" s="27">
        <v>0</v>
      </c>
      <c r="F8" s="10">
        <v>0</v>
      </c>
      <c r="G8" s="10">
        <v>0</v>
      </c>
      <c r="H8" s="10">
        <v>0</v>
      </c>
      <c r="I8" s="10">
        <v>0</v>
      </c>
    </row>
    <row r="9" spans="1:27" ht="15.75" customHeight="1">
      <c r="A9" s="10">
        <v>8</v>
      </c>
      <c r="B9" s="23" t="s">
        <v>61</v>
      </c>
      <c r="C9" s="12">
        <f t="shared" si="0"/>
        <v>8522269.2992392927</v>
      </c>
      <c r="D9" s="10">
        <v>1.01</v>
      </c>
      <c r="E9" s="27">
        <v>0</v>
      </c>
      <c r="F9" s="10">
        <v>0</v>
      </c>
      <c r="G9" s="10">
        <v>0</v>
      </c>
      <c r="H9" s="10">
        <v>0</v>
      </c>
      <c r="I9" s="10">
        <v>0</v>
      </c>
      <c r="N9" s="10"/>
    </row>
    <row r="10" spans="1:27" ht="15.75" customHeight="1">
      <c r="A10" s="10">
        <v>9</v>
      </c>
      <c r="B10" s="23" t="s">
        <v>63</v>
      </c>
      <c r="C10" s="12">
        <f t="shared" si="0"/>
        <v>43143988.327398919</v>
      </c>
      <c r="D10" s="10">
        <v>1.01</v>
      </c>
      <c r="E10" s="27">
        <v>0</v>
      </c>
      <c r="F10" s="10">
        <v>0</v>
      </c>
      <c r="G10" s="10">
        <v>0</v>
      </c>
      <c r="H10" s="10">
        <v>0</v>
      </c>
      <c r="I10" s="10">
        <v>0</v>
      </c>
      <c r="N10" s="10"/>
    </row>
    <row r="11" spans="1:27" ht="15.75" customHeight="1">
      <c r="A11" s="10">
        <v>10</v>
      </c>
      <c r="B11" s="23" t="s">
        <v>65</v>
      </c>
      <c r="C11" s="12">
        <f t="shared" si="0"/>
        <v>218416440.90745702</v>
      </c>
      <c r="D11" s="10">
        <v>0</v>
      </c>
      <c r="E11" s="27">
        <v>1.05</v>
      </c>
      <c r="F11" s="10">
        <v>0</v>
      </c>
      <c r="G11" s="10">
        <v>0</v>
      </c>
      <c r="H11" s="10">
        <v>0</v>
      </c>
      <c r="I11" s="10">
        <v>0</v>
      </c>
      <c r="N11" s="10" t="s">
        <v>66</v>
      </c>
    </row>
    <row r="12" spans="1:27" ht="15.75" customHeight="1">
      <c r="A12" s="10">
        <v>11</v>
      </c>
      <c r="B12" s="23" t="s">
        <v>68</v>
      </c>
      <c r="C12" s="12">
        <f t="shared" si="0"/>
        <v>1105733232.0940013</v>
      </c>
      <c r="D12" s="10">
        <v>1.01</v>
      </c>
      <c r="E12" s="27">
        <v>0</v>
      </c>
      <c r="F12" s="10">
        <v>0</v>
      </c>
      <c r="G12" s="10">
        <v>0</v>
      </c>
      <c r="H12" s="10">
        <v>0</v>
      </c>
      <c r="I12" s="10">
        <v>0</v>
      </c>
      <c r="N12" s="10" t="s">
        <v>69</v>
      </c>
    </row>
    <row r="13" spans="1:27" ht="15.75" customHeight="1">
      <c r="A13" s="10">
        <v>12</v>
      </c>
      <c r="B13" s="23" t="s">
        <v>70</v>
      </c>
      <c r="C13" s="12">
        <f t="shared" si="0"/>
        <v>5597774487.4758816</v>
      </c>
      <c r="D13" s="10">
        <v>1.01</v>
      </c>
      <c r="E13" s="27">
        <v>0</v>
      </c>
      <c r="F13" s="10">
        <v>0</v>
      </c>
      <c r="G13" s="10">
        <v>0</v>
      </c>
      <c r="H13" s="10">
        <v>0</v>
      </c>
      <c r="I13" s="10">
        <v>0</v>
      </c>
      <c r="N13" s="10"/>
    </row>
    <row r="14" spans="1:27" ht="15.75" customHeight="1">
      <c r="A14" s="10">
        <v>13</v>
      </c>
      <c r="B14" s="23" t="s">
        <v>72</v>
      </c>
      <c r="C14" s="12">
        <f t="shared" si="0"/>
        <v>28338733342.846649</v>
      </c>
      <c r="D14" s="10">
        <v>1.01</v>
      </c>
      <c r="E14" s="27">
        <v>0</v>
      </c>
      <c r="F14" s="10">
        <v>0</v>
      </c>
      <c r="G14" s="10">
        <v>0</v>
      </c>
      <c r="H14" s="10">
        <v>0</v>
      </c>
      <c r="I14" s="10">
        <v>0</v>
      </c>
      <c r="N14" s="10"/>
    </row>
    <row r="15" spans="1:27" ht="15.75" customHeight="1">
      <c r="A15" s="10">
        <v>14</v>
      </c>
      <c r="B15" s="23" t="s">
        <v>74</v>
      </c>
      <c r="C15" s="12">
        <f t="shared" si="0"/>
        <v>143464837548.16116</v>
      </c>
      <c r="D15" s="10">
        <v>1.01</v>
      </c>
      <c r="E15" s="27">
        <v>0</v>
      </c>
      <c r="F15" s="10">
        <v>0</v>
      </c>
      <c r="G15" s="10">
        <v>0</v>
      </c>
      <c r="H15" s="10">
        <v>0</v>
      </c>
      <c r="I15" s="10">
        <v>0</v>
      </c>
      <c r="N15" s="10"/>
    </row>
    <row r="16" spans="1:27" ht="15.75" customHeight="1">
      <c r="A16" s="10">
        <v>15</v>
      </c>
      <c r="B16" s="23" t="s">
        <v>76</v>
      </c>
      <c r="C16" s="12">
        <f t="shared" si="0"/>
        <v>726290740087.56592</v>
      </c>
      <c r="D16" s="10">
        <v>1.01</v>
      </c>
      <c r="E16" s="27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3" t="s">
        <v>77</v>
      </c>
      <c r="C17" s="12">
        <f t="shared" si="0"/>
        <v>3676846871693.3022</v>
      </c>
      <c r="D17" s="10">
        <v>1.01</v>
      </c>
      <c r="E17" s="27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3" t="s">
        <v>78</v>
      </c>
      <c r="C18" s="12">
        <f t="shared" si="0"/>
        <v>18614037287947.344</v>
      </c>
      <c r="D18" s="10">
        <v>1.01</v>
      </c>
      <c r="E18" s="27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3" t="s">
        <v>79</v>
      </c>
      <c r="C19" s="12">
        <f t="shared" si="0"/>
        <v>94233563770233.422</v>
      </c>
      <c r="D19" s="10">
        <v>1.01</v>
      </c>
      <c r="E19" s="27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3" t="s">
        <v>80</v>
      </c>
      <c r="C20" s="12">
        <f t="shared" si="0"/>
        <v>477057416586806.69</v>
      </c>
      <c r="D20" s="10">
        <v>1.01</v>
      </c>
      <c r="E20" s="27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3" t="s">
        <v>81</v>
      </c>
      <c r="C21" s="12">
        <f t="shared" si="0"/>
        <v>2415103171470709</v>
      </c>
      <c r="D21" s="10">
        <v>0</v>
      </c>
      <c r="E21" s="27">
        <v>1.05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3" t="s">
        <v>83</v>
      </c>
      <c r="C22" s="12">
        <f t="shared" si="0"/>
        <v>1.2226459805570464E+16</v>
      </c>
      <c r="D22" s="10">
        <v>1.01</v>
      </c>
      <c r="E22" s="27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3" t="s">
        <v>84</v>
      </c>
      <c r="C23" s="12">
        <f t="shared" si="0"/>
        <v>6.1896452765700472E+16</v>
      </c>
      <c r="D23" s="10">
        <v>1.01</v>
      </c>
      <c r="E23" s="27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3" t="s">
        <v>85</v>
      </c>
      <c r="C24" s="12">
        <f t="shared" si="0"/>
        <v>3.1335079212635866E+17</v>
      </c>
      <c r="D24" s="10">
        <v>1.01</v>
      </c>
      <c r="E24" s="27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5.75" customHeight="1">
      <c r="A25" s="10">
        <v>24</v>
      </c>
      <c r="B25" s="23" t="s">
        <v>86</v>
      </c>
      <c r="C25" s="12">
        <f t="shared" si="0"/>
        <v>1.5863383851396908E+18</v>
      </c>
      <c r="D25" s="10">
        <v>1.01</v>
      </c>
      <c r="E25" s="27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5.75" customHeight="1">
      <c r="A26" s="10">
        <v>25</v>
      </c>
      <c r="B26" s="23" t="s">
        <v>87</v>
      </c>
      <c r="C26" s="12">
        <f t="shared" si="0"/>
        <v>8.0308380747696845E+18</v>
      </c>
      <c r="D26" s="10">
        <v>1.01</v>
      </c>
      <c r="E26" s="27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5.75" customHeight="1">
      <c r="A27" s="10">
        <v>26</v>
      </c>
      <c r="B27" s="23" t="s">
        <v>88</v>
      </c>
      <c r="C27" s="12">
        <f t="shared" si="0"/>
        <v>4.0656117753521529E+19</v>
      </c>
      <c r="D27" s="10">
        <v>1.01</v>
      </c>
      <c r="E27" s="27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5.75" customHeight="1">
      <c r="A28" s="10">
        <v>27</v>
      </c>
      <c r="B28" s="23" t="s">
        <v>89</v>
      </c>
      <c r="C28" s="12">
        <f t="shared" si="0"/>
        <v>2.0582159612720274E+20</v>
      </c>
      <c r="D28" s="10">
        <v>1.01</v>
      </c>
      <c r="E28" s="27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5.75" customHeight="1">
      <c r="A29" s="10">
        <v>28</v>
      </c>
      <c r="B29" s="23" t="s">
        <v>90</v>
      </c>
      <c r="C29" s="12">
        <f t="shared" si="0"/>
        <v>1.0419718303939638E+21</v>
      </c>
      <c r="D29" s="10">
        <v>1.01</v>
      </c>
      <c r="E29" s="27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3" t="s">
        <v>91</v>
      </c>
      <c r="C30" s="12">
        <f t="shared" si="0"/>
        <v>5.2749823913694415E+21</v>
      </c>
      <c r="D30" s="10">
        <v>1.01</v>
      </c>
      <c r="E30" s="27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3" t="s">
        <v>92</v>
      </c>
      <c r="C31" s="12">
        <f t="shared" si="0"/>
        <v>2.6704598356307799E+22</v>
      </c>
      <c r="D31" s="10">
        <v>0</v>
      </c>
      <c r="E31" s="27">
        <v>1.05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3" t="s">
        <v>94</v>
      </c>
      <c r="C32" s="12">
        <f t="shared" si="0"/>
        <v>1.3519202917880823E+23</v>
      </c>
      <c r="D32" s="10">
        <v>1.01</v>
      </c>
      <c r="E32" s="27">
        <v>0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3" t="s">
        <v>95</v>
      </c>
      <c r="C33" s="12">
        <f t="shared" si="0"/>
        <v>6.8440964771771662E+23</v>
      </c>
      <c r="D33" s="10">
        <v>1.01</v>
      </c>
      <c r="E33" s="27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3" t="s">
        <v>96</v>
      </c>
      <c r="C34" s="12">
        <f t="shared" si="0"/>
        <v>3.4648238415709403E+24</v>
      </c>
      <c r="D34" s="10">
        <v>1.01</v>
      </c>
      <c r="E34" s="27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3" t="s">
        <v>97</v>
      </c>
      <c r="C35" s="12">
        <f t="shared" si="0"/>
        <v>1.7540670697952886E+25</v>
      </c>
      <c r="D35" s="10">
        <v>1.01</v>
      </c>
      <c r="E35" s="27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3" t="s">
        <v>98</v>
      </c>
      <c r="C36" s="12">
        <f t="shared" si="0"/>
        <v>8.8799645408386476E+25</v>
      </c>
      <c r="D36" s="10">
        <v>1.01</v>
      </c>
      <c r="E36" s="27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3" t="s">
        <v>99</v>
      </c>
      <c r="C37" s="12">
        <f t="shared" si="0"/>
        <v>4.4954820487995654E+26</v>
      </c>
      <c r="D37" s="10">
        <v>1.01</v>
      </c>
      <c r="E37" s="27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3" t="s">
        <v>100</v>
      </c>
      <c r="C38" s="12">
        <f t="shared" si="0"/>
        <v>2.2758377872047799E+27</v>
      </c>
      <c r="D38" s="10">
        <v>1.01</v>
      </c>
      <c r="E38" s="27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3" t="s">
        <v>101</v>
      </c>
      <c r="C39" s="12">
        <f t="shared" si="0"/>
        <v>1.15214287977242E+28</v>
      </c>
      <c r="D39" s="10">
        <v>1.01</v>
      </c>
      <c r="E39" s="27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3" t="s">
        <v>102</v>
      </c>
      <c r="C40" s="12">
        <f t="shared" si="0"/>
        <v>5.8327233288478758E+28</v>
      </c>
      <c r="D40" s="10">
        <v>1.01</v>
      </c>
      <c r="E40" s="27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3" t="s">
        <v>103</v>
      </c>
      <c r="C41" s="12">
        <f t="shared" si="0"/>
        <v>2.9528161852292369E+29</v>
      </c>
      <c r="D41" s="10">
        <v>0</v>
      </c>
      <c r="E41" s="27">
        <v>1.05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/>
      <c r="B42" s="26"/>
      <c r="D42" s="10"/>
      <c r="E42" s="27"/>
    </row>
    <row r="43" spans="1:9" ht="14.25">
      <c r="A43" s="10"/>
      <c r="B43" s="26"/>
      <c r="D43" s="10"/>
      <c r="E43" s="27"/>
    </row>
    <row r="44" spans="1:9" ht="14.25">
      <c r="A44" s="10"/>
      <c r="B44" s="26"/>
      <c r="D44" s="10"/>
      <c r="E44" s="27"/>
    </row>
    <row r="45" spans="1:9" ht="14.25">
      <c r="A45" s="10"/>
      <c r="B45" s="26"/>
      <c r="D45" s="10"/>
      <c r="E45" s="27"/>
    </row>
    <row r="46" spans="1:9" ht="14.25">
      <c r="A46" s="10"/>
      <c r="B46" s="26"/>
      <c r="D46" s="10"/>
      <c r="E46" s="27"/>
    </row>
    <row r="47" spans="1:9" ht="14.25">
      <c r="A47" s="10"/>
      <c r="B47" s="26"/>
      <c r="D47" s="10"/>
      <c r="E47" s="27"/>
    </row>
    <row r="48" spans="1:9" ht="14.25">
      <c r="A48" s="10"/>
      <c r="B48" s="26"/>
      <c r="D48" s="10"/>
      <c r="E48" s="27"/>
    </row>
    <row r="49" spans="1:5" ht="14.25">
      <c r="A49" s="10"/>
      <c r="B49" s="26"/>
      <c r="D49" s="10"/>
      <c r="E49" s="27"/>
    </row>
    <row r="50" spans="1:5" ht="14.25">
      <c r="A50" s="10"/>
      <c r="B50" s="26"/>
      <c r="D50" s="10"/>
      <c r="E50" s="27"/>
    </row>
    <row r="51" spans="1:5" ht="14.25">
      <c r="A51" s="10"/>
      <c r="B51" s="26"/>
      <c r="D51" s="10"/>
      <c r="E51" s="27"/>
    </row>
    <row r="52" spans="1:5" ht="14.25">
      <c r="A52" s="10"/>
      <c r="B52" s="26"/>
      <c r="D52" s="10"/>
      <c r="E52" s="27"/>
    </row>
    <row r="53" spans="1:5" ht="14.25">
      <c r="A53" s="10"/>
      <c r="B53" s="26"/>
      <c r="D53" s="10"/>
      <c r="E53" s="27"/>
    </row>
    <row r="54" spans="1:5" ht="14.25">
      <c r="A54" s="10"/>
      <c r="B54" s="26"/>
      <c r="D54" s="10"/>
      <c r="E54" s="27"/>
    </row>
    <row r="55" spans="1:5" ht="14.25">
      <c r="A55" s="10"/>
      <c r="B55" s="26"/>
      <c r="D55" s="10"/>
      <c r="E55" s="27"/>
    </row>
    <row r="56" spans="1:5" ht="14.25">
      <c r="A56" s="10"/>
      <c r="B56" s="26"/>
      <c r="D56" s="10"/>
      <c r="E56" s="27"/>
    </row>
    <row r="57" spans="1:5" ht="14.25">
      <c r="A57" s="10"/>
      <c r="B57" s="26"/>
      <c r="D57" s="10"/>
      <c r="E57" s="27"/>
    </row>
    <row r="58" spans="1:5" ht="14.25">
      <c r="A58" s="10"/>
      <c r="B58" s="26"/>
      <c r="D58" s="10"/>
      <c r="E58" s="27"/>
    </row>
    <row r="59" spans="1:5" ht="14.25">
      <c r="A59" s="10"/>
      <c r="B59" s="26"/>
      <c r="D59" s="10"/>
      <c r="E59" s="27"/>
    </row>
    <row r="60" spans="1:5" ht="14.25">
      <c r="A60" s="10"/>
      <c r="B60" s="26"/>
      <c r="D60" s="10"/>
      <c r="E60" s="27"/>
    </row>
    <row r="61" spans="1:5" ht="14.25">
      <c r="A61" s="10"/>
      <c r="B61" s="26"/>
      <c r="D61" s="10"/>
      <c r="E61" s="27"/>
    </row>
    <row r="62" spans="1:5" ht="14.25">
      <c r="A62" s="10"/>
      <c r="B62" s="26"/>
      <c r="D62" s="10"/>
      <c r="E62" s="27"/>
    </row>
    <row r="63" spans="1:5" ht="14.25">
      <c r="A63" s="10"/>
      <c r="B63" s="26"/>
      <c r="D63" s="10"/>
      <c r="E63" s="27"/>
    </row>
    <row r="64" spans="1:5" ht="14.25">
      <c r="A64" s="10"/>
      <c r="B64" s="26"/>
      <c r="D64" s="10"/>
      <c r="E64" s="27"/>
    </row>
    <row r="65" spans="1:5" ht="14.25">
      <c r="A65" s="10"/>
      <c r="B65" s="26"/>
      <c r="D65" s="10"/>
      <c r="E65" s="27"/>
    </row>
    <row r="66" spans="1:5" ht="14.25">
      <c r="A66" s="10"/>
      <c r="B66" s="26"/>
      <c r="D66" s="10"/>
      <c r="E66" s="27"/>
    </row>
    <row r="67" spans="1:5" ht="14.25">
      <c r="A67" s="10"/>
      <c r="B67" s="26"/>
      <c r="D67" s="10"/>
      <c r="E67" s="27"/>
    </row>
    <row r="68" spans="1:5" ht="14.25">
      <c r="A68" s="10"/>
      <c r="B68" s="26"/>
      <c r="D68" s="10"/>
      <c r="E68" s="27"/>
    </row>
    <row r="69" spans="1:5" ht="14.25">
      <c r="A69" s="10"/>
      <c r="B69" s="26"/>
      <c r="D69" s="10"/>
      <c r="E69" s="27"/>
    </row>
    <row r="70" spans="1:5" ht="14.25">
      <c r="A70" s="10"/>
      <c r="B70" s="26"/>
      <c r="D70" s="10"/>
      <c r="E70" s="27"/>
    </row>
    <row r="71" spans="1:5" ht="14.25">
      <c r="A71" s="10"/>
      <c r="B71" s="26"/>
      <c r="D71" s="10"/>
      <c r="E71" s="27"/>
    </row>
    <row r="72" spans="1:5" ht="14.25">
      <c r="A72" s="10"/>
      <c r="B72" s="26"/>
      <c r="D72" s="10"/>
      <c r="E72" s="27"/>
    </row>
    <row r="73" spans="1:5" ht="14.25">
      <c r="A73" s="10"/>
      <c r="B73" s="26"/>
      <c r="D73" s="10"/>
      <c r="E73" s="27"/>
    </row>
    <row r="74" spans="1:5" ht="14.25">
      <c r="A74" s="10"/>
      <c r="B74" s="26"/>
      <c r="D74" s="10"/>
      <c r="E74" s="27"/>
    </row>
    <row r="75" spans="1:5" ht="14.25">
      <c r="A75" s="10"/>
      <c r="B75" s="26"/>
      <c r="D75" s="10"/>
      <c r="E75" s="27"/>
    </row>
    <row r="76" spans="1:5" ht="14.25">
      <c r="A76" s="10"/>
      <c r="B76" s="26"/>
      <c r="D76" s="10"/>
      <c r="E76" s="27"/>
    </row>
    <row r="77" spans="1:5" ht="14.25">
      <c r="A77" s="10"/>
      <c r="B77" s="26"/>
      <c r="D77" s="10"/>
      <c r="E77" s="27"/>
    </row>
    <row r="78" spans="1:5" ht="14.25">
      <c r="A78" s="10"/>
      <c r="B78" s="26"/>
      <c r="D78" s="10"/>
      <c r="E78" s="27"/>
    </row>
    <row r="79" spans="1:5" ht="14.25">
      <c r="A79" s="10"/>
      <c r="B79" s="26"/>
      <c r="D79" s="10"/>
      <c r="E79" s="27"/>
    </row>
    <row r="80" spans="1:5" ht="14.25">
      <c r="A80" s="10"/>
      <c r="B80" s="26"/>
      <c r="D80" s="10"/>
      <c r="E80" s="27"/>
    </row>
    <row r="81" spans="1:5" ht="14.25">
      <c r="A81" s="10"/>
      <c r="B81" s="26"/>
      <c r="D81" s="10"/>
      <c r="E81" s="27"/>
    </row>
    <row r="82" spans="1:5" ht="14.25">
      <c r="A82" s="10"/>
      <c r="B82" s="26"/>
      <c r="D82" s="10"/>
      <c r="E82" s="27"/>
    </row>
    <row r="83" spans="1:5" ht="14.25">
      <c r="A83" s="10"/>
      <c r="B83" s="26"/>
      <c r="D83" s="10"/>
      <c r="E83" s="27"/>
    </row>
    <row r="84" spans="1:5" ht="14.25">
      <c r="A84" s="10"/>
      <c r="B84" s="26"/>
      <c r="D84" s="10"/>
      <c r="E84" s="27"/>
    </row>
    <row r="85" spans="1:5" ht="14.25">
      <c r="A85" s="10"/>
      <c r="B85" s="26"/>
      <c r="D85" s="10"/>
      <c r="E85" s="27"/>
    </row>
    <row r="86" spans="1:5" ht="14.25">
      <c r="A86" s="10"/>
      <c r="B86" s="26"/>
      <c r="D86" s="10"/>
      <c r="E86" s="27"/>
    </row>
    <row r="87" spans="1:5" ht="14.25">
      <c r="A87" s="10"/>
      <c r="B87" s="26"/>
      <c r="D87" s="10"/>
      <c r="E87" s="27"/>
    </row>
    <row r="88" spans="1:5" ht="14.25">
      <c r="A88" s="10"/>
      <c r="B88" s="26"/>
      <c r="D88" s="10"/>
      <c r="E88" s="27"/>
    </row>
    <row r="89" spans="1:5" ht="14.25">
      <c r="A89" s="10"/>
      <c r="B89" s="26"/>
      <c r="D89" s="10"/>
      <c r="E89" s="27"/>
    </row>
    <row r="90" spans="1:5" ht="14.25">
      <c r="A90" s="10"/>
      <c r="B90" s="26"/>
      <c r="D90" s="10"/>
      <c r="E90" s="27"/>
    </row>
    <row r="91" spans="1:5" ht="14.25">
      <c r="A91" s="10"/>
      <c r="B91" s="26"/>
      <c r="D91" s="10"/>
      <c r="E91" s="27"/>
    </row>
    <row r="92" spans="1:5" ht="14.25">
      <c r="A92" s="10"/>
      <c r="B92" s="26"/>
      <c r="D92" s="10"/>
      <c r="E92" s="27"/>
    </row>
    <row r="93" spans="1:5" ht="14.25">
      <c r="A93" s="10"/>
      <c r="B93" s="26"/>
      <c r="D93" s="10"/>
      <c r="E93" s="27"/>
    </row>
    <row r="94" spans="1:5" ht="14.25">
      <c r="A94" s="10"/>
      <c r="B94" s="26"/>
      <c r="D94" s="10"/>
      <c r="E94" s="27"/>
    </row>
    <row r="95" spans="1:5" ht="14.25">
      <c r="A95" s="10"/>
      <c r="B95" s="26"/>
      <c r="D95" s="10"/>
      <c r="E95" s="27"/>
    </row>
    <row r="96" spans="1:5" ht="14.25">
      <c r="A96" s="10"/>
      <c r="B96" s="26"/>
      <c r="D96" s="10"/>
      <c r="E96" s="27"/>
    </row>
    <row r="97" spans="1:5" ht="14.25">
      <c r="A97" s="10"/>
      <c r="B97" s="26"/>
      <c r="D97" s="10"/>
      <c r="E97" s="27"/>
    </row>
    <row r="98" spans="1:5" ht="14.25">
      <c r="A98" s="10"/>
      <c r="B98" s="26"/>
      <c r="D98" s="10"/>
      <c r="E98" s="27"/>
    </row>
    <row r="99" spans="1:5" ht="14.25">
      <c r="A99" s="10"/>
      <c r="B99" s="26"/>
      <c r="D99" s="10"/>
      <c r="E99" s="27"/>
    </row>
    <row r="100" spans="1:5" ht="14.25">
      <c r="A100" s="10"/>
      <c r="B100" s="26"/>
      <c r="D100" s="10"/>
      <c r="E100" s="27"/>
    </row>
    <row r="101" spans="1:5" ht="14.25">
      <c r="A101" s="10"/>
      <c r="B101" s="26"/>
      <c r="D101" s="10"/>
      <c r="E101" s="27"/>
    </row>
    <row r="102" spans="1:5" ht="12.75">
      <c r="B102" s="26"/>
    </row>
    <row r="103" spans="1:5" ht="12.75">
      <c r="B103" s="26"/>
    </row>
    <row r="104" spans="1:5" ht="12.75">
      <c r="B104" s="26"/>
    </row>
    <row r="105" spans="1:5" ht="12.75">
      <c r="B105" s="26"/>
    </row>
    <row r="106" spans="1:5" ht="12.75">
      <c r="B106" s="26"/>
    </row>
    <row r="107" spans="1:5" ht="12.75">
      <c r="B107" s="26"/>
    </row>
    <row r="108" spans="1:5" ht="12.75">
      <c r="B108" s="26"/>
    </row>
    <row r="109" spans="1:5" ht="12.75">
      <c r="B109" s="26"/>
    </row>
    <row r="110" spans="1:5" ht="12.75">
      <c r="B110" s="26"/>
    </row>
    <row r="111" spans="1:5" ht="12.75">
      <c r="B111" s="26"/>
    </row>
    <row r="112" spans="1:5" ht="12.75">
      <c r="B112" s="26"/>
    </row>
    <row r="113" spans="2:2" ht="12.75">
      <c r="B113" s="26"/>
    </row>
    <row r="114" spans="2:2" ht="12.75">
      <c r="B114" s="26"/>
    </row>
    <row r="115" spans="2:2" ht="12.75">
      <c r="B115" s="26"/>
    </row>
    <row r="116" spans="2:2" ht="12.75">
      <c r="B116" s="26"/>
    </row>
    <row r="117" spans="2:2" ht="12.75">
      <c r="B117" s="26"/>
    </row>
    <row r="118" spans="2:2" ht="12.75">
      <c r="B118" s="26"/>
    </row>
    <row r="119" spans="2:2" ht="12.75">
      <c r="B119" s="26"/>
    </row>
    <row r="120" spans="2:2" ht="12.75">
      <c r="B120" s="26"/>
    </row>
    <row r="121" spans="2:2" ht="12.75">
      <c r="B121" s="26"/>
    </row>
    <row r="122" spans="2:2" ht="12.75">
      <c r="B122" s="26"/>
    </row>
    <row r="123" spans="2:2" ht="12.75">
      <c r="B123" s="26"/>
    </row>
    <row r="124" spans="2:2" ht="12.75">
      <c r="B124" s="26"/>
    </row>
    <row r="125" spans="2:2" ht="12.75">
      <c r="B125" s="26"/>
    </row>
    <row r="126" spans="2:2" ht="12.75">
      <c r="B126" s="26"/>
    </row>
    <row r="127" spans="2:2" ht="12.75">
      <c r="B127" s="26"/>
    </row>
    <row r="128" spans="2:2" ht="12.75">
      <c r="B128" s="26"/>
    </row>
    <row r="129" spans="2:2" ht="12.75">
      <c r="B129" s="26"/>
    </row>
    <row r="130" spans="2:2" ht="12.75">
      <c r="B130" s="26"/>
    </row>
    <row r="131" spans="2:2" ht="12.75">
      <c r="B131" s="26"/>
    </row>
    <row r="132" spans="2:2" ht="12.75">
      <c r="B132" s="26"/>
    </row>
    <row r="133" spans="2:2" ht="12.75">
      <c r="B133" s="26"/>
    </row>
    <row r="134" spans="2:2" ht="12.75">
      <c r="B134" s="26"/>
    </row>
    <row r="135" spans="2:2" ht="12.75">
      <c r="B135" s="26"/>
    </row>
    <row r="136" spans="2:2" ht="12.75">
      <c r="B136" s="26"/>
    </row>
    <row r="137" spans="2:2" ht="12.75">
      <c r="B137" s="26"/>
    </row>
    <row r="138" spans="2:2" ht="12.75">
      <c r="B138" s="26"/>
    </row>
    <row r="139" spans="2:2" ht="12.75">
      <c r="B139" s="26"/>
    </row>
    <row r="140" spans="2:2" ht="12.75">
      <c r="B140" s="26"/>
    </row>
    <row r="141" spans="2:2" ht="12.75">
      <c r="B141" s="26"/>
    </row>
    <row r="142" spans="2:2" ht="12.75">
      <c r="B142" s="26"/>
    </row>
    <row r="143" spans="2:2" ht="12.75">
      <c r="B143" s="26"/>
    </row>
    <row r="144" spans="2:2" ht="12.75">
      <c r="B144" s="26"/>
    </row>
    <row r="145" spans="2:2" ht="12.75">
      <c r="B145" s="26"/>
    </row>
    <row r="146" spans="2:2" ht="12.75">
      <c r="B146" s="26"/>
    </row>
    <row r="147" spans="2:2" ht="12.75">
      <c r="B147" s="26"/>
    </row>
    <row r="148" spans="2:2" ht="12.75">
      <c r="B148" s="26"/>
    </row>
    <row r="149" spans="2:2" ht="12.75">
      <c r="B149" s="26"/>
    </row>
    <row r="150" spans="2:2" ht="12.75">
      <c r="B150" s="26"/>
    </row>
    <row r="151" spans="2:2" ht="12.75">
      <c r="B151" s="26"/>
    </row>
    <row r="152" spans="2:2" ht="12.75">
      <c r="B152" s="26"/>
    </row>
    <row r="153" spans="2:2" ht="12.75">
      <c r="B153" s="26"/>
    </row>
    <row r="154" spans="2:2" ht="12.75">
      <c r="B154" s="26"/>
    </row>
    <row r="155" spans="2:2" ht="12.75">
      <c r="B155" s="26"/>
    </row>
    <row r="156" spans="2:2" ht="12.75">
      <c r="B156" s="26"/>
    </row>
    <row r="157" spans="2:2" ht="12.75">
      <c r="B157" s="26"/>
    </row>
    <row r="158" spans="2:2" ht="12.75">
      <c r="B158" s="26"/>
    </row>
    <row r="159" spans="2:2" ht="12.75">
      <c r="B159" s="26"/>
    </row>
    <row r="160" spans="2:2" ht="12.75">
      <c r="B160" s="26"/>
    </row>
    <row r="161" spans="2:2" ht="12.75">
      <c r="B161" s="26"/>
    </row>
    <row r="162" spans="2:2" ht="12.75">
      <c r="B162" s="26"/>
    </row>
    <row r="163" spans="2:2" ht="12.75">
      <c r="B163" s="26"/>
    </row>
    <row r="164" spans="2:2" ht="12.75">
      <c r="B164" s="26"/>
    </row>
    <row r="165" spans="2:2" ht="12.75">
      <c r="B165" s="26"/>
    </row>
    <row r="166" spans="2:2" ht="12.75">
      <c r="B166" s="26"/>
    </row>
    <row r="167" spans="2:2" ht="12.75">
      <c r="B167" s="26"/>
    </row>
    <row r="168" spans="2:2" ht="12.75">
      <c r="B168" s="26"/>
    </row>
    <row r="169" spans="2:2" ht="12.75">
      <c r="B169" s="26"/>
    </row>
    <row r="170" spans="2:2" ht="12.75">
      <c r="B170" s="26"/>
    </row>
    <row r="171" spans="2:2" ht="12.75">
      <c r="B171" s="26"/>
    </row>
    <row r="172" spans="2:2" ht="12.75">
      <c r="B172" s="26"/>
    </row>
    <row r="173" spans="2:2" ht="12.75">
      <c r="B173" s="26"/>
    </row>
    <row r="174" spans="2:2" ht="12.75">
      <c r="B174" s="26"/>
    </row>
    <row r="175" spans="2:2" ht="12.75">
      <c r="B175" s="26"/>
    </row>
    <row r="176" spans="2:2" ht="12.75">
      <c r="B176" s="26"/>
    </row>
    <row r="177" spans="2:2" ht="12.75">
      <c r="B177" s="26"/>
    </row>
    <row r="178" spans="2:2" ht="12.75">
      <c r="B178" s="26"/>
    </row>
    <row r="179" spans="2:2" ht="12.75">
      <c r="B179" s="26"/>
    </row>
    <row r="180" spans="2:2" ht="12.75">
      <c r="B180" s="26"/>
    </row>
    <row r="181" spans="2:2" ht="12.75">
      <c r="B181" s="26"/>
    </row>
    <row r="182" spans="2:2" ht="12.75">
      <c r="B182" s="26"/>
    </row>
    <row r="183" spans="2:2" ht="12.75">
      <c r="B183" s="26"/>
    </row>
    <row r="184" spans="2:2" ht="12.75">
      <c r="B184" s="26"/>
    </row>
    <row r="185" spans="2:2" ht="12.75">
      <c r="B185" s="26"/>
    </row>
    <row r="186" spans="2:2" ht="12.75">
      <c r="B186" s="26"/>
    </row>
    <row r="187" spans="2:2" ht="12.75">
      <c r="B187" s="26"/>
    </row>
    <row r="188" spans="2:2" ht="12.75">
      <c r="B188" s="26"/>
    </row>
    <row r="189" spans="2:2" ht="12.75">
      <c r="B189" s="26"/>
    </row>
    <row r="190" spans="2:2" ht="12.75">
      <c r="B190" s="26"/>
    </row>
    <row r="191" spans="2:2" ht="12.75">
      <c r="B191" s="26"/>
    </row>
    <row r="192" spans="2:2" ht="12.75">
      <c r="B192" s="26"/>
    </row>
    <row r="193" spans="2:2" ht="12.75">
      <c r="B193" s="26"/>
    </row>
    <row r="194" spans="2:2" ht="12.75">
      <c r="B194" s="26"/>
    </row>
    <row r="195" spans="2:2" ht="12.75">
      <c r="B195" s="26"/>
    </row>
    <row r="196" spans="2:2" ht="12.75">
      <c r="B196" s="26"/>
    </row>
    <row r="197" spans="2:2" ht="12.75">
      <c r="B197" s="26"/>
    </row>
    <row r="198" spans="2:2" ht="12.75">
      <c r="B198" s="26"/>
    </row>
    <row r="199" spans="2:2" ht="12.75">
      <c r="B199" s="26"/>
    </row>
    <row r="200" spans="2:2" ht="12.75">
      <c r="B200" s="26"/>
    </row>
    <row r="201" spans="2:2" ht="12.75">
      <c r="B201" s="26"/>
    </row>
    <row r="202" spans="2:2" ht="12.75">
      <c r="B202" s="26"/>
    </row>
    <row r="203" spans="2:2" ht="12.75">
      <c r="B203" s="26"/>
    </row>
    <row r="204" spans="2:2" ht="12.75">
      <c r="B204" s="26"/>
    </row>
    <row r="205" spans="2:2" ht="12.75">
      <c r="B205" s="26"/>
    </row>
    <row r="206" spans="2:2" ht="12.75">
      <c r="B206" s="26"/>
    </row>
    <row r="207" spans="2:2" ht="12.75">
      <c r="B207" s="26"/>
    </row>
    <row r="208" spans="2:2" ht="12.75">
      <c r="B208" s="26"/>
    </row>
    <row r="209" spans="2:2" ht="12.75">
      <c r="B209" s="26"/>
    </row>
    <row r="210" spans="2:2" ht="12.75">
      <c r="B210" s="26"/>
    </row>
    <row r="211" spans="2:2" ht="12.75">
      <c r="B211" s="26"/>
    </row>
    <row r="212" spans="2:2" ht="12.75">
      <c r="B212" s="26"/>
    </row>
    <row r="213" spans="2:2" ht="12.75">
      <c r="B213" s="26"/>
    </row>
    <row r="214" spans="2:2" ht="12.75">
      <c r="B214" s="26"/>
    </row>
    <row r="215" spans="2:2" ht="12.75">
      <c r="B215" s="26"/>
    </row>
    <row r="216" spans="2:2" ht="12.75">
      <c r="B216" s="26"/>
    </row>
    <row r="217" spans="2:2" ht="12.75">
      <c r="B217" s="26"/>
    </row>
    <row r="218" spans="2:2" ht="12.75">
      <c r="B218" s="26"/>
    </row>
    <row r="219" spans="2:2" ht="12.75">
      <c r="B219" s="26"/>
    </row>
    <row r="220" spans="2:2" ht="12.75">
      <c r="B220" s="26"/>
    </row>
    <row r="221" spans="2:2" ht="12.75">
      <c r="B221" s="26"/>
    </row>
    <row r="222" spans="2:2" ht="12.75">
      <c r="B222" s="26"/>
    </row>
    <row r="223" spans="2:2" ht="12.75">
      <c r="B223" s="26"/>
    </row>
    <row r="224" spans="2:2" ht="12.75">
      <c r="B224" s="26"/>
    </row>
    <row r="225" spans="2:2" ht="12.75">
      <c r="B225" s="26"/>
    </row>
    <row r="226" spans="2:2" ht="12.75">
      <c r="B226" s="26"/>
    </row>
    <row r="227" spans="2:2" ht="12.75">
      <c r="B227" s="26"/>
    </row>
    <row r="228" spans="2:2" ht="12.75">
      <c r="B228" s="26"/>
    </row>
    <row r="229" spans="2:2" ht="12.75">
      <c r="B229" s="26"/>
    </row>
    <row r="230" spans="2:2" ht="12.75">
      <c r="B230" s="26"/>
    </row>
    <row r="231" spans="2:2" ht="12.75">
      <c r="B231" s="26"/>
    </row>
    <row r="232" spans="2:2" ht="12.75">
      <c r="B232" s="26"/>
    </row>
    <row r="233" spans="2:2" ht="12.75">
      <c r="B233" s="26"/>
    </row>
    <row r="234" spans="2:2" ht="12.75">
      <c r="B234" s="26"/>
    </row>
    <row r="235" spans="2:2" ht="12.75">
      <c r="B235" s="26"/>
    </row>
    <row r="236" spans="2:2" ht="12.75">
      <c r="B236" s="26"/>
    </row>
    <row r="237" spans="2:2" ht="12.75">
      <c r="B237" s="26"/>
    </row>
    <row r="238" spans="2:2" ht="12.75">
      <c r="B238" s="26"/>
    </row>
    <row r="239" spans="2:2" ht="12.75">
      <c r="B239" s="26"/>
    </row>
    <row r="240" spans="2:2" ht="12.75">
      <c r="B240" s="26"/>
    </row>
    <row r="241" spans="2:2" ht="12.75">
      <c r="B241" s="26"/>
    </row>
    <row r="242" spans="2:2" ht="12.75">
      <c r="B242" s="26"/>
    </row>
    <row r="243" spans="2:2" ht="12.75">
      <c r="B243" s="26"/>
    </row>
    <row r="244" spans="2:2" ht="12.75">
      <c r="B244" s="26"/>
    </row>
    <row r="245" spans="2:2" ht="12.75">
      <c r="B245" s="26"/>
    </row>
    <row r="246" spans="2:2" ht="12.75">
      <c r="B246" s="26"/>
    </row>
    <row r="247" spans="2:2" ht="12.75">
      <c r="B247" s="26"/>
    </row>
    <row r="248" spans="2:2" ht="12.75">
      <c r="B248" s="26"/>
    </row>
    <row r="249" spans="2:2" ht="12.75">
      <c r="B249" s="26"/>
    </row>
    <row r="250" spans="2:2" ht="12.75">
      <c r="B250" s="26"/>
    </row>
    <row r="251" spans="2:2" ht="12.75">
      <c r="B251" s="26"/>
    </row>
    <row r="252" spans="2:2" ht="12.75">
      <c r="B252" s="26"/>
    </row>
    <row r="253" spans="2:2" ht="12.75">
      <c r="B253" s="26"/>
    </row>
    <row r="254" spans="2:2" ht="12.75">
      <c r="B254" s="26"/>
    </row>
    <row r="255" spans="2:2" ht="12.75">
      <c r="B255" s="26"/>
    </row>
    <row r="256" spans="2:2" ht="12.75">
      <c r="B256" s="26"/>
    </row>
    <row r="257" spans="2:2" ht="12.75">
      <c r="B257" s="26"/>
    </row>
    <row r="258" spans="2:2" ht="12.75">
      <c r="B258" s="26"/>
    </row>
    <row r="259" spans="2:2" ht="12.75">
      <c r="B259" s="26"/>
    </row>
    <row r="260" spans="2:2" ht="12.75">
      <c r="B260" s="26"/>
    </row>
    <row r="261" spans="2:2" ht="12.75">
      <c r="B261" s="26"/>
    </row>
    <row r="262" spans="2:2" ht="12.75">
      <c r="B262" s="26"/>
    </row>
    <row r="263" spans="2:2" ht="12.75">
      <c r="B263" s="26"/>
    </row>
    <row r="264" spans="2:2" ht="12.75">
      <c r="B264" s="26"/>
    </row>
    <row r="265" spans="2:2" ht="12.75">
      <c r="B265" s="26"/>
    </row>
    <row r="266" spans="2:2" ht="12.75">
      <c r="B266" s="26"/>
    </row>
    <row r="267" spans="2:2" ht="12.75">
      <c r="B267" s="26"/>
    </row>
    <row r="268" spans="2:2" ht="12.75">
      <c r="B268" s="26"/>
    </row>
    <row r="269" spans="2:2" ht="12.75">
      <c r="B269" s="26"/>
    </row>
    <row r="270" spans="2:2" ht="12.75">
      <c r="B270" s="26"/>
    </row>
    <row r="271" spans="2:2" ht="12.75">
      <c r="B271" s="26"/>
    </row>
    <row r="272" spans="2:2" ht="12.75">
      <c r="B272" s="26"/>
    </row>
    <row r="273" spans="2:2" ht="12.75">
      <c r="B273" s="26"/>
    </row>
    <row r="274" spans="2:2" ht="12.75">
      <c r="B274" s="26"/>
    </row>
    <row r="275" spans="2:2" ht="12.75">
      <c r="B275" s="26"/>
    </row>
    <row r="276" spans="2:2" ht="12.75">
      <c r="B276" s="26"/>
    </row>
    <row r="277" spans="2:2" ht="12.75">
      <c r="B277" s="26"/>
    </row>
    <row r="278" spans="2:2" ht="12.75">
      <c r="B278" s="26"/>
    </row>
    <row r="279" spans="2:2" ht="12.75">
      <c r="B279" s="26"/>
    </row>
    <row r="280" spans="2:2" ht="12.75">
      <c r="B280" s="26"/>
    </row>
    <row r="281" spans="2:2" ht="12.75">
      <c r="B281" s="26"/>
    </row>
    <row r="282" spans="2:2" ht="12.75">
      <c r="B282" s="26"/>
    </row>
    <row r="283" spans="2:2" ht="12.75">
      <c r="B283" s="26"/>
    </row>
    <row r="284" spans="2:2" ht="12.75">
      <c r="B284" s="26"/>
    </row>
    <row r="285" spans="2:2" ht="12.75">
      <c r="B285" s="26"/>
    </row>
    <row r="286" spans="2:2" ht="12.75">
      <c r="B286" s="26"/>
    </row>
    <row r="287" spans="2:2" ht="12.75">
      <c r="B287" s="26"/>
    </row>
    <row r="288" spans="2:2" ht="12.75">
      <c r="B288" s="26"/>
    </row>
    <row r="289" spans="2:2" ht="12.75">
      <c r="B289" s="26"/>
    </row>
    <row r="290" spans="2:2" ht="12.75">
      <c r="B290" s="26"/>
    </row>
    <row r="291" spans="2:2" ht="12.75">
      <c r="B291" s="26"/>
    </row>
    <row r="292" spans="2:2" ht="12.75">
      <c r="B292" s="26"/>
    </row>
    <row r="293" spans="2:2" ht="12.75">
      <c r="B293" s="26"/>
    </row>
    <row r="294" spans="2:2" ht="12.75">
      <c r="B294" s="26"/>
    </row>
    <row r="295" spans="2:2" ht="12.75">
      <c r="B295" s="26"/>
    </row>
    <row r="296" spans="2:2" ht="12.75">
      <c r="B296" s="26"/>
    </row>
    <row r="297" spans="2:2" ht="12.75">
      <c r="B297" s="26"/>
    </row>
    <row r="298" spans="2:2" ht="12.75">
      <c r="B298" s="26"/>
    </row>
    <row r="299" spans="2:2" ht="12.75">
      <c r="B299" s="26"/>
    </row>
    <row r="300" spans="2:2" ht="12.75">
      <c r="B300" s="26"/>
    </row>
    <row r="301" spans="2:2" ht="12.75">
      <c r="B301" s="26"/>
    </row>
    <row r="302" spans="2:2" ht="12.75">
      <c r="B302" s="26"/>
    </row>
    <row r="303" spans="2:2" ht="12.75">
      <c r="B303" s="26"/>
    </row>
    <row r="304" spans="2:2" ht="12.75">
      <c r="B304" s="26"/>
    </row>
    <row r="305" spans="2:2" ht="12.75">
      <c r="B305" s="26"/>
    </row>
    <row r="306" spans="2:2" ht="12.75">
      <c r="B306" s="26"/>
    </row>
    <row r="307" spans="2:2" ht="12.75">
      <c r="B307" s="26"/>
    </row>
    <row r="308" spans="2:2" ht="12.75">
      <c r="B308" s="26"/>
    </row>
    <row r="309" spans="2:2" ht="12.75">
      <c r="B309" s="26"/>
    </row>
    <row r="310" spans="2:2" ht="12.75">
      <c r="B310" s="26"/>
    </row>
    <row r="311" spans="2:2" ht="12.75">
      <c r="B311" s="26"/>
    </row>
    <row r="312" spans="2:2" ht="12.75">
      <c r="B312" s="26"/>
    </row>
    <row r="313" spans="2:2" ht="12.75">
      <c r="B313" s="26"/>
    </row>
    <row r="314" spans="2:2" ht="12.75">
      <c r="B314" s="26"/>
    </row>
    <row r="315" spans="2:2" ht="12.75">
      <c r="B315" s="26"/>
    </row>
    <row r="316" spans="2:2" ht="12.75">
      <c r="B316" s="26"/>
    </row>
    <row r="317" spans="2:2" ht="12.75">
      <c r="B317" s="26"/>
    </row>
    <row r="318" spans="2:2" ht="12.75">
      <c r="B318" s="26"/>
    </row>
    <row r="319" spans="2:2" ht="12.75">
      <c r="B319" s="26"/>
    </row>
    <row r="320" spans="2:2" ht="12.75">
      <c r="B320" s="26"/>
    </row>
    <row r="321" spans="2:2" ht="12.75">
      <c r="B321" s="26"/>
    </row>
    <row r="322" spans="2:2" ht="12.75">
      <c r="B322" s="26"/>
    </row>
    <row r="323" spans="2:2" ht="12.75">
      <c r="B323" s="26"/>
    </row>
    <row r="324" spans="2:2" ht="12.75">
      <c r="B324" s="26"/>
    </row>
    <row r="325" spans="2:2" ht="12.75">
      <c r="B325" s="26"/>
    </row>
    <row r="326" spans="2:2" ht="12.75">
      <c r="B326" s="26"/>
    </row>
    <row r="327" spans="2:2" ht="12.75">
      <c r="B327" s="26"/>
    </row>
    <row r="328" spans="2:2" ht="12.75">
      <c r="B328" s="26"/>
    </row>
    <row r="329" spans="2:2" ht="12.75">
      <c r="B329" s="26"/>
    </row>
    <row r="330" spans="2:2" ht="12.75">
      <c r="B330" s="26"/>
    </row>
    <row r="331" spans="2:2" ht="12.75">
      <c r="B331" s="26"/>
    </row>
    <row r="332" spans="2:2" ht="12.75">
      <c r="B332" s="26"/>
    </row>
    <row r="333" spans="2:2" ht="12.75">
      <c r="B333" s="26"/>
    </row>
    <row r="334" spans="2:2" ht="12.75">
      <c r="B334" s="26"/>
    </row>
    <row r="335" spans="2:2" ht="12.75">
      <c r="B335" s="26"/>
    </row>
    <row r="336" spans="2:2" ht="12.75">
      <c r="B336" s="26"/>
    </row>
    <row r="337" spans="2:2" ht="12.75">
      <c r="B337" s="26"/>
    </row>
    <row r="338" spans="2:2" ht="12.75">
      <c r="B338" s="26"/>
    </row>
    <row r="339" spans="2:2" ht="12.75">
      <c r="B339" s="26"/>
    </row>
    <row r="340" spans="2:2" ht="12.75">
      <c r="B340" s="26"/>
    </row>
    <row r="341" spans="2:2" ht="12.75">
      <c r="B341" s="26"/>
    </row>
    <row r="342" spans="2:2" ht="12.75">
      <c r="B342" s="26"/>
    </row>
    <row r="343" spans="2:2" ht="12.75">
      <c r="B343" s="26"/>
    </row>
    <row r="344" spans="2:2" ht="12.75">
      <c r="B344" s="26"/>
    </row>
    <row r="345" spans="2:2" ht="12.75">
      <c r="B345" s="26"/>
    </row>
    <row r="346" spans="2:2" ht="12.75">
      <c r="B346" s="26"/>
    </row>
    <row r="347" spans="2:2" ht="12.75">
      <c r="B347" s="26"/>
    </row>
    <row r="348" spans="2:2" ht="12.75">
      <c r="B348" s="26"/>
    </row>
    <row r="349" spans="2:2" ht="12.75">
      <c r="B349" s="26"/>
    </row>
    <row r="350" spans="2:2" ht="12.75">
      <c r="B350" s="26"/>
    </row>
    <row r="351" spans="2:2" ht="12.75">
      <c r="B351" s="26"/>
    </row>
    <row r="352" spans="2:2" ht="12.75">
      <c r="B352" s="26"/>
    </row>
    <row r="353" spans="2:2" ht="12.75">
      <c r="B353" s="26"/>
    </row>
    <row r="354" spans="2:2" ht="12.75">
      <c r="B354" s="26"/>
    </row>
    <row r="355" spans="2:2" ht="12.75">
      <c r="B355" s="26"/>
    </row>
    <row r="356" spans="2:2" ht="12.75">
      <c r="B356" s="26"/>
    </row>
    <row r="357" spans="2:2" ht="12.75">
      <c r="B357" s="26"/>
    </row>
    <row r="358" spans="2:2" ht="12.75">
      <c r="B358" s="26"/>
    </row>
    <row r="359" spans="2:2" ht="12.75">
      <c r="B359" s="26"/>
    </row>
    <row r="360" spans="2:2" ht="12.75">
      <c r="B360" s="26"/>
    </row>
    <row r="361" spans="2:2" ht="12.75">
      <c r="B361" s="26"/>
    </row>
    <row r="362" spans="2:2" ht="12.75">
      <c r="B362" s="26"/>
    </row>
    <row r="363" spans="2:2" ht="12.75">
      <c r="B363" s="26"/>
    </row>
    <row r="364" spans="2:2" ht="12.75">
      <c r="B364" s="26"/>
    </row>
    <row r="365" spans="2:2" ht="12.75">
      <c r="B365" s="26"/>
    </row>
    <row r="366" spans="2:2" ht="12.75">
      <c r="B366" s="26"/>
    </row>
    <row r="367" spans="2:2" ht="12.75">
      <c r="B367" s="26"/>
    </row>
    <row r="368" spans="2:2" ht="12.75">
      <c r="B368" s="26"/>
    </row>
    <row r="369" spans="2:2" ht="12.75">
      <c r="B369" s="26"/>
    </row>
    <row r="370" spans="2:2" ht="12.75">
      <c r="B370" s="26"/>
    </row>
    <row r="371" spans="2:2" ht="12.75">
      <c r="B371" s="26"/>
    </row>
    <row r="372" spans="2:2" ht="12.75">
      <c r="B372" s="26"/>
    </row>
    <row r="373" spans="2:2" ht="12.75">
      <c r="B373" s="26"/>
    </row>
    <row r="374" spans="2:2" ht="12.75">
      <c r="B374" s="26"/>
    </row>
    <row r="375" spans="2:2" ht="12.75">
      <c r="B375" s="26"/>
    </row>
    <row r="376" spans="2:2" ht="12.75">
      <c r="B376" s="26"/>
    </row>
    <row r="377" spans="2:2" ht="12.75">
      <c r="B377" s="26"/>
    </row>
    <row r="378" spans="2:2" ht="12.75">
      <c r="B378" s="26"/>
    </row>
    <row r="379" spans="2:2" ht="12.75">
      <c r="B379" s="26"/>
    </row>
    <row r="380" spans="2:2" ht="12.75">
      <c r="B380" s="26"/>
    </row>
    <row r="381" spans="2:2" ht="12.75">
      <c r="B381" s="26"/>
    </row>
    <row r="382" spans="2:2" ht="12.75">
      <c r="B382" s="26"/>
    </row>
    <row r="383" spans="2:2" ht="12.75">
      <c r="B383" s="26"/>
    </row>
    <row r="384" spans="2:2" ht="12.75">
      <c r="B384" s="26"/>
    </row>
    <row r="385" spans="2:2" ht="12.75">
      <c r="B385" s="26"/>
    </row>
    <row r="386" spans="2:2" ht="12.75">
      <c r="B386" s="26"/>
    </row>
    <row r="387" spans="2:2" ht="12.75">
      <c r="B387" s="26"/>
    </row>
    <row r="388" spans="2:2" ht="12.75">
      <c r="B388" s="26"/>
    </row>
    <row r="389" spans="2:2" ht="12.75">
      <c r="B389" s="26"/>
    </row>
    <row r="390" spans="2:2" ht="12.75">
      <c r="B390" s="26"/>
    </row>
    <row r="391" spans="2:2" ht="12.75">
      <c r="B391" s="26"/>
    </row>
    <row r="392" spans="2:2" ht="12.75">
      <c r="B392" s="26"/>
    </row>
    <row r="393" spans="2:2" ht="12.75">
      <c r="B393" s="26"/>
    </row>
    <row r="394" spans="2:2" ht="12.75">
      <c r="B394" s="26"/>
    </row>
    <row r="395" spans="2:2" ht="12.75">
      <c r="B395" s="26"/>
    </row>
    <row r="396" spans="2:2" ht="12.75">
      <c r="B396" s="26"/>
    </row>
    <row r="397" spans="2:2" ht="12.75">
      <c r="B397" s="26"/>
    </row>
    <row r="398" spans="2:2" ht="12.75">
      <c r="B398" s="26"/>
    </row>
    <row r="399" spans="2:2" ht="12.75">
      <c r="B399" s="26"/>
    </row>
    <row r="400" spans="2:2" ht="12.75">
      <c r="B400" s="26"/>
    </row>
    <row r="401" spans="2:2" ht="12.75">
      <c r="B401" s="26"/>
    </row>
    <row r="402" spans="2:2" ht="12.75">
      <c r="B402" s="26"/>
    </row>
    <row r="403" spans="2:2" ht="12.75">
      <c r="B403" s="26"/>
    </row>
    <row r="404" spans="2:2" ht="12.75">
      <c r="B404" s="26"/>
    </row>
    <row r="405" spans="2:2" ht="12.75">
      <c r="B405" s="26"/>
    </row>
    <row r="406" spans="2:2" ht="12.75">
      <c r="B406" s="26"/>
    </row>
    <row r="407" spans="2:2" ht="12.75">
      <c r="B407" s="26"/>
    </row>
    <row r="408" spans="2:2" ht="12.75">
      <c r="B408" s="26"/>
    </row>
    <row r="409" spans="2:2" ht="12.75">
      <c r="B409" s="26"/>
    </row>
    <row r="410" spans="2:2" ht="12.75">
      <c r="B410" s="26"/>
    </row>
    <row r="411" spans="2:2" ht="12.75">
      <c r="B411" s="26"/>
    </row>
    <row r="412" spans="2:2" ht="12.75">
      <c r="B412" s="26"/>
    </row>
    <row r="413" spans="2:2" ht="12.75">
      <c r="B413" s="26"/>
    </row>
    <row r="414" spans="2:2" ht="12.75">
      <c r="B414" s="26"/>
    </row>
    <row r="415" spans="2:2" ht="12.75">
      <c r="B415" s="26"/>
    </row>
    <row r="416" spans="2:2" ht="12.75">
      <c r="B416" s="26"/>
    </row>
    <row r="417" spans="2:2" ht="12.75">
      <c r="B417" s="26"/>
    </row>
    <row r="418" spans="2:2" ht="12.75">
      <c r="B418" s="26"/>
    </row>
    <row r="419" spans="2:2" ht="12.75">
      <c r="B419" s="26"/>
    </row>
    <row r="420" spans="2:2" ht="12.75">
      <c r="B420" s="26"/>
    </row>
    <row r="421" spans="2:2" ht="12.75">
      <c r="B421" s="26"/>
    </row>
    <row r="422" spans="2:2" ht="12.75">
      <c r="B422" s="26"/>
    </row>
    <row r="423" spans="2:2" ht="12.75">
      <c r="B423" s="26"/>
    </row>
    <row r="424" spans="2:2" ht="12.75">
      <c r="B424" s="26"/>
    </row>
    <row r="425" spans="2:2" ht="12.75">
      <c r="B425" s="26"/>
    </row>
    <row r="426" spans="2:2" ht="12.75">
      <c r="B426" s="26"/>
    </row>
    <row r="427" spans="2:2" ht="12.75">
      <c r="B427" s="26"/>
    </row>
    <row r="428" spans="2:2" ht="12.75">
      <c r="B428" s="26"/>
    </row>
    <row r="429" spans="2:2" ht="12.75">
      <c r="B429" s="26"/>
    </row>
    <row r="430" spans="2:2" ht="12.75">
      <c r="B430" s="26"/>
    </row>
    <row r="431" spans="2:2" ht="12.75">
      <c r="B431" s="26"/>
    </row>
    <row r="432" spans="2:2" ht="12.75">
      <c r="B432" s="26"/>
    </row>
    <row r="433" spans="2:2" ht="12.75">
      <c r="B433" s="26"/>
    </row>
    <row r="434" spans="2:2" ht="12.75">
      <c r="B434" s="26"/>
    </row>
    <row r="435" spans="2:2" ht="12.75">
      <c r="B435" s="26"/>
    </row>
    <row r="436" spans="2:2" ht="12.75">
      <c r="B436" s="26"/>
    </row>
    <row r="437" spans="2:2" ht="12.75">
      <c r="B437" s="26"/>
    </row>
    <row r="438" spans="2:2" ht="12.75">
      <c r="B438" s="26"/>
    </row>
    <row r="439" spans="2:2" ht="12.75">
      <c r="B439" s="26"/>
    </row>
    <row r="440" spans="2:2" ht="12.75">
      <c r="B440" s="26"/>
    </row>
    <row r="441" spans="2:2" ht="12.75">
      <c r="B441" s="26"/>
    </row>
    <row r="442" spans="2:2" ht="12.75">
      <c r="B442" s="26"/>
    </row>
    <row r="443" spans="2:2" ht="12.75">
      <c r="B443" s="26"/>
    </row>
    <row r="444" spans="2:2" ht="12.75">
      <c r="B444" s="26"/>
    </row>
    <row r="445" spans="2:2" ht="12.75">
      <c r="B445" s="26"/>
    </row>
    <row r="446" spans="2:2" ht="12.75">
      <c r="B446" s="26"/>
    </row>
    <row r="447" spans="2:2" ht="12.75">
      <c r="B447" s="26"/>
    </row>
    <row r="448" spans="2:2" ht="12.75">
      <c r="B448" s="26"/>
    </row>
    <row r="449" spans="2:2" ht="12.75">
      <c r="B449" s="26"/>
    </row>
    <row r="450" spans="2:2" ht="12.75">
      <c r="B450" s="26"/>
    </row>
    <row r="451" spans="2:2" ht="12.75">
      <c r="B451" s="26"/>
    </row>
    <row r="452" spans="2:2" ht="12.75">
      <c r="B452" s="26"/>
    </row>
    <row r="453" spans="2:2" ht="12.75">
      <c r="B453" s="26"/>
    </row>
    <row r="454" spans="2:2" ht="12.75">
      <c r="B454" s="26"/>
    </row>
    <row r="455" spans="2:2" ht="12.75">
      <c r="B455" s="26"/>
    </row>
    <row r="456" spans="2:2" ht="12.75">
      <c r="B456" s="26"/>
    </row>
    <row r="457" spans="2:2" ht="12.75">
      <c r="B457" s="26"/>
    </row>
    <row r="458" spans="2:2" ht="12.75">
      <c r="B458" s="26"/>
    </row>
    <row r="459" spans="2:2" ht="12.75">
      <c r="B459" s="26"/>
    </row>
    <row r="460" spans="2:2" ht="12.75">
      <c r="B460" s="26"/>
    </row>
    <row r="461" spans="2:2" ht="12.75">
      <c r="B461" s="26"/>
    </row>
    <row r="462" spans="2:2" ht="12.75">
      <c r="B462" s="26"/>
    </row>
    <row r="463" spans="2:2" ht="12.75">
      <c r="B463" s="26"/>
    </row>
    <row r="464" spans="2:2" ht="12.75">
      <c r="B464" s="26"/>
    </row>
    <row r="465" spans="2:2" ht="12.75">
      <c r="B465" s="26"/>
    </row>
    <row r="466" spans="2:2" ht="12.75">
      <c r="B466" s="26"/>
    </row>
    <row r="467" spans="2:2" ht="12.75">
      <c r="B467" s="26"/>
    </row>
    <row r="468" spans="2:2" ht="12.75">
      <c r="B468" s="26"/>
    </row>
    <row r="469" spans="2:2" ht="12.75">
      <c r="B469" s="26"/>
    </row>
    <row r="470" spans="2:2" ht="12.75">
      <c r="B470" s="26"/>
    </row>
    <row r="471" spans="2:2" ht="12.75">
      <c r="B471" s="26"/>
    </row>
    <row r="472" spans="2:2" ht="12.75">
      <c r="B472" s="26"/>
    </row>
    <row r="473" spans="2:2" ht="12.75">
      <c r="B473" s="26"/>
    </row>
    <row r="474" spans="2:2" ht="12.75">
      <c r="B474" s="26"/>
    </row>
    <row r="475" spans="2:2" ht="12.75">
      <c r="B475" s="26"/>
    </row>
    <row r="476" spans="2:2" ht="12.75">
      <c r="B476" s="26"/>
    </row>
    <row r="477" spans="2:2" ht="12.75">
      <c r="B477" s="26"/>
    </row>
    <row r="478" spans="2:2" ht="12.75">
      <c r="B478" s="26"/>
    </row>
    <row r="479" spans="2:2" ht="12.75">
      <c r="B479" s="26"/>
    </row>
    <row r="480" spans="2:2" ht="12.75">
      <c r="B480" s="26"/>
    </row>
    <row r="481" spans="2:2" ht="12.75">
      <c r="B481" s="26"/>
    </row>
    <row r="482" spans="2:2" ht="12.75">
      <c r="B482" s="26"/>
    </row>
    <row r="483" spans="2:2" ht="12.75">
      <c r="B483" s="26"/>
    </row>
    <row r="484" spans="2:2" ht="12.75">
      <c r="B484" s="26"/>
    </row>
    <row r="485" spans="2:2" ht="12.75">
      <c r="B485" s="26"/>
    </row>
    <row r="486" spans="2:2" ht="12.75">
      <c r="B486" s="26"/>
    </row>
    <row r="487" spans="2:2" ht="12.75">
      <c r="B487" s="26"/>
    </row>
    <row r="488" spans="2:2" ht="12.75">
      <c r="B488" s="26"/>
    </row>
    <row r="489" spans="2:2" ht="12.75">
      <c r="B489" s="26"/>
    </row>
    <row r="490" spans="2:2" ht="12.75">
      <c r="B490" s="26"/>
    </row>
    <row r="491" spans="2:2" ht="12.75">
      <c r="B491" s="26"/>
    </row>
    <row r="492" spans="2:2" ht="12.75">
      <c r="B492" s="26"/>
    </row>
    <row r="493" spans="2:2" ht="12.75">
      <c r="B493" s="26"/>
    </row>
    <row r="494" spans="2:2" ht="12.75">
      <c r="B494" s="26"/>
    </row>
    <row r="495" spans="2:2" ht="12.75">
      <c r="B495" s="26"/>
    </row>
    <row r="496" spans="2:2" ht="12.75">
      <c r="B496" s="26"/>
    </row>
    <row r="497" spans="2:2" ht="12.75">
      <c r="B497" s="26"/>
    </row>
    <row r="498" spans="2:2" ht="12.75">
      <c r="B498" s="26"/>
    </row>
    <row r="499" spans="2:2" ht="12.75">
      <c r="B499" s="26"/>
    </row>
    <row r="500" spans="2:2" ht="12.75">
      <c r="B500" s="26"/>
    </row>
    <row r="501" spans="2:2" ht="12.75">
      <c r="B501" s="26"/>
    </row>
    <row r="502" spans="2:2" ht="12.75">
      <c r="B502" s="26"/>
    </row>
    <row r="503" spans="2:2" ht="12.75">
      <c r="B503" s="26"/>
    </row>
    <row r="504" spans="2:2" ht="12.75">
      <c r="B504" s="26"/>
    </row>
    <row r="505" spans="2:2" ht="12.75">
      <c r="B505" s="26"/>
    </row>
    <row r="506" spans="2:2" ht="12.75">
      <c r="B506" s="26"/>
    </row>
    <row r="507" spans="2:2" ht="12.75">
      <c r="B507" s="26"/>
    </row>
    <row r="508" spans="2:2" ht="12.75">
      <c r="B508" s="26"/>
    </row>
    <row r="509" spans="2:2" ht="12.75">
      <c r="B509" s="26"/>
    </row>
    <row r="510" spans="2:2" ht="12.75">
      <c r="B510" s="26"/>
    </row>
    <row r="511" spans="2:2" ht="12.75">
      <c r="B511" s="26"/>
    </row>
    <row r="512" spans="2:2" ht="12.75">
      <c r="B512" s="26"/>
    </row>
    <row r="513" spans="2:2" ht="12.75">
      <c r="B513" s="26"/>
    </row>
    <row r="514" spans="2:2" ht="12.75">
      <c r="B514" s="26"/>
    </row>
    <row r="515" spans="2:2" ht="12.75">
      <c r="B515" s="26"/>
    </row>
    <row r="516" spans="2:2" ht="12.75">
      <c r="B516" s="26"/>
    </row>
    <row r="517" spans="2:2" ht="12.75">
      <c r="B517" s="26"/>
    </row>
    <row r="518" spans="2:2" ht="12.75">
      <c r="B518" s="26"/>
    </row>
    <row r="519" spans="2:2" ht="12.75">
      <c r="B519" s="26"/>
    </row>
    <row r="520" spans="2:2" ht="12.75">
      <c r="B520" s="26"/>
    </row>
    <row r="521" spans="2:2" ht="12.75">
      <c r="B521" s="26"/>
    </row>
    <row r="522" spans="2:2" ht="12.75">
      <c r="B522" s="26"/>
    </row>
    <row r="523" spans="2:2" ht="12.75">
      <c r="B523" s="26"/>
    </row>
    <row r="524" spans="2:2" ht="12.75">
      <c r="B524" s="26"/>
    </row>
    <row r="525" spans="2:2" ht="12.75">
      <c r="B525" s="26"/>
    </row>
    <row r="526" spans="2:2" ht="12.75">
      <c r="B526" s="26"/>
    </row>
    <row r="527" spans="2:2" ht="12.75">
      <c r="B527" s="26"/>
    </row>
    <row r="528" spans="2:2" ht="12.75">
      <c r="B528" s="26"/>
    </row>
    <row r="529" spans="2:2" ht="12.75">
      <c r="B529" s="26"/>
    </row>
    <row r="530" spans="2:2" ht="12.75">
      <c r="B530" s="26"/>
    </row>
    <row r="531" spans="2:2" ht="12.75">
      <c r="B531" s="26"/>
    </row>
    <row r="532" spans="2:2" ht="12.75">
      <c r="B532" s="26"/>
    </row>
    <row r="533" spans="2:2" ht="12.75">
      <c r="B533" s="26"/>
    </row>
    <row r="534" spans="2:2" ht="12.75">
      <c r="B534" s="26"/>
    </row>
    <row r="535" spans="2:2" ht="12.75">
      <c r="B535" s="26"/>
    </row>
    <row r="536" spans="2:2" ht="12.75">
      <c r="B536" s="26"/>
    </row>
    <row r="537" spans="2:2" ht="12.75">
      <c r="B537" s="26"/>
    </row>
    <row r="538" spans="2:2" ht="12.75">
      <c r="B538" s="26"/>
    </row>
    <row r="539" spans="2:2" ht="12.75">
      <c r="B539" s="26"/>
    </row>
    <row r="540" spans="2:2" ht="12.75">
      <c r="B540" s="26"/>
    </row>
    <row r="541" spans="2:2" ht="12.75">
      <c r="B541" s="26"/>
    </row>
    <row r="542" spans="2:2" ht="12.75">
      <c r="B542" s="26"/>
    </row>
    <row r="543" spans="2:2" ht="12.75">
      <c r="B543" s="26"/>
    </row>
    <row r="544" spans="2:2" ht="12.75">
      <c r="B544" s="26"/>
    </row>
    <row r="545" spans="2:2" ht="12.75">
      <c r="B545" s="26"/>
    </row>
    <row r="546" spans="2:2" ht="12.75">
      <c r="B546" s="26"/>
    </row>
    <row r="547" spans="2:2" ht="12.75">
      <c r="B547" s="26"/>
    </row>
    <row r="548" spans="2:2" ht="12.75">
      <c r="B548" s="26"/>
    </row>
    <row r="549" spans="2:2" ht="12.75">
      <c r="B549" s="26"/>
    </row>
    <row r="550" spans="2:2" ht="12.75">
      <c r="B550" s="26"/>
    </row>
    <row r="551" spans="2:2" ht="12.75">
      <c r="B551" s="26"/>
    </row>
    <row r="552" spans="2:2" ht="12.75">
      <c r="B552" s="26"/>
    </row>
    <row r="553" spans="2:2" ht="12.75">
      <c r="B553" s="26"/>
    </row>
    <row r="554" spans="2:2" ht="12.75">
      <c r="B554" s="26"/>
    </row>
    <row r="555" spans="2:2" ht="12.75">
      <c r="B555" s="26"/>
    </row>
    <row r="556" spans="2:2" ht="12.75">
      <c r="B556" s="26"/>
    </row>
    <row r="557" spans="2:2" ht="12.75">
      <c r="B557" s="26"/>
    </row>
    <row r="558" spans="2:2" ht="12.75">
      <c r="B558" s="26"/>
    </row>
    <row r="559" spans="2:2" ht="12.75">
      <c r="B559" s="26"/>
    </row>
    <row r="560" spans="2:2" ht="12.75">
      <c r="B560" s="26"/>
    </row>
    <row r="561" spans="2:2" ht="12.75">
      <c r="B561" s="26"/>
    </row>
    <row r="562" spans="2:2" ht="12.75">
      <c r="B562" s="26"/>
    </row>
    <row r="563" spans="2:2" ht="12.75">
      <c r="B563" s="26"/>
    </row>
    <row r="564" spans="2:2" ht="12.75">
      <c r="B564" s="26"/>
    </row>
    <row r="565" spans="2:2" ht="12.75">
      <c r="B565" s="26"/>
    </row>
    <row r="566" spans="2:2" ht="12.75">
      <c r="B566" s="26"/>
    </row>
    <row r="567" spans="2:2" ht="12.75">
      <c r="B567" s="26"/>
    </row>
    <row r="568" spans="2:2" ht="12.75">
      <c r="B568" s="26"/>
    </row>
    <row r="569" spans="2:2" ht="12.75">
      <c r="B569" s="26"/>
    </row>
    <row r="570" spans="2:2" ht="12.75">
      <c r="B570" s="26"/>
    </row>
    <row r="571" spans="2:2" ht="12.75">
      <c r="B571" s="26"/>
    </row>
    <row r="572" spans="2:2" ht="12.75">
      <c r="B572" s="26"/>
    </row>
    <row r="573" spans="2:2" ht="12.75">
      <c r="B573" s="26"/>
    </row>
    <row r="574" spans="2:2" ht="12.75">
      <c r="B574" s="26"/>
    </row>
    <row r="575" spans="2:2" ht="12.75">
      <c r="B575" s="26"/>
    </row>
    <row r="576" spans="2:2" ht="12.75">
      <c r="B576" s="26"/>
    </row>
    <row r="577" spans="2:2" ht="12.75">
      <c r="B577" s="26"/>
    </row>
    <row r="578" spans="2:2" ht="12.75">
      <c r="B578" s="26"/>
    </row>
    <row r="579" spans="2:2" ht="12.75">
      <c r="B579" s="26"/>
    </row>
    <row r="580" spans="2:2" ht="12.75">
      <c r="B580" s="26"/>
    </row>
    <row r="581" spans="2:2" ht="12.75">
      <c r="B581" s="26"/>
    </row>
    <row r="582" spans="2:2" ht="12.75">
      <c r="B582" s="26"/>
    </row>
    <row r="583" spans="2:2" ht="12.75">
      <c r="B583" s="26"/>
    </row>
    <row r="584" spans="2:2" ht="12.75">
      <c r="B584" s="26"/>
    </row>
    <row r="585" spans="2:2" ht="12.75">
      <c r="B585" s="26"/>
    </row>
    <row r="586" spans="2:2" ht="12.75">
      <c r="B586" s="26"/>
    </row>
    <row r="587" spans="2:2" ht="12.75">
      <c r="B587" s="26"/>
    </row>
    <row r="588" spans="2:2" ht="12.75">
      <c r="B588" s="26"/>
    </row>
    <row r="589" spans="2:2" ht="12.75">
      <c r="B589" s="26"/>
    </row>
    <row r="590" spans="2:2" ht="12.75">
      <c r="B590" s="26"/>
    </row>
    <row r="591" spans="2:2" ht="12.75">
      <c r="B591" s="26"/>
    </row>
    <row r="592" spans="2:2" ht="12.75">
      <c r="B592" s="26"/>
    </row>
    <row r="593" spans="2:2" ht="12.75">
      <c r="B593" s="26"/>
    </row>
    <row r="594" spans="2:2" ht="12.75">
      <c r="B594" s="26"/>
    </row>
    <row r="595" spans="2:2" ht="12.75">
      <c r="B595" s="26"/>
    </row>
    <row r="596" spans="2:2" ht="12.75">
      <c r="B596" s="26"/>
    </row>
    <row r="597" spans="2:2" ht="12.75">
      <c r="B597" s="26"/>
    </row>
    <row r="598" spans="2:2" ht="12.75">
      <c r="B598" s="26"/>
    </row>
    <row r="599" spans="2:2" ht="12.75">
      <c r="B599" s="26"/>
    </row>
    <row r="600" spans="2:2" ht="12.75">
      <c r="B600" s="26"/>
    </row>
    <row r="601" spans="2:2" ht="12.75">
      <c r="B601" s="26"/>
    </row>
    <row r="602" spans="2:2" ht="12.75">
      <c r="B602" s="26"/>
    </row>
    <row r="603" spans="2:2" ht="12.75">
      <c r="B603" s="26"/>
    </row>
    <row r="604" spans="2:2" ht="12.75">
      <c r="B604" s="26"/>
    </row>
    <row r="605" spans="2:2" ht="12.75">
      <c r="B605" s="26"/>
    </row>
    <row r="606" spans="2:2" ht="12.75">
      <c r="B606" s="26"/>
    </row>
    <row r="607" spans="2:2" ht="12.75">
      <c r="B607" s="26"/>
    </row>
    <row r="608" spans="2:2" ht="12.75">
      <c r="B608" s="26"/>
    </row>
    <row r="609" spans="2:2" ht="12.75">
      <c r="B609" s="26"/>
    </row>
    <row r="610" spans="2:2" ht="12.75">
      <c r="B610" s="26"/>
    </row>
    <row r="611" spans="2:2" ht="12.75">
      <c r="B611" s="26"/>
    </row>
    <row r="612" spans="2:2" ht="12.75">
      <c r="B612" s="26"/>
    </row>
    <row r="613" spans="2:2" ht="12.75">
      <c r="B613" s="26"/>
    </row>
    <row r="614" spans="2:2" ht="12.75">
      <c r="B614" s="26"/>
    </row>
    <row r="615" spans="2:2" ht="12.75">
      <c r="B615" s="26"/>
    </row>
    <row r="616" spans="2:2" ht="12.75">
      <c r="B616" s="26"/>
    </row>
    <row r="617" spans="2:2" ht="12.75">
      <c r="B617" s="26"/>
    </row>
    <row r="618" spans="2:2" ht="12.75">
      <c r="B618" s="26"/>
    </row>
    <row r="619" spans="2:2" ht="12.75">
      <c r="B619" s="26"/>
    </row>
    <row r="620" spans="2:2" ht="12.75">
      <c r="B620" s="26"/>
    </row>
    <row r="621" spans="2:2" ht="12.75">
      <c r="B621" s="26"/>
    </row>
    <row r="622" spans="2:2" ht="12.75">
      <c r="B622" s="26"/>
    </row>
    <row r="623" spans="2:2" ht="12.75">
      <c r="B623" s="26"/>
    </row>
    <row r="624" spans="2:2" ht="12.75">
      <c r="B624" s="26"/>
    </row>
    <row r="625" spans="2:2" ht="12.75">
      <c r="B625" s="26"/>
    </row>
    <row r="626" spans="2:2" ht="12.75">
      <c r="B626" s="26"/>
    </row>
    <row r="627" spans="2:2" ht="12.75">
      <c r="B627" s="26"/>
    </row>
    <row r="628" spans="2:2" ht="12.75">
      <c r="B628" s="26"/>
    </row>
    <row r="629" spans="2:2" ht="12.75">
      <c r="B629" s="26"/>
    </row>
    <row r="630" spans="2:2" ht="12.75">
      <c r="B630" s="26"/>
    </row>
    <row r="631" spans="2:2" ht="12.75">
      <c r="B631" s="26"/>
    </row>
    <row r="632" spans="2:2" ht="12.75">
      <c r="B632" s="26"/>
    </row>
    <row r="633" spans="2:2" ht="12.75">
      <c r="B633" s="26"/>
    </row>
    <row r="634" spans="2:2" ht="12.75">
      <c r="B634" s="26"/>
    </row>
    <row r="635" spans="2:2" ht="12.75">
      <c r="B635" s="26"/>
    </row>
    <row r="636" spans="2:2" ht="12.75">
      <c r="B636" s="26"/>
    </row>
    <row r="637" spans="2:2" ht="12.75">
      <c r="B637" s="26"/>
    </row>
    <row r="638" spans="2:2" ht="12.75">
      <c r="B638" s="26"/>
    </row>
    <row r="639" spans="2:2" ht="12.75">
      <c r="B639" s="26"/>
    </row>
    <row r="640" spans="2:2" ht="12.75">
      <c r="B640" s="26"/>
    </row>
    <row r="641" spans="2:2" ht="12.75">
      <c r="B641" s="26"/>
    </row>
    <row r="642" spans="2:2" ht="12.75">
      <c r="B642" s="26"/>
    </row>
    <row r="643" spans="2:2" ht="12.75">
      <c r="B643" s="26"/>
    </row>
    <row r="644" spans="2:2" ht="12.75">
      <c r="B644" s="26"/>
    </row>
    <row r="645" spans="2:2" ht="12.75">
      <c r="B645" s="26"/>
    </row>
    <row r="646" spans="2:2" ht="12.75">
      <c r="B646" s="26"/>
    </row>
    <row r="647" spans="2:2" ht="12.75">
      <c r="B647" s="26"/>
    </row>
    <row r="648" spans="2:2" ht="12.75">
      <c r="B648" s="26"/>
    </row>
    <row r="649" spans="2:2" ht="12.75">
      <c r="B649" s="26"/>
    </row>
    <row r="650" spans="2:2" ht="12.75">
      <c r="B650" s="26"/>
    </row>
    <row r="651" spans="2:2" ht="12.75">
      <c r="B651" s="26"/>
    </row>
    <row r="652" spans="2:2" ht="12.75">
      <c r="B652" s="26"/>
    </row>
    <row r="653" spans="2:2" ht="12.75">
      <c r="B653" s="26"/>
    </row>
    <row r="654" spans="2:2" ht="12.75">
      <c r="B654" s="26"/>
    </row>
    <row r="655" spans="2:2" ht="12.75">
      <c r="B655" s="26"/>
    </row>
    <row r="656" spans="2:2" ht="12.75">
      <c r="B656" s="26"/>
    </row>
    <row r="657" spans="2:2" ht="12.75">
      <c r="B657" s="26"/>
    </row>
    <row r="658" spans="2:2" ht="12.75">
      <c r="B658" s="26"/>
    </row>
    <row r="659" spans="2:2" ht="12.75">
      <c r="B659" s="26"/>
    </row>
    <row r="660" spans="2:2" ht="12.75">
      <c r="B660" s="26"/>
    </row>
    <row r="661" spans="2:2" ht="12.75">
      <c r="B661" s="26"/>
    </row>
    <row r="662" spans="2:2" ht="12.75">
      <c r="B662" s="26"/>
    </row>
    <row r="663" spans="2:2" ht="12.75">
      <c r="B663" s="26"/>
    </row>
    <row r="664" spans="2:2" ht="12.75">
      <c r="B664" s="26"/>
    </row>
    <row r="665" spans="2:2" ht="12.75">
      <c r="B665" s="26"/>
    </row>
    <row r="666" spans="2:2" ht="12.75">
      <c r="B666" s="26"/>
    </row>
    <row r="667" spans="2:2" ht="12.75">
      <c r="B667" s="26"/>
    </row>
    <row r="668" spans="2:2" ht="12.75">
      <c r="B668" s="26"/>
    </row>
    <row r="669" spans="2:2" ht="12.75">
      <c r="B669" s="26"/>
    </row>
    <row r="670" spans="2:2" ht="12.75">
      <c r="B670" s="26"/>
    </row>
    <row r="671" spans="2:2" ht="12.75">
      <c r="B671" s="26"/>
    </row>
    <row r="672" spans="2:2" ht="12.75">
      <c r="B672" s="26"/>
    </row>
    <row r="673" spans="2:2" ht="12.75">
      <c r="B673" s="26"/>
    </row>
    <row r="674" spans="2:2" ht="12.75">
      <c r="B674" s="26"/>
    </row>
    <row r="675" spans="2:2" ht="12.75">
      <c r="B675" s="26"/>
    </row>
    <row r="676" spans="2:2" ht="12.75">
      <c r="B676" s="26"/>
    </row>
    <row r="677" spans="2:2" ht="12.75">
      <c r="B677" s="26"/>
    </row>
    <row r="678" spans="2:2" ht="12.75">
      <c r="B678" s="26"/>
    </row>
    <row r="679" spans="2:2" ht="12.75">
      <c r="B679" s="26"/>
    </row>
    <row r="680" spans="2:2" ht="12.75">
      <c r="B680" s="26"/>
    </row>
    <row r="681" spans="2:2" ht="12.75">
      <c r="B681" s="26"/>
    </row>
    <row r="682" spans="2:2" ht="12.75">
      <c r="B682" s="26"/>
    </row>
    <row r="683" spans="2:2" ht="12.75">
      <c r="B683" s="26"/>
    </row>
    <row r="684" spans="2:2" ht="12.75">
      <c r="B684" s="26"/>
    </row>
    <row r="685" spans="2:2" ht="12.75">
      <c r="B685" s="26"/>
    </row>
    <row r="686" spans="2:2" ht="12.75">
      <c r="B686" s="26"/>
    </row>
    <row r="687" spans="2:2" ht="12.75">
      <c r="B687" s="26"/>
    </row>
    <row r="688" spans="2:2" ht="12.75">
      <c r="B688" s="26"/>
    </row>
    <row r="689" spans="2:2" ht="12.75">
      <c r="B689" s="26"/>
    </row>
    <row r="690" spans="2:2" ht="12.75">
      <c r="B690" s="26"/>
    </row>
    <row r="691" spans="2:2" ht="12.75">
      <c r="B691" s="26"/>
    </row>
    <row r="692" spans="2:2" ht="12.75">
      <c r="B692" s="26"/>
    </row>
    <row r="693" spans="2:2" ht="12.75">
      <c r="B693" s="26"/>
    </row>
    <row r="694" spans="2:2" ht="12.75">
      <c r="B694" s="26"/>
    </row>
    <row r="695" spans="2:2" ht="12.75">
      <c r="B695" s="26"/>
    </row>
    <row r="696" spans="2:2" ht="12.75">
      <c r="B696" s="26"/>
    </row>
    <row r="697" spans="2:2" ht="12.75">
      <c r="B697" s="26"/>
    </row>
    <row r="698" spans="2:2" ht="12.75">
      <c r="B698" s="26"/>
    </row>
    <row r="699" spans="2:2" ht="12.75">
      <c r="B699" s="26"/>
    </row>
    <row r="700" spans="2:2" ht="12.75">
      <c r="B700" s="26"/>
    </row>
    <row r="701" spans="2:2" ht="12.75">
      <c r="B701" s="26"/>
    </row>
    <row r="702" spans="2:2" ht="12.75">
      <c r="B702" s="26"/>
    </row>
    <row r="703" spans="2:2" ht="12.75">
      <c r="B703" s="26"/>
    </row>
    <row r="704" spans="2:2" ht="12.75">
      <c r="B704" s="26"/>
    </row>
    <row r="705" spans="2:2" ht="12.75">
      <c r="B705" s="26"/>
    </row>
    <row r="706" spans="2:2" ht="12.75">
      <c r="B706" s="26"/>
    </row>
    <row r="707" spans="2:2" ht="12.75">
      <c r="B707" s="26"/>
    </row>
    <row r="708" spans="2:2" ht="12.75">
      <c r="B708" s="26"/>
    </row>
    <row r="709" spans="2:2" ht="12.75">
      <c r="B709" s="26"/>
    </row>
    <row r="710" spans="2:2" ht="12.75">
      <c r="B710" s="26"/>
    </row>
    <row r="711" spans="2:2" ht="12.75">
      <c r="B711" s="26"/>
    </row>
    <row r="712" spans="2:2" ht="12.75">
      <c r="B712" s="26"/>
    </row>
    <row r="713" spans="2:2" ht="12.75">
      <c r="B713" s="26"/>
    </row>
    <row r="714" spans="2:2" ht="12.75">
      <c r="B714" s="26"/>
    </row>
    <row r="715" spans="2:2" ht="12.75">
      <c r="B715" s="26"/>
    </row>
    <row r="716" spans="2:2" ht="12.75">
      <c r="B716" s="26"/>
    </row>
    <row r="717" spans="2:2" ht="12.75">
      <c r="B717" s="26"/>
    </row>
    <row r="718" spans="2:2" ht="12.75">
      <c r="B718" s="26"/>
    </row>
    <row r="719" spans="2:2" ht="12.75">
      <c r="B719" s="26"/>
    </row>
    <row r="720" spans="2:2" ht="12.75">
      <c r="B720" s="26"/>
    </row>
    <row r="721" spans="2:2" ht="12.75">
      <c r="B721" s="26"/>
    </row>
    <row r="722" spans="2:2" ht="12.75">
      <c r="B722" s="26"/>
    </row>
    <row r="723" spans="2:2" ht="12.75">
      <c r="B723" s="26"/>
    </row>
    <row r="724" spans="2:2" ht="12.75">
      <c r="B724" s="26"/>
    </row>
    <row r="725" spans="2:2" ht="12.75">
      <c r="B725" s="26"/>
    </row>
    <row r="726" spans="2:2" ht="12.75">
      <c r="B726" s="26"/>
    </row>
    <row r="727" spans="2:2" ht="12.75">
      <c r="B727" s="26"/>
    </row>
    <row r="728" spans="2:2" ht="12.75">
      <c r="B728" s="26"/>
    </row>
    <row r="729" spans="2:2" ht="12.75">
      <c r="B729" s="26"/>
    </row>
    <row r="730" spans="2:2" ht="12.75">
      <c r="B730" s="26"/>
    </row>
    <row r="731" spans="2:2" ht="12.75">
      <c r="B731" s="26"/>
    </row>
    <row r="732" spans="2:2" ht="12.75">
      <c r="B732" s="26"/>
    </row>
    <row r="733" spans="2:2" ht="12.75">
      <c r="B733" s="26"/>
    </row>
    <row r="734" spans="2:2" ht="12.75">
      <c r="B734" s="26"/>
    </row>
    <row r="735" spans="2:2" ht="12.75">
      <c r="B735" s="26"/>
    </row>
    <row r="736" spans="2:2" ht="12.75">
      <c r="B736" s="26"/>
    </row>
    <row r="737" spans="2:2" ht="12.75">
      <c r="B737" s="26"/>
    </row>
    <row r="738" spans="2:2" ht="12.75">
      <c r="B738" s="26"/>
    </row>
    <row r="739" spans="2:2" ht="12.75">
      <c r="B739" s="26"/>
    </row>
    <row r="740" spans="2:2" ht="12.75">
      <c r="B740" s="26"/>
    </row>
    <row r="741" spans="2:2" ht="12.75">
      <c r="B741" s="26"/>
    </row>
    <row r="742" spans="2:2" ht="12.75">
      <c r="B742" s="26"/>
    </row>
    <row r="743" spans="2:2" ht="12.75">
      <c r="B743" s="26"/>
    </row>
    <row r="744" spans="2:2" ht="12.75">
      <c r="B744" s="26"/>
    </row>
    <row r="745" spans="2:2" ht="12.75">
      <c r="B745" s="26"/>
    </row>
    <row r="746" spans="2:2" ht="12.75">
      <c r="B746" s="26"/>
    </row>
    <row r="747" spans="2:2" ht="12.75">
      <c r="B747" s="26"/>
    </row>
    <row r="748" spans="2:2" ht="12.75">
      <c r="B748" s="26"/>
    </row>
    <row r="749" spans="2:2" ht="12.75">
      <c r="B749" s="26"/>
    </row>
    <row r="750" spans="2:2" ht="12.75">
      <c r="B750" s="26"/>
    </row>
    <row r="751" spans="2:2" ht="12.75">
      <c r="B751" s="26"/>
    </row>
    <row r="752" spans="2:2" ht="12.75">
      <c r="B752" s="26"/>
    </row>
    <row r="753" spans="2:2" ht="12.75">
      <c r="B753" s="26"/>
    </row>
    <row r="754" spans="2:2" ht="12.75">
      <c r="B754" s="26"/>
    </row>
    <row r="755" spans="2:2" ht="12.75">
      <c r="B755" s="26"/>
    </row>
    <row r="756" spans="2:2" ht="12.75">
      <c r="B756" s="26"/>
    </row>
    <row r="757" spans="2:2" ht="12.75">
      <c r="B757" s="26"/>
    </row>
    <row r="758" spans="2:2" ht="12.75">
      <c r="B758" s="26"/>
    </row>
    <row r="759" spans="2:2" ht="12.75">
      <c r="B759" s="26"/>
    </row>
    <row r="760" spans="2:2" ht="12.75">
      <c r="B760" s="26"/>
    </row>
    <row r="761" spans="2:2" ht="12.75">
      <c r="B761" s="26"/>
    </row>
    <row r="762" spans="2:2" ht="12.75">
      <c r="B762" s="26"/>
    </row>
    <row r="763" spans="2:2" ht="12.75">
      <c r="B763" s="26"/>
    </row>
    <row r="764" spans="2:2" ht="12.75">
      <c r="B764" s="26"/>
    </row>
    <row r="765" spans="2:2" ht="12.75">
      <c r="B765" s="26"/>
    </row>
    <row r="766" spans="2:2" ht="12.75">
      <c r="B766" s="26"/>
    </row>
    <row r="767" spans="2:2" ht="12.75">
      <c r="B767" s="26"/>
    </row>
    <row r="768" spans="2:2" ht="12.75">
      <c r="B768" s="26"/>
    </row>
    <row r="769" spans="2:2" ht="12.75">
      <c r="B769" s="26"/>
    </row>
    <row r="770" spans="2:2" ht="12.75">
      <c r="B770" s="26"/>
    </row>
    <row r="771" spans="2:2" ht="12.75">
      <c r="B771" s="26"/>
    </row>
    <row r="772" spans="2:2" ht="12.75">
      <c r="B772" s="26"/>
    </row>
    <row r="773" spans="2:2" ht="12.75">
      <c r="B773" s="26"/>
    </row>
    <row r="774" spans="2:2" ht="12.75">
      <c r="B774" s="26"/>
    </row>
    <row r="775" spans="2:2" ht="12.75">
      <c r="B775" s="26"/>
    </row>
    <row r="776" spans="2:2" ht="12.75">
      <c r="B776" s="26"/>
    </row>
    <row r="777" spans="2:2" ht="12.75">
      <c r="B777" s="26"/>
    </row>
    <row r="778" spans="2:2" ht="12.75">
      <c r="B778" s="26"/>
    </row>
    <row r="779" spans="2:2" ht="12.75">
      <c r="B779" s="26"/>
    </row>
    <row r="780" spans="2:2" ht="12.75">
      <c r="B780" s="26"/>
    </row>
    <row r="781" spans="2:2" ht="12.75">
      <c r="B781" s="26"/>
    </row>
    <row r="782" spans="2:2" ht="12.75">
      <c r="B782" s="26"/>
    </row>
    <row r="783" spans="2:2" ht="12.75">
      <c r="B783" s="26"/>
    </row>
    <row r="784" spans="2:2" ht="12.75">
      <c r="B784" s="26"/>
    </row>
    <row r="785" spans="2:2" ht="12.75">
      <c r="B785" s="26"/>
    </row>
    <row r="786" spans="2:2" ht="12.75">
      <c r="B786" s="26"/>
    </row>
    <row r="787" spans="2:2" ht="12.75">
      <c r="B787" s="26"/>
    </row>
    <row r="788" spans="2:2" ht="12.75">
      <c r="B788" s="26"/>
    </row>
    <row r="789" spans="2:2" ht="12.75">
      <c r="B789" s="26"/>
    </row>
    <row r="790" spans="2:2" ht="12.75">
      <c r="B790" s="26"/>
    </row>
    <row r="791" spans="2:2" ht="12.75">
      <c r="B791" s="26"/>
    </row>
    <row r="792" spans="2:2" ht="12.75">
      <c r="B792" s="26"/>
    </row>
    <row r="793" spans="2:2" ht="12.75">
      <c r="B793" s="26"/>
    </row>
    <row r="794" spans="2:2" ht="12.75">
      <c r="B794" s="26"/>
    </row>
    <row r="795" spans="2:2" ht="12.75">
      <c r="B795" s="26"/>
    </row>
    <row r="796" spans="2:2" ht="12.75">
      <c r="B796" s="26"/>
    </row>
    <row r="797" spans="2:2" ht="12.75">
      <c r="B797" s="26"/>
    </row>
    <row r="798" spans="2:2" ht="12.75">
      <c r="B798" s="26"/>
    </row>
    <row r="799" spans="2:2" ht="12.75">
      <c r="B799" s="26"/>
    </row>
    <row r="800" spans="2:2" ht="12.75">
      <c r="B800" s="26"/>
    </row>
    <row r="801" spans="2:2" ht="12.75">
      <c r="B801" s="26"/>
    </row>
    <row r="802" spans="2:2" ht="12.75">
      <c r="B802" s="26"/>
    </row>
    <row r="803" spans="2:2" ht="12.75">
      <c r="B803" s="26"/>
    </row>
    <row r="804" spans="2:2" ht="12.75">
      <c r="B804" s="26"/>
    </row>
    <row r="805" spans="2:2" ht="12.75">
      <c r="B805" s="26"/>
    </row>
    <row r="806" spans="2:2" ht="12.75">
      <c r="B806" s="26"/>
    </row>
    <row r="807" spans="2:2" ht="12.75">
      <c r="B807" s="26"/>
    </row>
    <row r="808" spans="2:2" ht="12.75">
      <c r="B808" s="26"/>
    </row>
    <row r="809" spans="2:2" ht="12.75">
      <c r="B809" s="26"/>
    </row>
    <row r="810" spans="2:2" ht="12.75">
      <c r="B810" s="26"/>
    </row>
    <row r="811" spans="2:2" ht="12.75">
      <c r="B811" s="26"/>
    </row>
    <row r="812" spans="2:2" ht="12.75">
      <c r="B812" s="26"/>
    </row>
    <row r="813" spans="2:2" ht="12.75">
      <c r="B813" s="26"/>
    </row>
    <row r="814" spans="2:2" ht="12.75">
      <c r="B814" s="26"/>
    </row>
    <row r="815" spans="2:2" ht="12.75">
      <c r="B815" s="26"/>
    </row>
    <row r="816" spans="2:2" ht="12.75">
      <c r="B816" s="26"/>
    </row>
    <row r="817" spans="2:2" ht="12.75">
      <c r="B817" s="26"/>
    </row>
    <row r="818" spans="2:2" ht="12.75">
      <c r="B818" s="26"/>
    </row>
    <row r="819" spans="2:2" ht="12.75">
      <c r="B819" s="26"/>
    </row>
    <row r="820" spans="2:2" ht="12.75">
      <c r="B820" s="26"/>
    </row>
    <row r="821" spans="2:2" ht="12.75">
      <c r="B821" s="26"/>
    </row>
    <row r="822" spans="2:2" ht="12.75">
      <c r="B822" s="26"/>
    </row>
    <row r="823" spans="2:2" ht="12.75">
      <c r="B823" s="26"/>
    </row>
    <row r="824" spans="2:2" ht="12.75">
      <c r="B824" s="26"/>
    </row>
    <row r="825" spans="2:2" ht="12.75">
      <c r="B825" s="26"/>
    </row>
    <row r="826" spans="2:2" ht="12.75">
      <c r="B826" s="26"/>
    </row>
    <row r="827" spans="2:2" ht="12.75">
      <c r="B827" s="26"/>
    </row>
    <row r="828" spans="2:2" ht="12.75">
      <c r="B828" s="26"/>
    </row>
    <row r="829" spans="2:2" ht="12.75">
      <c r="B829" s="26"/>
    </row>
    <row r="830" spans="2:2" ht="12.75">
      <c r="B830" s="26"/>
    </row>
    <row r="831" spans="2:2" ht="12.75">
      <c r="B831" s="26"/>
    </row>
    <row r="832" spans="2:2" ht="12.75">
      <c r="B832" s="26"/>
    </row>
    <row r="833" spans="2:2" ht="12.75">
      <c r="B833" s="26"/>
    </row>
    <row r="834" spans="2:2" ht="12.75">
      <c r="B834" s="26"/>
    </row>
    <row r="835" spans="2:2" ht="12.75">
      <c r="B835" s="26"/>
    </row>
    <row r="836" spans="2:2" ht="12.75">
      <c r="B836" s="26"/>
    </row>
    <row r="837" spans="2:2" ht="12.75">
      <c r="B837" s="26"/>
    </row>
    <row r="838" spans="2:2" ht="12.75">
      <c r="B838" s="26"/>
    </row>
    <row r="839" spans="2:2" ht="12.75">
      <c r="B839" s="26"/>
    </row>
    <row r="840" spans="2:2" ht="12.75">
      <c r="B840" s="26"/>
    </row>
    <row r="841" spans="2:2" ht="12.75">
      <c r="B841" s="26"/>
    </row>
    <row r="842" spans="2:2" ht="12.75">
      <c r="B842" s="26"/>
    </row>
    <row r="843" spans="2:2" ht="12.75">
      <c r="B843" s="26"/>
    </row>
    <row r="844" spans="2:2" ht="12.75">
      <c r="B844" s="26"/>
    </row>
    <row r="845" spans="2:2" ht="12.75">
      <c r="B845" s="26"/>
    </row>
    <row r="846" spans="2:2" ht="12.75">
      <c r="B846" s="26"/>
    </row>
    <row r="847" spans="2:2" ht="12.75">
      <c r="B847" s="26"/>
    </row>
    <row r="848" spans="2:2" ht="12.75">
      <c r="B848" s="26"/>
    </row>
    <row r="849" spans="2:2" ht="12.75">
      <c r="B849" s="26"/>
    </row>
    <row r="850" spans="2:2" ht="12.75">
      <c r="B850" s="26"/>
    </row>
    <row r="851" spans="2:2" ht="12.75">
      <c r="B851" s="26"/>
    </row>
    <row r="852" spans="2:2" ht="12.75">
      <c r="B852" s="26"/>
    </row>
    <row r="853" spans="2:2" ht="12.75">
      <c r="B853" s="26"/>
    </row>
    <row r="854" spans="2:2" ht="12.75">
      <c r="B854" s="26"/>
    </row>
    <row r="855" spans="2:2" ht="12.75">
      <c r="B855" s="26"/>
    </row>
    <row r="856" spans="2:2" ht="12.75">
      <c r="B856" s="26"/>
    </row>
    <row r="857" spans="2:2" ht="12.75">
      <c r="B857" s="26"/>
    </row>
    <row r="858" spans="2:2" ht="12.75">
      <c r="B858" s="26"/>
    </row>
    <row r="859" spans="2:2" ht="12.75">
      <c r="B859" s="26"/>
    </row>
    <row r="860" spans="2:2" ht="12.75">
      <c r="B860" s="26"/>
    </row>
    <row r="861" spans="2:2" ht="12.75">
      <c r="B861" s="26"/>
    </row>
    <row r="862" spans="2:2" ht="12.75">
      <c r="B862" s="26"/>
    </row>
    <row r="863" spans="2:2" ht="12.75">
      <c r="B863" s="26"/>
    </row>
    <row r="864" spans="2:2" ht="12.75">
      <c r="B864" s="26"/>
    </row>
    <row r="865" spans="2:2" ht="12.75">
      <c r="B865" s="26"/>
    </row>
    <row r="866" spans="2:2" ht="12.75">
      <c r="B866" s="26"/>
    </row>
    <row r="867" spans="2:2" ht="12.75">
      <c r="B867" s="26"/>
    </row>
    <row r="868" spans="2:2" ht="12.75">
      <c r="B868" s="26"/>
    </row>
    <row r="869" spans="2:2" ht="12.75">
      <c r="B869" s="26"/>
    </row>
    <row r="870" spans="2:2" ht="12.75">
      <c r="B870" s="26"/>
    </row>
    <row r="871" spans="2:2" ht="12.75">
      <c r="B871" s="26"/>
    </row>
    <row r="872" spans="2:2" ht="12.75">
      <c r="B872" s="26"/>
    </row>
    <row r="873" spans="2:2" ht="12.75">
      <c r="B873" s="26"/>
    </row>
    <row r="874" spans="2:2" ht="12.75">
      <c r="B874" s="26"/>
    </row>
    <row r="875" spans="2:2" ht="12.75">
      <c r="B875" s="26"/>
    </row>
    <row r="876" spans="2:2" ht="12.75">
      <c r="B876" s="26"/>
    </row>
    <row r="877" spans="2:2" ht="12.75">
      <c r="B877" s="26"/>
    </row>
    <row r="878" spans="2:2" ht="12.75">
      <c r="B878" s="26"/>
    </row>
    <row r="879" spans="2:2" ht="12.75">
      <c r="B879" s="26"/>
    </row>
    <row r="880" spans="2:2" ht="12.75">
      <c r="B880" s="26"/>
    </row>
    <row r="881" spans="2:2" ht="12.75">
      <c r="B881" s="26"/>
    </row>
    <row r="882" spans="2:2" ht="12.75">
      <c r="B882" s="26"/>
    </row>
    <row r="883" spans="2:2" ht="12.75">
      <c r="B883" s="26"/>
    </row>
    <row r="884" spans="2:2" ht="12.75">
      <c r="B884" s="26"/>
    </row>
    <row r="885" spans="2:2" ht="12.75">
      <c r="B885" s="26"/>
    </row>
    <row r="886" spans="2:2" ht="12.75">
      <c r="B886" s="26"/>
    </row>
    <row r="887" spans="2:2" ht="12.75">
      <c r="B887" s="26"/>
    </row>
    <row r="888" spans="2:2" ht="12.75">
      <c r="B888" s="26"/>
    </row>
    <row r="889" spans="2:2" ht="12.75">
      <c r="B889" s="26"/>
    </row>
    <row r="890" spans="2:2" ht="12.75">
      <c r="B890" s="26"/>
    </row>
    <row r="891" spans="2:2" ht="12.75">
      <c r="B891" s="26"/>
    </row>
    <row r="892" spans="2:2" ht="12.75">
      <c r="B892" s="26"/>
    </row>
    <row r="893" spans="2:2" ht="12.75">
      <c r="B893" s="26"/>
    </row>
    <row r="894" spans="2:2" ht="12.75">
      <c r="B894" s="26"/>
    </row>
    <row r="895" spans="2:2" ht="12.75">
      <c r="B895" s="26"/>
    </row>
    <row r="896" spans="2:2" ht="12.75">
      <c r="B896" s="26"/>
    </row>
    <row r="897" spans="2:2" ht="12.75">
      <c r="B897" s="26"/>
    </row>
    <row r="898" spans="2:2" ht="12.75">
      <c r="B898" s="26"/>
    </row>
    <row r="899" spans="2:2" ht="12.75">
      <c r="B899" s="26"/>
    </row>
    <row r="900" spans="2:2" ht="12.75">
      <c r="B900" s="26"/>
    </row>
    <row r="901" spans="2:2" ht="12.75">
      <c r="B901" s="26"/>
    </row>
    <row r="902" spans="2:2" ht="12.75">
      <c r="B902" s="26"/>
    </row>
    <row r="903" spans="2:2" ht="12.75">
      <c r="B903" s="26"/>
    </row>
    <row r="904" spans="2:2" ht="12.75">
      <c r="B904" s="26"/>
    </row>
    <row r="905" spans="2:2" ht="12.75">
      <c r="B905" s="26"/>
    </row>
    <row r="906" spans="2:2" ht="12.75">
      <c r="B906" s="26"/>
    </row>
    <row r="907" spans="2:2" ht="12.75">
      <c r="B907" s="26"/>
    </row>
    <row r="908" spans="2:2" ht="12.75">
      <c r="B908" s="26"/>
    </row>
    <row r="909" spans="2:2" ht="12.75">
      <c r="B909" s="26"/>
    </row>
    <row r="910" spans="2:2" ht="12.75">
      <c r="B910" s="26"/>
    </row>
    <row r="911" spans="2:2" ht="12.75">
      <c r="B911" s="26"/>
    </row>
    <row r="912" spans="2:2" ht="12.75">
      <c r="B912" s="26"/>
    </row>
    <row r="913" spans="2:2" ht="12.75">
      <c r="B913" s="26"/>
    </row>
    <row r="914" spans="2:2" ht="12.75">
      <c r="B914" s="26"/>
    </row>
    <row r="915" spans="2:2" ht="12.75">
      <c r="B915" s="26"/>
    </row>
    <row r="916" spans="2:2" ht="12.75">
      <c r="B916" s="26"/>
    </row>
    <row r="917" spans="2:2" ht="12.75">
      <c r="B917" s="26"/>
    </row>
    <row r="918" spans="2:2" ht="12.75">
      <c r="B918" s="26"/>
    </row>
    <row r="919" spans="2:2" ht="12.75">
      <c r="B919" s="26"/>
    </row>
    <row r="920" spans="2:2" ht="12.75">
      <c r="B920" s="26"/>
    </row>
    <row r="921" spans="2:2" ht="12.75">
      <c r="B921" s="26"/>
    </row>
    <row r="922" spans="2:2" ht="12.75">
      <c r="B922" s="26"/>
    </row>
    <row r="923" spans="2:2" ht="12.75">
      <c r="B923" s="26"/>
    </row>
    <row r="924" spans="2:2" ht="12.75">
      <c r="B924" s="26"/>
    </row>
    <row r="925" spans="2:2" ht="12.75">
      <c r="B925" s="26"/>
    </row>
    <row r="926" spans="2:2" ht="12.75">
      <c r="B926" s="26"/>
    </row>
    <row r="927" spans="2:2" ht="12.75">
      <c r="B927" s="26"/>
    </row>
    <row r="928" spans="2:2" ht="12.75">
      <c r="B928" s="26"/>
    </row>
    <row r="929" spans="2:2" ht="12.75">
      <c r="B929" s="26"/>
    </row>
    <row r="930" spans="2:2" ht="12.75">
      <c r="B930" s="26"/>
    </row>
    <row r="931" spans="2:2" ht="12.75">
      <c r="B931" s="26"/>
    </row>
    <row r="932" spans="2:2" ht="12.75">
      <c r="B932" s="26"/>
    </row>
    <row r="933" spans="2:2" ht="12.75">
      <c r="B933" s="26"/>
    </row>
    <row r="934" spans="2:2" ht="12.75">
      <c r="B934" s="26"/>
    </row>
    <row r="935" spans="2:2" ht="12.75">
      <c r="B935" s="26"/>
    </row>
    <row r="936" spans="2:2" ht="12.75">
      <c r="B936" s="26"/>
    </row>
    <row r="937" spans="2:2" ht="12.75">
      <c r="B937" s="26"/>
    </row>
    <row r="938" spans="2:2" ht="12.75">
      <c r="B938" s="26"/>
    </row>
    <row r="939" spans="2:2" ht="12.75">
      <c r="B939" s="26"/>
    </row>
    <row r="940" spans="2:2" ht="12.75">
      <c r="B940" s="26"/>
    </row>
    <row r="941" spans="2:2" ht="12.75">
      <c r="B941" s="26"/>
    </row>
    <row r="942" spans="2:2" ht="12.75">
      <c r="B942" s="26"/>
    </row>
    <row r="943" spans="2:2" ht="12.75">
      <c r="B943" s="26"/>
    </row>
    <row r="944" spans="2:2" ht="12.75">
      <c r="B944" s="26"/>
    </row>
    <row r="945" spans="2:2" ht="12.75">
      <c r="B945" s="26"/>
    </row>
    <row r="946" spans="2:2" ht="12.75">
      <c r="B946" s="26"/>
    </row>
    <row r="947" spans="2:2" ht="12.75">
      <c r="B947" s="26"/>
    </row>
    <row r="948" spans="2:2" ht="12.75">
      <c r="B948" s="26"/>
    </row>
    <row r="949" spans="2:2" ht="12.75">
      <c r="B949" s="26"/>
    </row>
    <row r="950" spans="2:2" ht="12.75">
      <c r="B950" s="26"/>
    </row>
    <row r="951" spans="2:2" ht="12.75">
      <c r="B951" s="26"/>
    </row>
    <row r="952" spans="2:2" ht="12.75">
      <c r="B952" s="26"/>
    </row>
    <row r="953" spans="2:2" ht="12.75">
      <c r="B953" s="26"/>
    </row>
    <row r="954" spans="2:2" ht="12.75">
      <c r="B954" s="26"/>
    </row>
    <row r="955" spans="2:2" ht="12.75">
      <c r="B955" s="26"/>
    </row>
    <row r="956" spans="2:2" ht="12.75">
      <c r="B956" s="26"/>
    </row>
    <row r="957" spans="2:2" ht="12.75">
      <c r="B957" s="26"/>
    </row>
    <row r="958" spans="2:2" ht="12.75">
      <c r="B958" s="26"/>
    </row>
    <row r="959" spans="2:2" ht="12.75">
      <c r="B959" s="26"/>
    </row>
    <row r="960" spans="2:2" ht="12.75">
      <c r="B960" s="26"/>
    </row>
    <row r="961" spans="2:2" ht="12.75">
      <c r="B961" s="26"/>
    </row>
    <row r="962" spans="2:2" ht="12.75">
      <c r="B962" s="26"/>
    </row>
    <row r="963" spans="2:2" ht="12.75">
      <c r="B963" s="26"/>
    </row>
    <row r="964" spans="2:2" ht="12.75">
      <c r="B964" s="26"/>
    </row>
    <row r="965" spans="2:2" ht="12.75">
      <c r="B965" s="26"/>
    </row>
    <row r="966" spans="2:2" ht="12.75">
      <c r="B966" s="26"/>
    </row>
    <row r="967" spans="2:2" ht="12.75">
      <c r="B967" s="26"/>
    </row>
    <row r="968" spans="2:2" ht="12.75">
      <c r="B968" s="26"/>
    </row>
    <row r="969" spans="2:2" ht="12.75">
      <c r="B969" s="26"/>
    </row>
    <row r="970" spans="2:2" ht="12.75">
      <c r="B970" s="26"/>
    </row>
    <row r="971" spans="2:2" ht="12.75">
      <c r="B971" s="26"/>
    </row>
    <row r="972" spans="2:2" ht="12.75">
      <c r="B972" s="26"/>
    </row>
    <row r="973" spans="2:2" ht="12.75">
      <c r="B973" s="26"/>
    </row>
    <row r="974" spans="2:2" ht="12.75">
      <c r="B974" s="26"/>
    </row>
    <row r="975" spans="2:2" ht="12.75">
      <c r="B975" s="26"/>
    </row>
    <row r="976" spans="2:2" ht="12.75">
      <c r="B976" s="26"/>
    </row>
    <row r="977" spans="2:2" ht="12.75">
      <c r="B977" s="26"/>
    </row>
    <row r="978" spans="2:2" ht="12.75">
      <c r="B978" s="26"/>
    </row>
    <row r="979" spans="2:2" ht="12.75">
      <c r="B979" s="26"/>
    </row>
    <row r="980" spans="2:2" ht="12.75">
      <c r="B980" s="26"/>
    </row>
    <row r="981" spans="2:2" ht="12.75">
      <c r="B981" s="26"/>
    </row>
    <row r="982" spans="2:2" ht="12.75">
      <c r="B982" s="26"/>
    </row>
    <row r="983" spans="2:2" ht="12.75">
      <c r="B983" s="26"/>
    </row>
    <row r="984" spans="2:2" ht="12.75">
      <c r="B984" s="26"/>
    </row>
    <row r="985" spans="2:2" ht="12.75">
      <c r="B985" s="26"/>
    </row>
    <row r="986" spans="2:2" ht="12.75">
      <c r="B986" s="26"/>
    </row>
    <row r="987" spans="2:2" ht="12.75">
      <c r="B987" s="26"/>
    </row>
    <row r="988" spans="2:2" ht="12.75">
      <c r="B988" s="26"/>
    </row>
    <row r="989" spans="2:2" ht="12.75">
      <c r="B989" s="26"/>
    </row>
    <row r="990" spans="2:2" ht="12.75">
      <c r="B990" s="26"/>
    </row>
    <row r="991" spans="2:2" ht="12.75">
      <c r="B991" s="26"/>
    </row>
    <row r="992" spans="2:2" ht="12.75">
      <c r="B992" s="26"/>
    </row>
    <row r="993" spans="2:2" ht="12.75">
      <c r="B993" s="26"/>
    </row>
    <row r="994" spans="2:2" ht="12.75">
      <c r="B994" s="26"/>
    </row>
    <row r="995" spans="2:2" ht="12.75">
      <c r="B995" s="26"/>
    </row>
    <row r="996" spans="2:2" ht="12.75">
      <c r="B996" s="26"/>
    </row>
    <row r="997" spans="2:2" ht="12.75">
      <c r="B997" s="26"/>
    </row>
    <row r="998" spans="2:2" ht="12.75">
      <c r="B998" s="26"/>
    </row>
    <row r="999" spans="2:2" ht="12.75">
      <c r="B999" s="26"/>
    </row>
    <row r="1000" spans="2:2" ht="12.75">
      <c r="B1000" s="26"/>
    </row>
    <row r="1001" spans="2:2" ht="12.75">
      <c r="B1001" s="26"/>
    </row>
    <row r="1002" spans="2:2" ht="12.75">
      <c r="B1002" s="26"/>
    </row>
    <row r="1003" spans="2:2" ht="12.75">
      <c r="B1003" s="26"/>
    </row>
    <row r="1004" spans="2:2" ht="12.75">
      <c r="B1004" s="26"/>
    </row>
    <row r="1005" spans="2:2" ht="12.75">
      <c r="B1005" s="26"/>
    </row>
    <row r="1006" spans="2:2" ht="12.75">
      <c r="B1006" s="26"/>
    </row>
    <row r="1007" spans="2:2" ht="12.75">
      <c r="B1007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5.75" customHeight="1">
      <c r="A2" s="10">
        <v>1</v>
      </c>
      <c r="B2" s="23" t="s">
        <v>47</v>
      </c>
      <c r="C2" s="12">
        <f>CharacterData1!C2*1.5</f>
        <v>150</v>
      </c>
      <c r="D2" s="10">
        <v>1.01</v>
      </c>
      <c r="E2" s="29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3" t="s">
        <v>48</v>
      </c>
      <c r="C3" s="12">
        <f t="shared" ref="C3:C41" si="0">C2*1.5^4</f>
        <v>759.375</v>
      </c>
      <c r="D3" s="10">
        <v>1.01</v>
      </c>
      <c r="E3" s="29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50</v>
      </c>
    </row>
    <row r="4" spans="1:28" ht="15.75" customHeight="1">
      <c r="A4" s="10">
        <v>3</v>
      </c>
      <c r="B4" s="23" t="s">
        <v>51</v>
      </c>
      <c r="C4" s="12">
        <f t="shared" si="0"/>
        <v>3844.3359375</v>
      </c>
      <c r="D4" s="10">
        <v>1.01</v>
      </c>
      <c r="E4" s="29">
        <v>0</v>
      </c>
      <c r="F4" s="10">
        <v>0</v>
      </c>
      <c r="G4" s="10">
        <v>0</v>
      </c>
      <c r="H4" s="10">
        <v>0</v>
      </c>
      <c r="I4" s="10">
        <v>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>
      <c r="A5" s="10">
        <v>4</v>
      </c>
      <c r="B5" s="23" t="s">
        <v>54</v>
      </c>
      <c r="C5" s="12">
        <f t="shared" si="0"/>
        <v>19461.95068359375</v>
      </c>
      <c r="D5" s="10">
        <v>1.01</v>
      </c>
      <c r="E5" s="29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55</v>
      </c>
    </row>
    <row r="6" spans="1:28" ht="15.75" customHeight="1">
      <c r="A6" s="10">
        <v>5</v>
      </c>
      <c r="B6" s="23" t="s">
        <v>56</v>
      </c>
      <c r="C6" s="12">
        <f t="shared" si="0"/>
        <v>98526.125335693359</v>
      </c>
      <c r="D6" s="10">
        <v>1.01</v>
      </c>
      <c r="E6" s="29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57</v>
      </c>
    </row>
    <row r="7" spans="1:28" ht="15.75" customHeight="1">
      <c r="A7" s="10">
        <v>6</v>
      </c>
      <c r="B7" s="23" t="s">
        <v>58</v>
      </c>
      <c r="C7" s="12">
        <f t="shared" si="0"/>
        <v>498788.50951194763</v>
      </c>
      <c r="D7" s="10">
        <v>1.01</v>
      </c>
      <c r="E7" s="29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59</v>
      </c>
    </row>
    <row r="8" spans="1:28" ht="15.75" customHeight="1">
      <c r="A8" s="10">
        <v>7</v>
      </c>
      <c r="B8" s="23" t="s">
        <v>60</v>
      </c>
      <c r="C8" s="12">
        <f t="shared" si="0"/>
        <v>2525116.8294042349</v>
      </c>
      <c r="D8" s="10">
        <v>1.01</v>
      </c>
      <c r="E8" s="29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3" t="s">
        <v>61</v>
      </c>
      <c r="C9" s="12">
        <f t="shared" si="0"/>
        <v>12783403.948858939</v>
      </c>
      <c r="D9" s="10">
        <v>1.01</v>
      </c>
      <c r="E9" s="29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3" t="s">
        <v>63</v>
      </c>
      <c r="C10" s="12">
        <f t="shared" si="0"/>
        <v>64715982.491098382</v>
      </c>
      <c r="D10" s="10">
        <v>1.01</v>
      </c>
      <c r="E10" s="29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3" t="s">
        <v>65</v>
      </c>
      <c r="C11" s="12">
        <f t="shared" si="0"/>
        <v>327624661.36118555</v>
      </c>
      <c r="D11" s="10">
        <v>0</v>
      </c>
      <c r="E11" s="29">
        <v>0</v>
      </c>
      <c r="F11" s="10">
        <v>0</v>
      </c>
      <c r="G11" s="10">
        <v>1.05</v>
      </c>
      <c r="H11" s="10">
        <v>0</v>
      </c>
      <c r="I11" s="10">
        <v>0</v>
      </c>
      <c r="J11" s="10" t="s">
        <v>111</v>
      </c>
      <c r="O11" s="10" t="s">
        <v>66</v>
      </c>
    </row>
    <row r="12" spans="1:28" ht="15.75" customHeight="1">
      <c r="A12" s="10">
        <v>11</v>
      </c>
      <c r="B12" s="23" t="s">
        <v>68</v>
      </c>
      <c r="C12" s="12">
        <f t="shared" si="0"/>
        <v>1658599848.1410019</v>
      </c>
      <c r="D12" s="10">
        <v>1.01</v>
      </c>
      <c r="E12" s="29">
        <v>0</v>
      </c>
      <c r="F12" s="10">
        <v>0</v>
      </c>
      <c r="G12" s="10">
        <v>0</v>
      </c>
      <c r="H12" s="10">
        <v>0</v>
      </c>
      <c r="I12" s="10">
        <v>0</v>
      </c>
      <c r="O12" s="10" t="s">
        <v>69</v>
      </c>
    </row>
    <row r="13" spans="1:28" ht="15.75" customHeight="1">
      <c r="A13" s="10">
        <v>12</v>
      </c>
      <c r="B13" s="23" t="s">
        <v>70</v>
      </c>
      <c r="C13" s="12">
        <f t="shared" si="0"/>
        <v>8396661731.2138224</v>
      </c>
      <c r="D13" s="10">
        <v>1.01</v>
      </c>
      <c r="E13" s="29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3" t="s">
        <v>72</v>
      </c>
      <c r="C14" s="12">
        <f t="shared" si="0"/>
        <v>42508100014.269974</v>
      </c>
      <c r="D14" s="10">
        <v>1.01</v>
      </c>
      <c r="E14" s="29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3" t="s">
        <v>74</v>
      </c>
      <c r="C15" s="12">
        <f t="shared" si="0"/>
        <v>215197256322.24173</v>
      </c>
      <c r="D15" s="10">
        <v>1.01</v>
      </c>
      <c r="E15" s="29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3" t="s">
        <v>76</v>
      </c>
      <c r="C16" s="12">
        <f t="shared" si="0"/>
        <v>1089436110131.3488</v>
      </c>
      <c r="D16" s="10">
        <v>1.01</v>
      </c>
      <c r="E16" s="29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3" t="s">
        <v>77</v>
      </c>
      <c r="C17" s="12">
        <f t="shared" si="0"/>
        <v>5515270307539.9531</v>
      </c>
      <c r="D17" s="10">
        <v>1.01</v>
      </c>
      <c r="E17" s="29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3" t="s">
        <v>78</v>
      </c>
      <c r="C18" s="12">
        <f t="shared" si="0"/>
        <v>27921055931921.012</v>
      </c>
      <c r="D18" s="10">
        <v>1.01</v>
      </c>
      <c r="E18" s="29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3" t="s">
        <v>79</v>
      </c>
      <c r="C19" s="12">
        <f t="shared" si="0"/>
        <v>141350345655350.12</v>
      </c>
      <c r="D19" s="10">
        <v>1.01</v>
      </c>
      <c r="E19" s="29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3" t="s">
        <v>80</v>
      </c>
      <c r="C20" s="12">
        <f t="shared" si="0"/>
        <v>715586124880210</v>
      </c>
      <c r="D20" s="10">
        <v>1.01</v>
      </c>
      <c r="E20" s="29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3" t="s">
        <v>81</v>
      </c>
      <c r="C21" s="12">
        <f t="shared" si="0"/>
        <v>3622654757206063</v>
      </c>
      <c r="D21" s="10">
        <v>0</v>
      </c>
      <c r="E21" s="29">
        <v>0</v>
      </c>
      <c r="F21" s="10">
        <v>0</v>
      </c>
      <c r="G21" s="10">
        <v>1.05</v>
      </c>
      <c r="H21" s="10">
        <v>0</v>
      </c>
      <c r="I21" s="10">
        <v>0</v>
      </c>
    </row>
    <row r="22" spans="1:9" ht="15.75" customHeight="1">
      <c r="A22" s="10">
        <v>21</v>
      </c>
      <c r="B22" s="23" t="s">
        <v>83</v>
      </c>
      <c r="C22" s="12">
        <f t="shared" si="0"/>
        <v>1.8339689708355692E+16</v>
      </c>
      <c r="D22" s="10">
        <v>1.01</v>
      </c>
      <c r="E22" s="29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3" t="s">
        <v>84</v>
      </c>
      <c r="C23" s="12">
        <f t="shared" si="0"/>
        <v>9.2844679148550688E+16</v>
      </c>
      <c r="D23" s="10">
        <v>1.01</v>
      </c>
      <c r="E23" s="29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3" t="s">
        <v>85</v>
      </c>
      <c r="C24" s="12">
        <f t="shared" si="0"/>
        <v>4.7002618818953786E+17</v>
      </c>
      <c r="D24" s="10">
        <v>1.01</v>
      </c>
      <c r="E24" s="29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5.75" customHeight="1">
      <c r="A25" s="10">
        <v>24</v>
      </c>
      <c r="B25" s="23" t="s">
        <v>86</v>
      </c>
      <c r="C25" s="12">
        <f t="shared" si="0"/>
        <v>2.3795075777095352E+18</v>
      </c>
      <c r="D25" s="10">
        <v>1.01</v>
      </c>
      <c r="E25" s="29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5.75" customHeight="1">
      <c r="A26" s="10">
        <v>25</v>
      </c>
      <c r="B26" s="23" t="s">
        <v>87</v>
      </c>
      <c r="C26" s="12">
        <f t="shared" si="0"/>
        <v>1.2046257112154522E+19</v>
      </c>
      <c r="D26" s="10">
        <v>1.01</v>
      </c>
      <c r="E26" s="29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5.75" customHeight="1">
      <c r="A27" s="10">
        <v>26</v>
      </c>
      <c r="B27" s="23" t="s">
        <v>88</v>
      </c>
      <c r="C27" s="12">
        <f t="shared" si="0"/>
        <v>6.0984176630282265E+19</v>
      </c>
      <c r="D27" s="10">
        <v>1.01</v>
      </c>
      <c r="E27" s="29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5.75" customHeight="1">
      <c r="A28" s="10">
        <v>27</v>
      </c>
      <c r="B28" s="23" t="s">
        <v>89</v>
      </c>
      <c r="C28" s="12">
        <f t="shared" si="0"/>
        <v>3.0873239419080396E+20</v>
      </c>
      <c r="D28" s="10">
        <v>1.01</v>
      </c>
      <c r="E28" s="29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5.75" customHeight="1">
      <c r="A29" s="10">
        <v>28</v>
      </c>
      <c r="B29" s="23" t="s">
        <v>90</v>
      </c>
      <c r="C29" s="12">
        <f t="shared" si="0"/>
        <v>1.5629577455909449E+21</v>
      </c>
      <c r="D29" s="10">
        <v>1.01</v>
      </c>
      <c r="E29" s="29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3" t="s">
        <v>91</v>
      </c>
      <c r="C30" s="12">
        <f t="shared" si="0"/>
        <v>7.9124735870541591E+21</v>
      </c>
      <c r="D30" s="10">
        <v>1.01</v>
      </c>
      <c r="E30" s="29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3" t="s">
        <v>92</v>
      </c>
      <c r="C31" s="12">
        <f t="shared" si="0"/>
        <v>4.005689753446168E+22</v>
      </c>
      <c r="D31" s="10">
        <v>0</v>
      </c>
      <c r="E31" s="29">
        <v>0</v>
      </c>
      <c r="F31" s="10">
        <v>0</v>
      </c>
      <c r="G31" s="10">
        <v>1.05</v>
      </c>
      <c r="H31" s="10">
        <v>0</v>
      </c>
      <c r="I31" s="10">
        <v>0</v>
      </c>
    </row>
    <row r="32" spans="1:9" ht="14.25">
      <c r="A32" s="10">
        <v>31</v>
      </c>
      <c r="B32" s="23" t="s">
        <v>94</v>
      </c>
      <c r="C32" s="12">
        <f t="shared" si="0"/>
        <v>2.0278804376821226E+23</v>
      </c>
      <c r="D32" s="10">
        <v>1.01</v>
      </c>
      <c r="E32" s="29">
        <v>0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3" t="s">
        <v>95</v>
      </c>
      <c r="C33" s="12">
        <f t="shared" si="0"/>
        <v>1.0266144715765745E+24</v>
      </c>
      <c r="D33" s="10">
        <v>1.01</v>
      </c>
      <c r="E33" s="29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3" t="s">
        <v>96</v>
      </c>
      <c r="C34" s="12">
        <f t="shared" si="0"/>
        <v>5.1972357623564089E+24</v>
      </c>
      <c r="D34" s="10">
        <v>1.01</v>
      </c>
      <c r="E34" s="29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3" t="s">
        <v>97</v>
      </c>
      <c r="C35" s="12">
        <f t="shared" si="0"/>
        <v>2.6311006046929322E+25</v>
      </c>
      <c r="D35" s="10">
        <v>1.01</v>
      </c>
      <c r="E35" s="29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3" t="s">
        <v>98</v>
      </c>
      <c r="C36" s="12">
        <f t="shared" si="0"/>
        <v>1.3319946811257969E+26</v>
      </c>
      <c r="D36" s="10">
        <v>1.01</v>
      </c>
      <c r="E36" s="29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3" t="s">
        <v>99</v>
      </c>
      <c r="C37" s="12">
        <f t="shared" si="0"/>
        <v>6.743223073199347E+26</v>
      </c>
      <c r="D37" s="10">
        <v>1.01</v>
      </c>
      <c r="E37" s="29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3" t="s">
        <v>100</v>
      </c>
      <c r="C38" s="12">
        <f t="shared" si="0"/>
        <v>3.4137566808071695E+27</v>
      </c>
      <c r="D38" s="10">
        <v>1.01</v>
      </c>
      <c r="E38" s="29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3" t="s">
        <v>101</v>
      </c>
      <c r="C39" s="12">
        <f t="shared" si="0"/>
        <v>1.7282143196586296E+28</v>
      </c>
      <c r="D39" s="10">
        <v>1.01</v>
      </c>
      <c r="E39" s="29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3" t="s">
        <v>102</v>
      </c>
      <c r="C40" s="12">
        <f t="shared" si="0"/>
        <v>8.7490849932718123E+28</v>
      </c>
      <c r="D40" s="10">
        <v>1.01</v>
      </c>
      <c r="E40" s="29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3" t="s">
        <v>103</v>
      </c>
      <c r="C41" s="12">
        <f t="shared" si="0"/>
        <v>4.4292242778438552E+29</v>
      </c>
      <c r="D41" s="10">
        <v>0</v>
      </c>
      <c r="E41" s="29">
        <v>0</v>
      </c>
      <c r="F41" s="10">
        <v>0</v>
      </c>
      <c r="G41" s="10">
        <v>1.05</v>
      </c>
      <c r="H41" s="10">
        <v>0</v>
      </c>
      <c r="I41" s="10">
        <v>0</v>
      </c>
    </row>
    <row r="42" spans="1:9" ht="14.25">
      <c r="A42" s="10"/>
      <c r="B42" s="26"/>
      <c r="D42" s="10"/>
      <c r="E42" s="27"/>
    </row>
    <row r="43" spans="1:9" ht="14.25">
      <c r="A43" s="10"/>
      <c r="B43" s="26"/>
      <c r="D43" s="10"/>
      <c r="E43" s="27"/>
    </row>
    <row r="44" spans="1:9" ht="14.25">
      <c r="A44" s="10"/>
      <c r="B44" s="26"/>
      <c r="D44" s="10"/>
      <c r="E44" s="27"/>
    </row>
    <row r="45" spans="1:9" ht="14.25">
      <c r="A45" s="10"/>
      <c r="B45" s="26"/>
      <c r="D45" s="10"/>
      <c r="E45" s="27"/>
    </row>
    <row r="46" spans="1:9" ht="14.25">
      <c r="A46" s="10"/>
      <c r="B46" s="26"/>
      <c r="D46" s="10"/>
      <c r="E46" s="27"/>
    </row>
    <row r="47" spans="1:9" ht="14.25">
      <c r="A47" s="10"/>
      <c r="B47" s="26"/>
      <c r="D47" s="10"/>
      <c r="E47" s="27"/>
    </row>
    <row r="48" spans="1:9" ht="14.25">
      <c r="A48" s="10"/>
      <c r="B48" s="26"/>
      <c r="D48" s="10"/>
      <c r="E48" s="27"/>
    </row>
    <row r="49" spans="1:5" ht="14.25">
      <c r="A49" s="10"/>
      <c r="B49" s="26"/>
      <c r="D49" s="10"/>
      <c r="E49" s="27"/>
    </row>
    <row r="50" spans="1:5" ht="14.25">
      <c r="A50" s="10"/>
      <c r="B50" s="26"/>
      <c r="D50" s="10"/>
      <c r="E50" s="27"/>
    </row>
    <row r="51" spans="1:5" ht="14.25">
      <c r="A51" s="10"/>
      <c r="B51" s="26"/>
      <c r="D51" s="10"/>
      <c r="E51" s="27"/>
    </row>
    <row r="52" spans="1:5" ht="14.25">
      <c r="A52" s="10"/>
      <c r="B52" s="26"/>
      <c r="D52" s="10"/>
      <c r="E52" s="27"/>
    </row>
    <row r="53" spans="1:5" ht="14.25">
      <c r="A53" s="10"/>
      <c r="B53" s="26"/>
      <c r="D53" s="10"/>
      <c r="E53" s="27"/>
    </row>
    <row r="54" spans="1:5" ht="14.25">
      <c r="A54" s="10"/>
      <c r="B54" s="26"/>
      <c r="D54" s="10"/>
      <c r="E54" s="27"/>
    </row>
    <row r="55" spans="1:5" ht="14.25">
      <c r="A55" s="10"/>
      <c r="B55" s="26"/>
      <c r="D55" s="10"/>
      <c r="E55" s="27"/>
    </row>
    <row r="56" spans="1:5" ht="14.25">
      <c r="A56" s="10"/>
      <c r="B56" s="26"/>
      <c r="D56" s="10"/>
      <c r="E56" s="27"/>
    </row>
    <row r="57" spans="1:5" ht="14.25">
      <c r="A57" s="10"/>
      <c r="B57" s="26"/>
      <c r="D57" s="10"/>
      <c r="E57" s="27"/>
    </row>
    <row r="58" spans="1:5" ht="14.25">
      <c r="A58" s="10"/>
      <c r="B58" s="26"/>
      <c r="D58" s="10"/>
      <c r="E58" s="27"/>
    </row>
    <row r="59" spans="1:5" ht="14.25">
      <c r="A59" s="10"/>
      <c r="B59" s="26"/>
      <c r="D59" s="10"/>
      <c r="E59" s="27"/>
    </row>
    <row r="60" spans="1:5" ht="14.25">
      <c r="A60" s="10"/>
      <c r="B60" s="26"/>
      <c r="D60" s="10"/>
      <c r="E60" s="27"/>
    </row>
    <row r="61" spans="1:5" ht="14.25">
      <c r="A61" s="10"/>
      <c r="B61" s="26"/>
      <c r="D61" s="10"/>
      <c r="E61" s="27"/>
    </row>
    <row r="62" spans="1:5" ht="14.25">
      <c r="A62" s="10"/>
      <c r="B62" s="26"/>
      <c r="D62" s="10"/>
      <c r="E62" s="27"/>
    </row>
    <row r="63" spans="1:5" ht="14.25">
      <c r="A63" s="10"/>
      <c r="B63" s="26"/>
      <c r="D63" s="10"/>
      <c r="E63" s="27"/>
    </row>
    <row r="64" spans="1:5" ht="14.25">
      <c r="A64" s="10"/>
      <c r="B64" s="26"/>
      <c r="D64" s="10"/>
      <c r="E64" s="27"/>
    </row>
    <row r="65" spans="1:5" ht="14.25">
      <c r="A65" s="10"/>
      <c r="B65" s="26"/>
      <c r="D65" s="10"/>
      <c r="E65" s="27"/>
    </row>
    <row r="66" spans="1:5" ht="14.25">
      <c r="A66" s="10"/>
      <c r="B66" s="26"/>
      <c r="D66" s="10"/>
      <c r="E66" s="27"/>
    </row>
    <row r="67" spans="1:5" ht="14.25">
      <c r="A67" s="10"/>
      <c r="B67" s="26"/>
      <c r="D67" s="10"/>
      <c r="E67" s="27"/>
    </row>
    <row r="68" spans="1:5" ht="14.25">
      <c r="A68" s="10"/>
      <c r="B68" s="26"/>
      <c r="D68" s="10"/>
      <c r="E68" s="27"/>
    </row>
    <row r="69" spans="1:5" ht="14.25">
      <c r="A69" s="10"/>
      <c r="B69" s="26"/>
      <c r="D69" s="10"/>
      <c r="E69" s="27"/>
    </row>
    <row r="70" spans="1:5" ht="14.25">
      <c r="A70" s="10"/>
      <c r="B70" s="26"/>
      <c r="D70" s="10"/>
      <c r="E70" s="27"/>
    </row>
    <row r="71" spans="1:5" ht="14.25">
      <c r="A71" s="10"/>
      <c r="B71" s="26"/>
      <c r="D71" s="10"/>
      <c r="E71" s="27"/>
    </row>
    <row r="72" spans="1:5" ht="14.25">
      <c r="A72" s="10"/>
      <c r="B72" s="26"/>
      <c r="D72" s="10"/>
      <c r="E72" s="27"/>
    </row>
    <row r="73" spans="1:5" ht="14.25">
      <c r="A73" s="10"/>
      <c r="B73" s="26"/>
      <c r="D73" s="10"/>
      <c r="E73" s="27"/>
    </row>
    <row r="74" spans="1:5" ht="14.25">
      <c r="A74" s="10"/>
      <c r="B74" s="26"/>
      <c r="D74" s="10"/>
      <c r="E74" s="27"/>
    </row>
    <row r="75" spans="1:5" ht="14.25">
      <c r="A75" s="10"/>
      <c r="B75" s="26"/>
      <c r="D75" s="10"/>
      <c r="E75" s="27"/>
    </row>
    <row r="76" spans="1:5" ht="14.25">
      <c r="A76" s="10"/>
      <c r="B76" s="26"/>
      <c r="D76" s="10"/>
      <c r="E76" s="27"/>
    </row>
    <row r="77" spans="1:5" ht="14.25">
      <c r="A77" s="10"/>
      <c r="B77" s="26"/>
      <c r="D77" s="10"/>
      <c r="E77" s="27"/>
    </row>
    <row r="78" spans="1:5" ht="14.25">
      <c r="A78" s="10"/>
      <c r="B78" s="26"/>
      <c r="D78" s="10"/>
      <c r="E78" s="27"/>
    </row>
    <row r="79" spans="1:5" ht="14.25">
      <c r="A79" s="10"/>
      <c r="B79" s="26"/>
      <c r="D79" s="10"/>
      <c r="E79" s="27"/>
    </row>
    <row r="80" spans="1:5" ht="14.25">
      <c r="A80" s="10"/>
      <c r="B80" s="26"/>
      <c r="D80" s="10"/>
      <c r="E80" s="27"/>
    </row>
    <row r="81" spans="1:5" ht="14.25">
      <c r="A81" s="10"/>
      <c r="B81" s="26"/>
      <c r="D81" s="10"/>
      <c r="E81" s="27"/>
    </row>
    <row r="82" spans="1:5" ht="14.25">
      <c r="A82" s="10"/>
      <c r="B82" s="26"/>
      <c r="D82" s="10"/>
      <c r="E82" s="27"/>
    </row>
    <row r="83" spans="1:5" ht="14.25">
      <c r="A83" s="10"/>
      <c r="B83" s="26"/>
      <c r="D83" s="10"/>
      <c r="E83" s="27"/>
    </row>
    <row r="84" spans="1:5" ht="14.25">
      <c r="A84" s="10"/>
      <c r="B84" s="26"/>
      <c r="D84" s="10"/>
      <c r="E84" s="27"/>
    </row>
    <row r="85" spans="1:5" ht="14.25">
      <c r="A85" s="10"/>
      <c r="B85" s="26"/>
      <c r="D85" s="10"/>
      <c r="E85" s="27"/>
    </row>
    <row r="86" spans="1:5" ht="14.25">
      <c r="A86" s="10"/>
      <c r="B86" s="26"/>
      <c r="D86" s="10"/>
      <c r="E86" s="27"/>
    </row>
    <row r="87" spans="1:5" ht="14.25">
      <c r="A87" s="10"/>
      <c r="B87" s="26"/>
      <c r="D87" s="10"/>
      <c r="E87" s="27"/>
    </row>
    <row r="88" spans="1:5" ht="14.25">
      <c r="A88" s="10"/>
      <c r="B88" s="26"/>
      <c r="D88" s="10"/>
      <c r="E88" s="27"/>
    </row>
    <row r="89" spans="1:5" ht="14.25">
      <c r="A89" s="10"/>
      <c r="B89" s="26"/>
      <c r="D89" s="10"/>
      <c r="E89" s="27"/>
    </row>
    <row r="90" spans="1:5" ht="14.25">
      <c r="A90" s="10"/>
      <c r="B90" s="26"/>
      <c r="D90" s="10"/>
      <c r="E90" s="27"/>
    </row>
    <row r="91" spans="1:5" ht="14.25">
      <c r="A91" s="10"/>
      <c r="B91" s="26"/>
      <c r="D91" s="10"/>
      <c r="E91" s="27"/>
    </row>
    <row r="92" spans="1:5" ht="14.25">
      <c r="A92" s="10"/>
      <c r="B92" s="26"/>
      <c r="D92" s="10"/>
      <c r="E92" s="27"/>
    </row>
    <row r="93" spans="1:5" ht="14.25">
      <c r="A93" s="10"/>
      <c r="B93" s="26"/>
      <c r="D93" s="10"/>
      <c r="E93" s="27"/>
    </row>
    <row r="94" spans="1:5" ht="14.25">
      <c r="A94" s="10"/>
      <c r="B94" s="26"/>
      <c r="D94" s="10"/>
      <c r="E94" s="27"/>
    </row>
    <row r="95" spans="1:5" ht="14.25">
      <c r="A95" s="10"/>
      <c r="B95" s="26"/>
      <c r="D95" s="10"/>
      <c r="E95" s="27"/>
    </row>
    <row r="96" spans="1:5" ht="14.25">
      <c r="A96" s="10"/>
      <c r="B96" s="26"/>
      <c r="D96" s="10"/>
      <c r="E96" s="27"/>
    </row>
    <row r="97" spans="1:5" ht="14.25">
      <c r="A97" s="10"/>
      <c r="B97" s="26"/>
      <c r="D97" s="10"/>
      <c r="E97" s="27"/>
    </row>
    <row r="98" spans="1:5" ht="14.25">
      <c r="A98" s="10"/>
      <c r="B98" s="26"/>
      <c r="D98" s="10"/>
      <c r="E98" s="27"/>
    </row>
    <row r="99" spans="1:5" ht="14.25">
      <c r="A99" s="10"/>
      <c r="B99" s="26"/>
      <c r="D99" s="10"/>
      <c r="E99" s="27"/>
    </row>
    <row r="100" spans="1:5" ht="14.25">
      <c r="A100" s="10"/>
      <c r="B100" s="26"/>
      <c r="D100" s="10"/>
      <c r="E100" s="27"/>
    </row>
    <row r="101" spans="1:5" ht="14.25">
      <c r="A101" s="10"/>
      <c r="B101" s="26"/>
      <c r="D101" s="10"/>
      <c r="E101" s="27"/>
    </row>
    <row r="102" spans="1:5" ht="12.75">
      <c r="B102" s="26"/>
    </row>
    <row r="103" spans="1:5" ht="12.75">
      <c r="B103" s="26"/>
    </row>
    <row r="104" spans="1:5" ht="12.75">
      <c r="B104" s="26"/>
    </row>
    <row r="105" spans="1:5" ht="12.75">
      <c r="B105" s="26"/>
    </row>
    <row r="106" spans="1:5" ht="12.75">
      <c r="B106" s="26"/>
    </row>
    <row r="107" spans="1:5" ht="12.75">
      <c r="B107" s="26"/>
    </row>
    <row r="108" spans="1:5" ht="12.75">
      <c r="B108" s="26"/>
    </row>
    <row r="109" spans="1:5" ht="12.75">
      <c r="B109" s="26"/>
    </row>
    <row r="110" spans="1:5" ht="12.75">
      <c r="B110" s="26"/>
    </row>
    <row r="111" spans="1:5" ht="12.75">
      <c r="B111" s="26"/>
    </row>
    <row r="112" spans="1:5" ht="12.75">
      <c r="B112" s="26"/>
    </row>
    <row r="113" spans="2:2" ht="12.75">
      <c r="B113" s="26"/>
    </row>
    <row r="114" spans="2:2" ht="12.75">
      <c r="B114" s="26"/>
    </row>
    <row r="115" spans="2:2" ht="12.75">
      <c r="B115" s="26"/>
    </row>
    <row r="116" spans="2:2" ht="12.75">
      <c r="B116" s="26"/>
    </row>
    <row r="117" spans="2:2" ht="12.75">
      <c r="B117" s="26"/>
    </row>
    <row r="118" spans="2:2" ht="12.75">
      <c r="B118" s="26"/>
    </row>
    <row r="119" spans="2:2" ht="12.75">
      <c r="B119" s="26"/>
    </row>
    <row r="120" spans="2:2" ht="12.75">
      <c r="B120" s="26"/>
    </row>
    <row r="121" spans="2:2" ht="12.75">
      <c r="B121" s="26"/>
    </row>
    <row r="122" spans="2:2" ht="12.75">
      <c r="B122" s="26"/>
    </row>
    <row r="123" spans="2:2" ht="12.75">
      <c r="B123" s="26"/>
    </row>
    <row r="124" spans="2:2" ht="12.75">
      <c r="B124" s="26"/>
    </row>
    <row r="125" spans="2:2" ht="12.75">
      <c r="B125" s="26"/>
    </row>
    <row r="126" spans="2:2" ht="12.75">
      <c r="B126" s="26"/>
    </row>
    <row r="127" spans="2:2" ht="12.75">
      <c r="B127" s="26"/>
    </row>
    <row r="128" spans="2:2" ht="12.75">
      <c r="B128" s="26"/>
    </row>
    <row r="129" spans="2:2" ht="12.75">
      <c r="B129" s="26"/>
    </row>
    <row r="130" spans="2:2" ht="12.75">
      <c r="B130" s="26"/>
    </row>
    <row r="131" spans="2:2" ht="12.75">
      <c r="B131" s="26"/>
    </row>
    <row r="132" spans="2:2" ht="12.75">
      <c r="B132" s="26"/>
    </row>
    <row r="133" spans="2:2" ht="12.75">
      <c r="B133" s="26"/>
    </row>
    <row r="134" spans="2:2" ht="12.75">
      <c r="B134" s="26"/>
    </row>
    <row r="135" spans="2:2" ht="12.75">
      <c r="B135" s="26"/>
    </row>
    <row r="136" spans="2:2" ht="12.75">
      <c r="B136" s="26"/>
    </row>
    <row r="137" spans="2:2" ht="12.75">
      <c r="B137" s="26"/>
    </row>
    <row r="138" spans="2:2" ht="12.75">
      <c r="B138" s="26"/>
    </row>
    <row r="139" spans="2:2" ht="12.75">
      <c r="B139" s="26"/>
    </row>
    <row r="140" spans="2:2" ht="12.75">
      <c r="B140" s="26"/>
    </row>
    <row r="141" spans="2:2" ht="12.75">
      <c r="B141" s="26"/>
    </row>
    <row r="142" spans="2:2" ht="12.75">
      <c r="B142" s="26"/>
    </row>
    <row r="143" spans="2:2" ht="12.75">
      <c r="B143" s="26"/>
    </row>
    <row r="144" spans="2:2" ht="12.75">
      <c r="B144" s="26"/>
    </row>
    <row r="145" spans="2:2" ht="12.75">
      <c r="B145" s="26"/>
    </row>
    <row r="146" spans="2:2" ht="12.75">
      <c r="B146" s="26"/>
    </row>
    <row r="147" spans="2:2" ht="12.75">
      <c r="B147" s="26"/>
    </row>
    <row r="148" spans="2:2" ht="12.75">
      <c r="B148" s="26"/>
    </row>
    <row r="149" spans="2:2" ht="12.75">
      <c r="B149" s="26"/>
    </row>
    <row r="150" spans="2:2" ht="12.75">
      <c r="B150" s="26"/>
    </row>
    <row r="151" spans="2:2" ht="12.75">
      <c r="B151" s="26"/>
    </row>
    <row r="152" spans="2:2" ht="12.75">
      <c r="B152" s="26"/>
    </row>
    <row r="153" spans="2:2" ht="12.75">
      <c r="B153" s="26"/>
    </row>
    <row r="154" spans="2:2" ht="12.75">
      <c r="B154" s="26"/>
    </row>
    <row r="155" spans="2:2" ht="12.75">
      <c r="B155" s="26"/>
    </row>
    <row r="156" spans="2:2" ht="12.75">
      <c r="B156" s="26"/>
    </row>
    <row r="157" spans="2:2" ht="12.75">
      <c r="B157" s="26"/>
    </row>
    <row r="158" spans="2:2" ht="12.75">
      <c r="B158" s="26"/>
    </row>
    <row r="159" spans="2:2" ht="12.75">
      <c r="B159" s="26"/>
    </row>
    <row r="160" spans="2:2" ht="12.75">
      <c r="B160" s="26"/>
    </row>
    <row r="161" spans="2:2" ht="12.75">
      <c r="B161" s="26"/>
    </row>
    <row r="162" spans="2:2" ht="12.75">
      <c r="B162" s="26"/>
    </row>
    <row r="163" spans="2:2" ht="12.75">
      <c r="B163" s="26"/>
    </row>
    <row r="164" spans="2:2" ht="12.75">
      <c r="B164" s="26"/>
    </row>
    <row r="165" spans="2:2" ht="12.75">
      <c r="B165" s="26"/>
    </row>
    <row r="166" spans="2:2" ht="12.75">
      <c r="B166" s="26"/>
    </row>
    <row r="167" spans="2:2" ht="12.75">
      <c r="B167" s="26"/>
    </row>
    <row r="168" spans="2:2" ht="12.75">
      <c r="B168" s="26"/>
    </row>
    <row r="169" spans="2:2" ht="12.75">
      <c r="B169" s="26"/>
    </row>
    <row r="170" spans="2:2" ht="12.75">
      <c r="B170" s="26"/>
    </row>
    <row r="171" spans="2:2" ht="12.75">
      <c r="B171" s="26"/>
    </row>
    <row r="172" spans="2:2" ht="12.75">
      <c r="B172" s="26"/>
    </row>
    <row r="173" spans="2:2" ht="12.75">
      <c r="B173" s="26"/>
    </row>
    <row r="174" spans="2:2" ht="12.75">
      <c r="B174" s="26"/>
    </row>
    <row r="175" spans="2:2" ht="12.75">
      <c r="B175" s="26"/>
    </row>
    <row r="176" spans="2:2" ht="12.75">
      <c r="B176" s="26"/>
    </row>
    <row r="177" spans="2:2" ht="12.75">
      <c r="B177" s="26"/>
    </row>
    <row r="178" spans="2:2" ht="12.75">
      <c r="B178" s="26"/>
    </row>
    <row r="179" spans="2:2" ht="12.75">
      <c r="B179" s="26"/>
    </row>
    <row r="180" spans="2:2" ht="12.75">
      <c r="B180" s="26"/>
    </row>
    <row r="181" spans="2:2" ht="12.75">
      <c r="B181" s="26"/>
    </row>
    <row r="182" spans="2:2" ht="12.75">
      <c r="B182" s="26"/>
    </row>
    <row r="183" spans="2:2" ht="12.75">
      <c r="B183" s="26"/>
    </row>
    <row r="184" spans="2:2" ht="12.75">
      <c r="B184" s="26"/>
    </row>
    <row r="185" spans="2:2" ht="12.75">
      <c r="B185" s="26"/>
    </row>
    <row r="186" spans="2:2" ht="12.75">
      <c r="B186" s="26"/>
    </row>
    <row r="187" spans="2:2" ht="12.75">
      <c r="B187" s="26"/>
    </row>
    <row r="188" spans="2:2" ht="12.75">
      <c r="B188" s="26"/>
    </row>
    <row r="189" spans="2:2" ht="12.75">
      <c r="B189" s="26"/>
    </row>
    <row r="190" spans="2:2" ht="12.75">
      <c r="B190" s="26"/>
    </row>
    <row r="191" spans="2:2" ht="12.75">
      <c r="B191" s="26"/>
    </row>
    <row r="192" spans="2:2" ht="12.75">
      <c r="B192" s="26"/>
    </row>
    <row r="193" spans="2:2" ht="12.75">
      <c r="B193" s="26"/>
    </row>
    <row r="194" spans="2:2" ht="12.75">
      <c r="B194" s="26"/>
    </row>
    <row r="195" spans="2:2" ht="12.75">
      <c r="B195" s="26"/>
    </row>
    <row r="196" spans="2:2" ht="12.75">
      <c r="B196" s="26"/>
    </row>
    <row r="197" spans="2:2" ht="12.75">
      <c r="B197" s="26"/>
    </row>
    <row r="198" spans="2:2" ht="12.75">
      <c r="B198" s="26"/>
    </row>
    <row r="199" spans="2:2" ht="12.75">
      <c r="B199" s="26"/>
    </row>
    <row r="200" spans="2:2" ht="12.75">
      <c r="B200" s="26"/>
    </row>
    <row r="201" spans="2:2" ht="12.75">
      <c r="B201" s="26"/>
    </row>
    <row r="202" spans="2:2" ht="12.75">
      <c r="B202" s="26"/>
    </row>
    <row r="203" spans="2:2" ht="12.75">
      <c r="B203" s="26"/>
    </row>
    <row r="204" spans="2:2" ht="12.75">
      <c r="B204" s="26"/>
    </row>
    <row r="205" spans="2:2" ht="12.75">
      <c r="B205" s="26"/>
    </row>
    <row r="206" spans="2:2" ht="12.75">
      <c r="B206" s="26"/>
    </row>
    <row r="207" spans="2:2" ht="12.75">
      <c r="B207" s="26"/>
    </row>
    <row r="208" spans="2:2" ht="12.75">
      <c r="B208" s="26"/>
    </row>
    <row r="209" spans="2:2" ht="12.75">
      <c r="B209" s="26"/>
    </row>
    <row r="210" spans="2:2" ht="12.75">
      <c r="B210" s="26"/>
    </row>
    <row r="211" spans="2:2" ht="12.75">
      <c r="B211" s="26"/>
    </row>
    <row r="212" spans="2:2" ht="12.75">
      <c r="B212" s="26"/>
    </row>
    <row r="213" spans="2:2" ht="12.75">
      <c r="B213" s="26"/>
    </row>
    <row r="214" spans="2:2" ht="12.75">
      <c r="B214" s="26"/>
    </row>
    <row r="215" spans="2:2" ht="12.75">
      <c r="B215" s="26"/>
    </row>
    <row r="216" spans="2:2" ht="12.75">
      <c r="B216" s="26"/>
    </row>
    <row r="217" spans="2:2" ht="12.75">
      <c r="B217" s="26"/>
    </row>
    <row r="218" spans="2:2" ht="12.75">
      <c r="B218" s="26"/>
    </row>
    <row r="219" spans="2:2" ht="12.75">
      <c r="B219" s="26"/>
    </row>
    <row r="220" spans="2:2" ht="12.75">
      <c r="B220" s="26"/>
    </row>
    <row r="221" spans="2:2" ht="12.75">
      <c r="B221" s="26"/>
    </row>
    <row r="222" spans="2:2" ht="12.75">
      <c r="B222" s="26"/>
    </row>
    <row r="223" spans="2:2" ht="12.75">
      <c r="B223" s="26"/>
    </row>
    <row r="224" spans="2:2" ht="12.75">
      <c r="B224" s="26"/>
    </row>
    <row r="225" spans="2:2" ht="12.75">
      <c r="B225" s="26"/>
    </row>
    <row r="226" spans="2:2" ht="12.75">
      <c r="B226" s="26"/>
    </row>
    <row r="227" spans="2:2" ht="12.75">
      <c r="B227" s="26"/>
    </row>
    <row r="228" spans="2:2" ht="12.75">
      <c r="B228" s="26"/>
    </row>
    <row r="229" spans="2:2" ht="12.75">
      <c r="B229" s="26"/>
    </row>
    <row r="230" spans="2:2" ht="12.75">
      <c r="B230" s="26"/>
    </row>
    <row r="231" spans="2:2" ht="12.75">
      <c r="B231" s="26"/>
    </row>
    <row r="232" spans="2:2" ht="12.75">
      <c r="B232" s="26"/>
    </row>
    <row r="233" spans="2:2" ht="12.75">
      <c r="B233" s="26"/>
    </row>
    <row r="234" spans="2:2" ht="12.75">
      <c r="B234" s="26"/>
    </row>
    <row r="235" spans="2:2" ht="12.75">
      <c r="B235" s="26"/>
    </row>
    <row r="236" spans="2:2" ht="12.75">
      <c r="B236" s="26"/>
    </row>
    <row r="237" spans="2:2" ht="12.75">
      <c r="B237" s="26"/>
    </row>
    <row r="238" spans="2:2" ht="12.75">
      <c r="B238" s="26"/>
    </row>
    <row r="239" spans="2:2" ht="12.75">
      <c r="B239" s="26"/>
    </row>
    <row r="240" spans="2:2" ht="12.75">
      <c r="B240" s="26"/>
    </row>
    <row r="241" spans="2:2" ht="12.75">
      <c r="B241" s="26"/>
    </row>
    <row r="242" spans="2:2" ht="12.75">
      <c r="B242" s="26"/>
    </row>
    <row r="243" spans="2:2" ht="12.75">
      <c r="B243" s="26"/>
    </row>
    <row r="244" spans="2:2" ht="12.75">
      <c r="B244" s="26"/>
    </row>
    <row r="245" spans="2:2" ht="12.75">
      <c r="B245" s="26"/>
    </row>
    <row r="246" spans="2:2" ht="12.75">
      <c r="B246" s="26"/>
    </row>
    <row r="247" spans="2:2" ht="12.75">
      <c r="B247" s="26"/>
    </row>
    <row r="248" spans="2:2" ht="12.75">
      <c r="B248" s="26"/>
    </row>
    <row r="249" spans="2:2" ht="12.75">
      <c r="B249" s="26"/>
    </row>
    <row r="250" spans="2:2" ht="12.75">
      <c r="B250" s="26"/>
    </row>
    <row r="251" spans="2:2" ht="12.75">
      <c r="B251" s="26"/>
    </row>
    <row r="252" spans="2:2" ht="12.75">
      <c r="B252" s="26"/>
    </row>
    <row r="253" spans="2:2" ht="12.75">
      <c r="B253" s="26"/>
    </row>
    <row r="254" spans="2:2" ht="12.75">
      <c r="B254" s="26"/>
    </row>
    <row r="255" spans="2:2" ht="12.75">
      <c r="B255" s="26"/>
    </row>
    <row r="256" spans="2:2" ht="12.75">
      <c r="B256" s="26"/>
    </row>
    <row r="257" spans="2:2" ht="12.75">
      <c r="B257" s="26"/>
    </row>
    <row r="258" spans="2:2" ht="12.75">
      <c r="B258" s="26"/>
    </row>
    <row r="259" spans="2:2" ht="12.75">
      <c r="B259" s="26"/>
    </row>
    <row r="260" spans="2:2" ht="12.75">
      <c r="B260" s="26"/>
    </row>
    <row r="261" spans="2:2" ht="12.75">
      <c r="B261" s="26"/>
    </row>
    <row r="262" spans="2:2" ht="12.75">
      <c r="B262" s="26"/>
    </row>
    <row r="263" spans="2:2" ht="12.75">
      <c r="B263" s="26"/>
    </row>
    <row r="264" spans="2:2" ht="12.75">
      <c r="B264" s="26"/>
    </row>
    <row r="265" spans="2:2" ht="12.75">
      <c r="B265" s="26"/>
    </row>
    <row r="266" spans="2:2" ht="12.75">
      <c r="B266" s="26"/>
    </row>
    <row r="267" spans="2:2" ht="12.75">
      <c r="B267" s="26"/>
    </row>
    <row r="268" spans="2:2" ht="12.75">
      <c r="B268" s="26"/>
    </row>
    <row r="269" spans="2:2" ht="12.75">
      <c r="B269" s="26"/>
    </row>
    <row r="270" spans="2:2" ht="12.75">
      <c r="B270" s="26"/>
    </row>
    <row r="271" spans="2:2" ht="12.75">
      <c r="B271" s="26"/>
    </row>
    <row r="272" spans="2:2" ht="12.75">
      <c r="B272" s="26"/>
    </row>
    <row r="273" spans="2:2" ht="12.75">
      <c r="B273" s="26"/>
    </row>
    <row r="274" spans="2:2" ht="12.75">
      <c r="B274" s="26"/>
    </row>
    <row r="275" spans="2:2" ht="12.75">
      <c r="B275" s="26"/>
    </row>
    <row r="276" spans="2:2" ht="12.75">
      <c r="B276" s="26"/>
    </row>
    <row r="277" spans="2:2" ht="12.75">
      <c r="B277" s="26"/>
    </row>
    <row r="278" spans="2:2" ht="12.75">
      <c r="B278" s="26"/>
    </row>
    <row r="279" spans="2:2" ht="12.75">
      <c r="B279" s="26"/>
    </row>
    <row r="280" spans="2:2" ht="12.75">
      <c r="B280" s="26"/>
    </row>
    <row r="281" spans="2:2" ht="12.75">
      <c r="B281" s="26"/>
    </row>
    <row r="282" spans="2:2" ht="12.75">
      <c r="B282" s="26"/>
    </row>
    <row r="283" spans="2:2" ht="12.75">
      <c r="B283" s="26"/>
    </row>
    <row r="284" spans="2:2" ht="12.75">
      <c r="B284" s="26"/>
    </row>
    <row r="285" spans="2:2" ht="12.75">
      <c r="B285" s="26"/>
    </row>
    <row r="286" spans="2:2" ht="12.75">
      <c r="B286" s="26"/>
    </row>
    <row r="287" spans="2:2" ht="12.75">
      <c r="B287" s="26"/>
    </row>
    <row r="288" spans="2:2" ht="12.75">
      <c r="B288" s="26"/>
    </row>
    <row r="289" spans="2:2" ht="12.75">
      <c r="B289" s="26"/>
    </row>
    <row r="290" spans="2:2" ht="12.75">
      <c r="B290" s="26"/>
    </row>
    <row r="291" spans="2:2" ht="12.75">
      <c r="B291" s="26"/>
    </row>
    <row r="292" spans="2:2" ht="12.75">
      <c r="B292" s="26"/>
    </row>
    <row r="293" spans="2:2" ht="12.75">
      <c r="B293" s="26"/>
    </row>
    <row r="294" spans="2:2" ht="12.75">
      <c r="B294" s="26"/>
    </row>
    <row r="295" spans="2:2" ht="12.75">
      <c r="B295" s="26"/>
    </row>
    <row r="296" spans="2:2" ht="12.75">
      <c r="B296" s="26"/>
    </row>
    <row r="297" spans="2:2" ht="12.75">
      <c r="B297" s="26"/>
    </row>
    <row r="298" spans="2:2" ht="12.75">
      <c r="B298" s="26"/>
    </row>
    <row r="299" spans="2:2" ht="12.75">
      <c r="B299" s="26"/>
    </row>
    <row r="300" spans="2:2" ht="12.75">
      <c r="B300" s="26"/>
    </row>
    <row r="301" spans="2:2" ht="12.75">
      <c r="B301" s="26"/>
    </row>
    <row r="302" spans="2:2" ht="12.75">
      <c r="B302" s="26"/>
    </row>
    <row r="303" spans="2:2" ht="12.75">
      <c r="B303" s="26"/>
    </row>
    <row r="304" spans="2:2" ht="12.75">
      <c r="B304" s="26"/>
    </row>
    <row r="305" spans="2:2" ht="12.75">
      <c r="B305" s="26"/>
    </row>
    <row r="306" spans="2:2" ht="12.75">
      <c r="B306" s="26"/>
    </row>
    <row r="307" spans="2:2" ht="12.75">
      <c r="B307" s="26"/>
    </row>
    <row r="308" spans="2:2" ht="12.75">
      <c r="B308" s="26"/>
    </row>
    <row r="309" spans="2:2" ht="12.75">
      <c r="B309" s="26"/>
    </row>
    <row r="310" spans="2:2" ht="12.75">
      <c r="B310" s="26"/>
    </row>
    <row r="311" spans="2:2" ht="12.75">
      <c r="B311" s="26"/>
    </row>
    <row r="312" spans="2:2" ht="12.75">
      <c r="B312" s="26"/>
    </row>
    <row r="313" spans="2:2" ht="12.75">
      <c r="B313" s="26"/>
    </row>
    <row r="314" spans="2:2" ht="12.75">
      <c r="B314" s="26"/>
    </row>
    <row r="315" spans="2:2" ht="12.75">
      <c r="B315" s="26"/>
    </row>
    <row r="316" spans="2:2" ht="12.75">
      <c r="B316" s="26"/>
    </row>
    <row r="317" spans="2:2" ht="12.75">
      <c r="B317" s="26"/>
    </row>
    <row r="318" spans="2:2" ht="12.75">
      <c r="B318" s="26"/>
    </row>
    <row r="319" spans="2:2" ht="12.75">
      <c r="B319" s="26"/>
    </row>
    <row r="320" spans="2:2" ht="12.75">
      <c r="B320" s="26"/>
    </row>
    <row r="321" spans="2:2" ht="12.75">
      <c r="B321" s="26"/>
    </row>
    <row r="322" spans="2:2" ht="12.75">
      <c r="B322" s="26"/>
    </row>
    <row r="323" spans="2:2" ht="12.75">
      <c r="B323" s="26"/>
    </row>
    <row r="324" spans="2:2" ht="12.75">
      <c r="B324" s="26"/>
    </row>
    <row r="325" spans="2:2" ht="12.75">
      <c r="B325" s="26"/>
    </row>
    <row r="326" spans="2:2" ht="12.75">
      <c r="B326" s="26"/>
    </row>
    <row r="327" spans="2:2" ht="12.75">
      <c r="B327" s="26"/>
    </row>
    <row r="328" spans="2:2" ht="12.75">
      <c r="B328" s="26"/>
    </row>
    <row r="329" spans="2:2" ht="12.75">
      <c r="B329" s="26"/>
    </row>
    <row r="330" spans="2:2" ht="12.75">
      <c r="B330" s="26"/>
    </row>
    <row r="331" spans="2:2" ht="12.75">
      <c r="B331" s="26"/>
    </row>
    <row r="332" spans="2:2" ht="12.75">
      <c r="B332" s="26"/>
    </row>
    <row r="333" spans="2:2" ht="12.75">
      <c r="B333" s="26"/>
    </row>
    <row r="334" spans="2:2" ht="12.75">
      <c r="B334" s="26"/>
    </row>
    <row r="335" spans="2:2" ht="12.75">
      <c r="B335" s="26"/>
    </row>
    <row r="336" spans="2:2" ht="12.75">
      <c r="B336" s="26"/>
    </row>
    <row r="337" spans="2:2" ht="12.75">
      <c r="B337" s="26"/>
    </row>
    <row r="338" spans="2:2" ht="12.75">
      <c r="B338" s="26"/>
    </row>
    <row r="339" spans="2:2" ht="12.75">
      <c r="B339" s="26"/>
    </row>
    <row r="340" spans="2:2" ht="12.75">
      <c r="B340" s="26"/>
    </row>
    <row r="341" spans="2:2" ht="12.75">
      <c r="B341" s="26"/>
    </row>
    <row r="342" spans="2:2" ht="12.75">
      <c r="B342" s="26"/>
    </row>
    <row r="343" spans="2:2" ht="12.75">
      <c r="B343" s="26"/>
    </row>
    <row r="344" spans="2:2" ht="12.75">
      <c r="B344" s="26"/>
    </row>
    <row r="345" spans="2:2" ht="12.75">
      <c r="B345" s="26"/>
    </row>
    <row r="346" spans="2:2" ht="12.75">
      <c r="B346" s="26"/>
    </row>
    <row r="347" spans="2:2" ht="12.75">
      <c r="B347" s="26"/>
    </row>
    <row r="348" spans="2:2" ht="12.75">
      <c r="B348" s="26"/>
    </row>
    <row r="349" spans="2:2" ht="12.75">
      <c r="B349" s="26"/>
    </row>
    <row r="350" spans="2:2" ht="12.75">
      <c r="B350" s="26"/>
    </row>
    <row r="351" spans="2:2" ht="12.75">
      <c r="B351" s="26"/>
    </row>
    <row r="352" spans="2:2" ht="12.75">
      <c r="B352" s="26"/>
    </row>
    <row r="353" spans="2:2" ht="12.75">
      <c r="B353" s="26"/>
    </row>
    <row r="354" spans="2:2" ht="12.75">
      <c r="B354" s="26"/>
    </row>
    <row r="355" spans="2:2" ht="12.75">
      <c r="B355" s="26"/>
    </row>
    <row r="356" spans="2:2" ht="12.75">
      <c r="B356" s="26"/>
    </row>
    <row r="357" spans="2:2" ht="12.75">
      <c r="B357" s="26"/>
    </row>
    <row r="358" spans="2:2" ht="12.75">
      <c r="B358" s="26"/>
    </row>
    <row r="359" spans="2:2" ht="12.75">
      <c r="B359" s="26"/>
    </row>
    <row r="360" spans="2:2" ht="12.75">
      <c r="B360" s="26"/>
    </row>
    <row r="361" spans="2:2" ht="12.75">
      <c r="B361" s="26"/>
    </row>
    <row r="362" spans="2:2" ht="12.75">
      <c r="B362" s="26"/>
    </row>
    <row r="363" spans="2:2" ht="12.75">
      <c r="B363" s="26"/>
    </row>
    <row r="364" spans="2:2" ht="12.75">
      <c r="B364" s="26"/>
    </row>
    <row r="365" spans="2:2" ht="12.75">
      <c r="B365" s="26"/>
    </row>
    <row r="366" spans="2:2" ht="12.75">
      <c r="B366" s="26"/>
    </row>
    <row r="367" spans="2:2" ht="12.75">
      <c r="B367" s="26"/>
    </row>
    <row r="368" spans="2:2" ht="12.75">
      <c r="B368" s="26"/>
    </row>
    <row r="369" spans="2:2" ht="12.75">
      <c r="B369" s="26"/>
    </row>
    <row r="370" spans="2:2" ht="12.75">
      <c r="B370" s="26"/>
    </row>
    <row r="371" spans="2:2" ht="12.75">
      <c r="B371" s="26"/>
    </row>
    <row r="372" spans="2:2" ht="12.75">
      <c r="B372" s="26"/>
    </row>
    <row r="373" spans="2:2" ht="12.75">
      <c r="B373" s="26"/>
    </row>
    <row r="374" spans="2:2" ht="12.75">
      <c r="B374" s="26"/>
    </row>
    <row r="375" spans="2:2" ht="12.75">
      <c r="B375" s="26"/>
    </row>
    <row r="376" spans="2:2" ht="12.75">
      <c r="B376" s="26"/>
    </row>
    <row r="377" spans="2:2" ht="12.75">
      <c r="B377" s="26"/>
    </row>
    <row r="378" spans="2:2" ht="12.75">
      <c r="B378" s="26"/>
    </row>
    <row r="379" spans="2:2" ht="12.75">
      <c r="B379" s="26"/>
    </row>
    <row r="380" spans="2:2" ht="12.75">
      <c r="B380" s="26"/>
    </row>
    <row r="381" spans="2:2" ht="12.75">
      <c r="B381" s="26"/>
    </row>
    <row r="382" spans="2:2" ht="12.75">
      <c r="B382" s="26"/>
    </row>
    <row r="383" spans="2:2" ht="12.75">
      <c r="B383" s="26"/>
    </row>
    <row r="384" spans="2:2" ht="12.75">
      <c r="B384" s="26"/>
    </row>
    <row r="385" spans="2:2" ht="12.75">
      <c r="B385" s="26"/>
    </row>
    <row r="386" spans="2:2" ht="12.75">
      <c r="B386" s="26"/>
    </row>
    <row r="387" spans="2:2" ht="12.75">
      <c r="B387" s="26"/>
    </row>
    <row r="388" spans="2:2" ht="12.75">
      <c r="B388" s="26"/>
    </row>
    <row r="389" spans="2:2" ht="12.75">
      <c r="B389" s="26"/>
    </row>
    <row r="390" spans="2:2" ht="12.75">
      <c r="B390" s="26"/>
    </row>
    <row r="391" spans="2:2" ht="12.75">
      <c r="B391" s="26"/>
    </row>
    <row r="392" spans="2:2" ht="12.75">
      <c r="B392" s="26"/>
    </row>
    <row r="393" spans="2:2" ht="12.75">
      <c r="B393" s="26"/>
    </row>
    <row r="394" spans="2:2" ht="12.75">
      <c r="B394" s="26"/>
    </row>
    <row r="395" spans="2:2" ht="12.75">
      <c r="B395" s="26"/>
    </row>
    <row r="396" spans="2:2" ht="12.75">
      <c r="B396" s="26"/>
    </row>
    <row r="397" spans="2:2" ht="12.75">
      <c r="B397" s="26"/>
    </row>
    <row r="398" spans="2:2" ht="12.75">
      <c r="B398" s="26"/>
    </row>
    <row r="399" spans="2:2" ht="12.75">
      <c r="B399" s="26"/>
    </row>
    <row r="400" spans="2:2" ht="12.75">
      <c r="B400" s="26"/>
    </row>
    <row r="401" spans="2:2" ht="12.75">
      <c r="B401" s="26"/>
    </row>
    <row r="402" spans="2:2" ht="12.75">
      <c r="B402" s="26"/>
    </row>
    <row r="403" spans="2:2" ht="12.75">
      <c r="B403" s="26"/>
    </row>
    <row r="404" spans="2:2" ht="12.75">
      <c r="B404" s="26"/>
    </row>
    <row r="405" spans="2:2" ht="12.75">
      <c r="B405" s="26"/>
    </row>
    <row r="406" spans="2:2" ht="12.75">
      <c r="B406" s="26"/>
    </row>
    <row r="407" spans="2:2" ht="12.75">
      <c r="B407" s="26"/>
    </row>
    <row r="408" spans="2:2" ht="12.75">
      <c r="B408" s="26"/>
    </row>
    <row r="409" spans="2:2" ht="12.75">
      <c r="B409" s="26"/>
    </row>
    <row r="410" spans="2:2" ht="12.75">
      <c r="B410" s="26"/>
    </row>
    <row r="411" spans="2:2" ht="12.75">
      <c r="B411" s="26"/>
    </row>
    <row r="412" spans="2:2" ht="12.75">
      <c r="B412" s="26"/>
    </row>
    <row r="413" spans="2:2" ht="12.75">
      <c r="B413" s="26"/>
    </row>
    <row r="414" spans="2:2" ht="12.75">
      <c r="B414" s="26"/>
    </row>
    <row r="415" spans="2:2" ht="12.75">
      <c r="B415" s="26"/>
    </row>
    <row r="416" spans="2:2" ht="12.75">
      <c r="B416" s="26"/>
    </row>
    <row r="417" spans="2:2" ht="12.75">
      <c r="B417" s="26"/>
    </row>
    <row r="418" spans="2:2" ht="12.75">
      <c r="B418" s="26"/>
    </row>
    <row r="419" spans="2:2" ht="12.75">
      <c r="B419" s="26"/>
    </row>
    <row r="420" spans="2:2" ht="12.75">
      <c r="B420" s="26"/>
    </row>
    <row r="421" spans="2:2" ht="12.75">
      <c r="B421" s="26"/>
    </row>
    <row r="422" spans="2:2" ht="12.75">
      <c r="B422" s="26"/>
    </row>
    <row r="423" spans="2:2" ht="12.75">
      <c r="B423" s="26"/>
    </row>
    <row r="424" spans="2:2" ht="12.75">
      <c r="B424" s="26"/>
    </row>
    <row r="425" spans="2:2" ht="12.75">
      <c r="B425" s="26"/>
    </row>
    <row r="426" spans="2:2" ht="12.75">
      <c r="B426" s="26"/>
    </row>
    <row r="427" spans="2:2" ht="12.75">
      <c r="B427" s="26"/>
    </row>
    <row r="428" spans="2:2" ht="12.75">
      <c r="B428" s="26"/>
    </row>
    <row r="429" spans="2:2" ht="12.75">
      <c r="B429" s="26"/>
    </row>
    <row r="430" spans="2:2" ht="12.75">
      <c r="B430" s="26"/>
    </row>
    <row r="431" spans="2:2" ht="12.75">
      <c r="B431" s="26"/>
    </row>
    <row r="432" spans="2:2" ht="12.75">
      <c r="B432" s="26"/>
    </row>
    <row r="433" spans="2:2" ht="12.75">
      <c r="B433" s="26"/>
    </row>
    <row r="434" spans="2:2" ht="12.75">
      <c r="B434" s="26"/>
    </row>
    <row r="435" spans="2:2" ht="12.75">
      <c r="B435" s="26"/>
    </row>
    <row r="436" spans="2:2" ht="12.75">
      <c r="B436" s="26"/>
    </row>
    <row r="437" spans="2:2" ht="12.75">
      <c r="B437" s="26"/>
    </row>
    <row r="438" spans="2:2" ht="12.75">
      <c r="B438" s="26"/>
    </row>
    <row r="439" spans="2:2" ht="12.75">
      <c r="B439" s="26"/>
    </row>
    <row r="440" spans="2:2" ht="12.75">
      <c r="B440" s="26"/>
    </row>
    <row r="441" spans="2:2" ht="12.75">
      <c r="B441" s="26"/>
    </row>
    <row r="442" spans="2:2" ht="12.75">
      <c r="B442" s="26"/>
    </row>
    <row r="443" spans="2:2" ht="12.75">
      <c r="B443" s="26"/>
    </row>
    <row r="444" spans="2:2" ht="12.75">
      <c r="B444" s="26"/>
    </row>
    <row r="445" spans="2:2" ht="12.75">
      <c r="B445" s="26"/>
    </row>
    <row r="446" spans="2:2" ht="12.75">
      <c r="B446" s="26"/>
    </row>
    <row r="447" spans="2:2" ht="12.75">
      <c r="B447" s="26"/>
    </row>
    <row r="448" spans="2:2" ht="12.75">
      <c r="B448" s="26"/>
    </row>
    <row r="449" spans="2:2" ht="12.75">
      <c r="B449" s="26"/>
    </row>
    <row r="450" spans="2:2" ht="12.75">
      <c r="B450" s="26"/>
    </row>
    <row r="451" spans="2:2" ht="12.75">
      <c r="B451" s="26"/>
    </row>
    <row r="452" spans="2:2" ht="12.75">
      <c r="B452" s="26"/>
    </row>
    <row r="453" spans="2:2" ht="12.75">
      <c r="B453" s="26"/>
    </row>
    <row r="454" spans="2:2" ht="12.75">
      <c r="B454" s="26"/>
    </row>
    <row r="455" spans="2:2" ht="12.75">
      <c r="B455" s="26"/>
    </row>
    <row r="456" spans="2:2" ht="12.75">
      <c r="B456" s="26"/>
    </row>
    <row r="457" spans="2:2" ht="12.75">
      <c r="B457" s="26"/>
    </row>
    <row r="458" spans="2:2" ht="12.75">
      <c r="B458" s="26"/>
    </row>
    <row r="459" spans="2:2" ht="12.75">
      <c r="B459" s="26"/>
    </row>
    <row r="460" spans="2:2" ht="12.75">
      <c r="B460" s="26"/>
    </row>
    <row r="461" spans="2:2" ht="12.75">
      <c r="B461" s="26"/>
    </row>
    <row r="462" spans="2:2" ht="12.75">
      <c r="B462" s="26"/>
    </row>
    <row r="463" spans="2:2" ht="12.75">
      <c r="B463" s="26"/>
    </row>
    <row r="464" spans="2:2" ht="12.75">
      <c r="B464" s="26"/>
    </row>
    <row r="465" spans="2:2" ht="12.75">
      <c r="B465" s="26"/>
    </row>
    <row r="466" spans="2:2" ht="12.75">
      <c r="B466" s="26"/>
    </row>
    <row r="467" spans="2:2" ht="12.75">
      <c r="B467" s="26"/>
    </row>
    <row r="468" spans="2:2" ht="12.75">
      <c r="B468" s="26"/>
    </row>
    <row r="469" spans="2:2" ht="12.75">
      <c r="B469" s="26"/>
    </row>
    <row r="470" spans="2:2" ht="12.75">
      <c r="B470" s="26"/>
    </row>
    <row r="471" spans="2:2" ht="12.75">
      <c r="B471" s="26"/>
    </row>
    <row r="472" spans="2:2" ht="12.75">
      <c r="B472" s="26"/>
    </row>
    <row r="473" spans="2:2" ht="12.75">
      <c r="B473" s="26"/>
    </row>
    <row r="474" spans="2:2" ht="12.75">
      <c r="B474" s="26"/>
    </row>
    <row r="475" spans="2:2" ht="12.75">
      <c r="B475" s="26"/>
    </row>
    <row r="476" spans="2:2" ht="12.75">
      <c r="B476" s="26"/>
    </row>
    <row r="477" spans="2:2" ht="12.75">
      <c r="B477" s="26"/>
    </row>
    <row r="478" spans="2:2" ht="12.75">
      <c r="B478" s="26"/>
    </row>
    <row r="479" spans="2:2" ht="12.75">
      <c r="B479" s="26"/>
    </row>
    <row r="480" spans="2:2" ht="12.75">
      <c r="B480" s="26"/>
    </row>
    <row r="481" spans="2:2" ht="12.75">
      <c r="B481" s="26"/>
    </row>
    <row r="482" spans="2:2" ht="12.75">
      <c r="B482" s="26"/>
    </row>
    <row r="483" spans="2:2" ht="12.75">
      <c r="B483" s="26"/>
    </row>
    <row r="484" spans="2:2" ht="12.75">
      <c r="B484" s="26"/>
    </row>
    <row r="485" spans="2:2" ht="12.75">
      <c r="B485" s="26"/>
    </row>
    <row r="486" spans="2:2" ht="12.75">
      <c r="B486" s="26"/>
    </row>
    <row r="487" spans="2:2" ht="12.75">
      <c r="B487" s="26"/>
    </row>
    <row r="488" spans="2:2" ht="12.75">
      <c r="B488" s="26"/>
    </row>
    <row r="489" spans="2:2" ht="12.75">
      <c r="B489" s="26"/>
    </row>
    <row r="490" spans="2:2" ht="12.75">
      <c r="B490" s="26"/>
    </row>
    <row r="491" spans="2:2" ht="12.75">
      <c r="B491" s="26"/>
    </row>
    <row r="492" spans="2:2" ht="12.75">
      <c r="B492" s="26"/>
    </row>
    <row r="493" spans="2:2" ht="12.75">
      <c r="B493" s="26"/>
    </row>
    <row r="494" spans="2:2" ht="12.75">
      <c r="B494" s="26"/>
    </row>
    <row r="495" spans="2:2" ht="12.75">
      <c r="B495" s="26"/>
    </row>
    <row r="496" spans="2:2" ht="12.75">
      <c r="B496" s="26"/>
    </row>
    <row r="497" spans="2:2" ht="12.75">
      <c r="B497" s="26"/>
    </row>
    <row r="498" spans="2:2" ht="12.75">
      <c r="B498" s="26"/>
    </row>
    <row r="499" spans="2:2" ht="12.75">
      <c r="B499" s="26"/>
    </row>
    <row r="500" spans="2:2" ht="12.75">
      <c r="B500" s="26"/>
    </row>
    <row r="501" spans="2:2" ht="12.75">
      <c r="B501" s="26"/>
    </row>
    <row r="502" spans="2:2" ht="12.75">
      <c r="B502" s="26"/>
    </row>
    <row r="503" spans="2:2" ht="12.75">
      <c r="B503" s="26"/>
    </row>
    <row r="504" spans="2:2" ht="12.75">
      <c r="B504" s="26"/>
    </row>
    <row r="505" spans="2:2" ht="12.75">
      <c r="B505" s="26"/>
    </row>
    <row r="506" spans="2:2" ht="12.75">
      <c r="B506" s="26"/>
    </row>
    <row r="507" spans="2:2" ht="12.75">
      <c r="B507" s="26"/>
    </row>
    <row r="508" spans="2:2" ht="12.75">
      <c r="B508" s="26"/>
    </row>
    <row r="509" spans="2:2" ht="12.75">
      <c r="B509" s="26"/>
    </row>
    <row r="510" spans="2:2" ht="12.75">
      <c r="B510" s="26"/>
    </row>
    <row r="511" spans="2:2" ht="12.75">
      <c r="B511" s="26"/>
    </row>
    <row r="512" spans="2:2" ht="12.75">
      <c r="B512" s="26"/>
    </row>
    <row r="513" spans="2:2" ht="12.75">
      <c r="B513" s="26"/>
    </row>
    <row r="514" spans="2:2" ht="12.75">
      <c r="B514" s="26"/>
    </row>
    <row r="515" spans="2:2" ht="12.75">
      <c r="B515" s="26"/>
    </row>
    <row r="516" spans="2:2" ht="12.75">
      <c r="B516" s="26"/>
    </row>
    <row r="517" spans="2:2" ht="12.75">
      <c r="B517" s="26"/>
    </row>
    <row r="518" spans="2:2" ht="12.75">
      <c r="B518" s="26"/>
    </row>
    <row r="519" spans="2:2" ht="12.75">
      <c r="B519" s="26"/>
    </row>
    <row r="520" spans="2:2" ht="12.75">
      <c r="B520" s="26"/>
    </row>
    <row r="521" spans="2:2" ht="12.75">
      <c r="B521" s="26"/>
    </row>
    <row r="522" spans="2:2" ht="12.75">
      <c r="B522" s="26"/>
    </row>
    <row r="523" spans="2:2" ht="12.75">
      <c r="B523" s="26"/>
    </row>
    <row r="524" spans="2:2" ht="12.75">
      <c r="B524" s="26"/>
    </row>
    <row r="525" spans="2:2" ht="12.75">
      <c r="B525" s="26"/>
    </row>
    <row r="526" spans="2:2" ht="12.75">
      <c r="B526" s="26"/>
    </row>
    <row r="527" spans="2:2" ht="12.75">
      <c r="B527" s="26"/>
    </row>
    <row r="528" spans="2:2" ht="12.75">
      <c r="B528" s="26"/>
    </row>
    <row r="529" spans="2:2" ht="12.75">
      <c r="B529" s="26"/>
    </row>
    <row r="530" spans="2:2" ht="12.75">
      <c r="B530" s="26"/>
    </row>
    <row r="531" spans="2:2" ht="12.75">
      <c r="B531" s="26"/>
    </row>
    <row r="532" spans="2:2" ht="12.75">
      <c r="B532" s="26"/>
    </row>
    <row r="533" spans="2:2" ht="12.75">
      <c r="B533" s="26"/>
    </row>
    <row r="534" spans="2:2" ht="12.75">
      <c r="B534" s="26"/>
    </row>
    <row r="535" spans="2:2" ht="12.75">
      <c r="B535" s="26"/>
    </row>
    <row r="536" spans="2:2" ht="12.75">
      <c r="B536" s="26"/>
    </row>
    <row r="537" spans="2:2" ht="12.75">
      <c r="B537" s="26"/>
    </row>
    <row r="538" spans="2:2" ht="12.75">
      <c r="B538" s="26"/>
    </row>
    <row r="539" spans="2:2" ht="12.75">
      <c r="B539" s="26"/>
    </row>
    <row r="540" spans="2:2" ht="12.75">
      <c r="B540" s="26"/>
    </row>
    <row r="541" spans="2:2" ht="12.75">
      <c r="B541" s="26"/>
    </row>
    <row r="542" spans="2:2" ht="12.75">
      <c r="B542" s="26"/>
    </row>
    <row r="543" spans="2:2" ht="12.75">
      <c r="B543" s="26"/>
    </row>
    <row r="544" spans="2:2" ht="12.75">
      <c r="B544" s="26"/>
    </row>
    <row r="545" spans="2:2" ht="12.75">
      <c r="B545" s="26"/>
    </row>
    <row r="546" spans="2:2" ht="12.75">
      <c r="B546" s="26"/>
    </row>
    <row r="547" spans="2:2" ht="12.75">
      <c r="B547" s="26"/>
    </row>
    <row r="548" spans="2:2" ht="12.75">
      <c r="B548" s="26"/>
    </row>
    <row r="549" spans="2:2" ht="12.75">
      <c r="B549" s="26"/>
    </row>
    <row r="550" spans="2:2" ht="12.75">
      <c r="B550" s="26"/>
    </row>
    <row r="551" spans="2:2" ht="12.75">
      <c r="B551" s="26"/>
    </row>
    <row r="552" spans="2:2" ht="12.75">
      <c r="B552" s="26"/>
    </row>
    <row r="553" spans="2:2" ht="12.75">
      <c r="B553" s="26"/>
    </row>
    <row r="554" spans="2:2" ht="12.75">
      <c r="B554" s="26"/>
    </row>
    <row r="555" spans="2:2" ht="12.75">
      <c r="B555" s="26"/>
    </row>
    <row r="556" spans="2:2" ht="12.75">
      <c r="B556" s="26"/>
    </row>
    <row r="557" spans="2:2" ht="12.75">
      <c r="B557" s="26"/>
    </row>
    <row r="558" spans="2:2" ht="12.75">
      <c r="B558" s="26"/>
    </row>
    <row r="559" spans="2:2" ht="12.75">
      <c r="B559" s="26"/>
    </row>
    <row r="560" spans="2:2" ht="12.75">
      <c r="B560" s="26"/>
    </row>
    <row r="561" spans="2:2" ht="12.75">
      <c r="B561" s="26"/>
    </row>
    <row r="562" spans="2:2" ht="12.75">
      <c r="B562" s="26"/>
    </row>
    <row r="563" spans="2:2" ht="12.75">
      <c r="B563" s="26"/>
    </row>
    <row r="564" spans="2:2" ht="12.75">
      <c r="B564" s="26"/>
    </row>
    <row r="565" spans="2:2" ht="12.75">
      <c r="B565" s="26"/>
    </row>
    <row r="566" spans="2:2" ht="12.75">
      <c r="B566" s="26"/>
    </row>
    <row r="567" spans="2:2" ht="12.75">
      <c r="B567" s="26"/>
    </row>
    <row r="568" spans="2:2" ht="12.75">
      <c r="B568" s="26"/>
    </row>
    <row r="569" spans="2:2" ht="12.75">
      <c r="B569" s="26"/>
    </row>
    <row r="570" spans="2:2" ht="12.75">
      <c r="B570" s="26"/>
    </row>
    <row r="571" spans="2:2" ht="12.75">
      <c r="B571" s="26"/>
    </row>
    <row r="572" spans="2:2" ht="12.75">
      <c r="B572" s="26"/>
    </row>
    <row r="573" spans="2:2" ht="12.75">
      <c r="B573" s="26"/>
    </row>
    <row r="574" spans="2:2" ht="12.75">
      <c r="B574" s="26"/>
    </row>
    <row r="575" spans="2:2" ht="12.75">
      <c r="B575" s="26"/>
    </row>
    <row r="576" spans="2:2" ht="12.75">
      <c r="B576" s="26"/>
    </row>
    <row r="577" spans="2:2" ht="12.75">
      <c r="B577" s="26"/>
    </row>
    <row r="578" spans="2:2" ht="12.75">
      <c r="B578" s="26"/>
    </row>
    <row r="579" spans="2:2" ht="12.75">
      <c r="B579" s="26"/>
    </row>
    <row r="580" spans="2:2" ht="12.75">
      <c r="B580" s="26"/>
    </row>
    <row r="581" spans="2:2" ht="12.75">
      <c r="B581" s="26"/>
    </row>
    <row r="582" spans="2:2" ht="12.75">
      <c r="B582" s="26"/>
    </row>
    <row r="583" spans="2:2" ht="12.75">
      <c r="B583" s="26"/>
    </row>
    <row r="584" spans="2:2" ht="12.75">
      <c r="B584" s="26"/>
    </row>
    <row r="585" spans="2:2" ht="12.75">
      <c r="B585" s="26"/>
    </row>
    <row r="586" spans="2:2" ht="12.75">
      <c r="B586" s="26"/>
    </row>
    <row r="587" spans="2:2" ht="12.75">
      <c r="B587" s="26"/>
    </row>
    <row r="588" spans="2:2" ht="12.75">
      <c r="B588" s="26"/>
    </row>
    <row r="589" spans="2:2" ht="12.75">
      <c r="B589" s="26"/>
    </row>
    <row r="590" spans="2:2" ht="12.75">
      <c r="B590" s="26"/>
    </row>
    <row r="591" spans="2:2" ht="12.75">
      <c r="B591" s="26"/>
    </row>
    <row r="592" spans="2:2" ht="12.75">
      <c r="B592" s="26"/>
    </row>
    <row r="593" spans="2:2" ht="12.75">
      <c r="B593" s="26"/>
    </row>
    <row r="594" spans="2:2" ht="12.75">
      <c r="B594" s="26"/>
    </row>
    <row r="595" spans="2:2" ht="12.75">
      <c r="B595" s="26"/>
    </row>
    <row r="596" spans="2:2" ht="12.75">
      <c r="B596" s="26"/>
    </row>
    <row r="597" spans="2:2" ht="12.75">
      <c r="B597" s="26"/>
    </row>
    <row r="598" spans="2:2" ht="12.75">
      <c r="B598" s="26"/>
    </row>
    <row r="599" spans="2:2" ht="12.75">
      <c r="B599" s="26"/>
    </row>
    <row r="600" spans="2:2" ht="12.75">
      <c r="B600" s="26"/>
    </row>
    <row r="601" spans="2:2" ht="12.75">
      <c r="B601" s="26"/>
    </row>
    <row r="602" spans="2:2" ht="12.75">
      <c r="B602" s="26"/>
    </row>
    <row r="603" spans="2:2" ht="12.75">
      <c r="B603" s="26"/>
    </row>
    <row r="604" spans="2:2" ht="12.75">
      <c r="B604" s="26"/>
    </row>
    <row r="605" spans="2:2" ht="12.75">
      <c r="B605" s="26"/>
    </row>
    <row r="606" spans="2:2" ht="12.75">
      <c r="B606" s="26"/>
    </row>
    <row r="607" spans="2:2" ht="12.75">
      <c r="B607" s="26"/>
    </row>
    <row r="608" spans="2:2" ht="12.75">
      <c r="B608" s="26"/>
    </row>
    <row r="609" spans="2:2" ht="12.75">
      <c r="B609" s="26"/>
    </row>
    <row r="610" spans="2:2" ht="12.75">
      <c r="B610" s="26"/>
    </row>
    <row r="611" spans="2:2" ht="12.75">
      <c r="B611" s="26"/>
    </row>
    <row r="612" spans="2:2" ht="12.75">
      <c r="B612" s="26"/>
    </row>
    <row r="613" spans="2:2" ht="12.75">
      <c r="B613" s="26"/>
    </row>
    <row r="614" spans="2:2" ht="12.75">
      <c r="B614" s="26"/>
    </row>
    <row r="615" spans="2:2" ht="12.75">
      <c r="B615" s="26"/>
    </row>
    <row r="616" spans="2:2" ht="12.75">
      <c r="B616" s="26"/>
    </row>
    <row r="617" spans="2:2" ht="12.75">
      <c r="B617" s="26"/>
    </row>
    <row r="618" spans="2:2" ht="12.75">
      <c r="B618" s="26"/>
    </row>
    <row r="619" spans="2:2" ht="12.75">
      <c r="B619" s="26"/>
    </row>
    <row r="620" spans="2:2" ht="12.75">
      <c r="B620" s="26"/>
    </row>
    <row r="621" spans="2:2" ht="12.75">
      <c r="B621" s="26"/>
    </row>
    <row r="622" spans="2:2" ht="12.75">
      <c r="B622" s="26"/>
    </row>
    <row r="623" spans="2:2" ht="12.75">
      <c r="B623" s="26"/>
    </row>
    <row r="624" spans="2:2" ht="12.75">
      <c r="B624" s="26"/>
    </row>
    <row r="625" spans="2:2" ht="12.75">
      <c r="B625" s="26"/>
    </row>
    <row r="626" spans="2:2" ht="12.75">
      <c r="B626" s="26"/>
    </row>
    <row r="627" spans="2:2" ht="12.75">
      <c r="B627" s="26"/>
    </row>
    <row r="628" spans="2:2" ht="12.75">
      <c r="B628" s="26"/>
    </row>
    <row r="629" spans="2:2" ht="12.75">
      <c r="B629" s="26"/>
    </row>
    <row r="630" spans="2:2" ht="12.75">
      <c r="B630" s="26"/>
    </row>
    <row r="631" spans="2:2" ht="12.75">
      <c r="B631" s="26"/>
    </row>
    <row r="632" spans="2:2" ht="12.75">
      <c r="B632" s="26"/>
    </row>
    <row r="633" spans="2:2" ht="12.75">
      <c r="B633" s="26"/>
    </row>
    <row r="634" spans="2:2" ht="12.75">
      <c r="B634" s="26"/>
    </row>
    <row r="635" spans="2:2" ht="12.75">
      <c r="B635" s="26"/>
    </row>
    <row r="636" spans="2:2" ht="12.75">
      <c r="B636" s="26"/>
    </row>
    <row r="637" spans="2:2" ht="12.75">
      <c r="B637" s="26"/>
    </row>
    <row r="638" spans="2:2" ht="12.75">
      <c r="B638" s="26"/>
    </row>
    <row r="639" spans="2:2" ht="12.75">
      <c r="B639" s="26"/>
    </row>
    <row r="640" spans="2:2" ht="12.75">
      <c r="B640" s="26"/>
    </row>
    <row r="641" spans="2:2" ht="12.75">
      <c r="B641" s="26"/>
    </row>
    <row r="642" spans="2:2" ht="12.75">
      <c r="B642" s="26"/>
    </row>
    <row r="643" spans="2:2" ht="12.75">
      <c r="B643" s="26"/>
    </row>
    <row r="644" spans="2:2" ht="12.75">
      <c r="B644" s="26"/>
    </row>
    <row r="645" spans="2:2" ht="12.75">
      <c r="B645" s="26"/>
    </row>
    <row r="646" spans="2:2" ht="12.75">
      <c r="B646" s="26"/>
    </row>
    <row r="647" spans="2:2" ht="12.75">
      <c r="B647" s="26"/>
    </row>
    <row r="648" spans="2:2" ht="12.75">
      <c r="B648" s="26"/>
    </row>
    <row r="649" spans="2:2" ht="12.75">
      <c r="B649" s="26"/>
    </row>
    <row r="650" spans="2:2" ht="12.75">
      <c r="B650" s="26"/>
    </row>
    <row r="651" spans="2:2" ht="12.75">
      <c r="B651" s="26"/>
    </row>
    <row r="652" spans="2:2" ht="12.75">
      <c r="B652" s="26"/>
    </row>
    <row r="653" spans="2:2" ht="12.75">
      <c r="B653" s="26"/>
    </row>
    <row r="654" spans="2:2" ht="12.75">
      <c r="B654" s="26"/>
    </row>
    <row r="655" spans="2:2" ht="12.75">
      <c r="B655" s="26"/>
    </row>
    <row r="656" spans="2:2" ht="12.75">
      <c r="B656" s="26"/>
    </row>
    <row r="657" spans="2:2" ht="12.75">
      <c r="B657" s="26"/>
    </row>
    <row r="658" spans="2:2" ht="12.75">
      <c r="B658" s="26"/>
    </row>
    <row r="659" spans="2:2" ht="12.75">
      <c r="B659" s="26"/>
    </row>
    <row r="660" spans="2:2" ht="12.75">
      <c r="B660" s="26"/>
    </row>
    <row r="661" spans="2:2" ht="12.75">
      <c r="B661" s="26"/>
    </row>
    <row r="662" spans="2:2" ht="12.75">
      <c r="B662" s="26"/>
    </row>
    <row r="663" spans="2:2" ht="12.75">
      <c r="B663" s="26"/>
    </row>
    <row r="664" spans="2:2" ht="12.75">
      <c r="B664" s="26"/>
    </row>
    <row r="665" spans="2:2" ht="12.75">
      <c r="B665" s="26"/>
    </row>
    <row r="666" spans="2:2" ht="12.75">
      <c r="B666" s="26"/>
    </row>
    <row r="667" spans="2:2" ht="12.75">
      <c r="B667" s="26"/>
    </row>
    <row r="668" spans="2:2" ht="12.75">
      <c r="B668" s="26"/>
    </row>
    <row r="669" spans="2:2" ht="12.75">
      <c r="B669" s="26"/>
    </row>
    <row r="670" spans="2:2" ht="12.75">
      <c r="B670" s="26"/>
    </row>
    <row r="671" spans="2:2" ht="12.75">
      <c r="B671" s="26"/>
    </row>
    <row r="672" spans="2:2" ht="12.75">
      <c r="B672" s="26"/>
    </row>
    <row r="673" spans="2:2" ht="12.75">
      <c r="B673" s="26"/>
    </row>
    <row r="674" spans="2:2" ht="12.75">
      <c r="B674" s="26"/>
    </row>
    <row r="675" spans="2:2" ht="12.75">
      <c r="B675" s="26"/>
    </row>
    <row r="676" spans="2:2" ht="12.75">
      <c r="B676" s="26"/>
    </row>
    <row r="677" spans="2:2" ht="12.75">
      <c r="B677" s="26"/>
    </row>
    <row r="678" spans="2:2" ht="12.75">
      <c r="B678" s="26"/>
    </row>
    <row r="679" spans="2:2" ht="12.75">
      <c r="B679" s="26"/>
    </row>
    <row r="680" spans="2:2" ht="12.75">
      <c r="B680" s="26"/>
    </row>
    <row r="681" spans="2:2" ht="12.75">
      <c r="B681" s="26"/>
    </row>
    <row r="682" spans="2:2" ht="12.75">
      <c r="B682" s="26"/>
    </row>
    <row r="683" spans="2:2" ht="12.75">
      <c r="B683" s="26"/>
    </row>
    <row r="684" spans="2:2" ht="12.75">
      <c r="B684" s="26"/>
    </row>
    <row r="685" spans="2:2" ht="12.75">
      <c r="B685" s="26"/>
    </row>
    <row r="686" spans="2:2" ht="12.75">
      <c r="B686" s="26"/>
    </row>
    <row r="687" spans="2:2" ht="12.75">
      <c r="B687" s="26"/>
    </row>
    <row r="688" spans="2:2" ht="12.75">
      <c r="B688" s="26"/>
    </row>
    <row r="689" spans="2:2" ht="12.75">
      <c r="B689" s="26"/>
    </row>
    <row r="690" spans="2:2" ht="12.75">
      <c r="B690" s="26"/>
    </row>
    <row r="691" spans="2:2" ht="12.75">
      <c r="B691" s="26"/>
    </row>
    <row r="692" spans="2:2" ht="12.75">
      <c r="B692" s="26"/>
    </row>
    <row r="693" spans="2:2" ht="12.75">
      <c r="B693" s="26"/>
    </row>
    <row r="694" spans="2:2" ht="12.75">
      <c r="B694" s="26"/>
    </row>
    <row r="695" spans="2:2" ht="12.75">
      <c r="B695" s="26"/>
    </row>
    <row r="696" spans="2:2" ht="12.75">
      <c r="B696" s="26"/>
    </row>
    <row r="697" spans="2:2" ht="12.75">
      <c r="B697" s="26"/>
    </row>
    <row r="698" spans="2:2" ht="12.75">
      <c r="B698" s="26"/>
    </row>
    <row r="699" spans="2:2" ht="12.75">
      <c r="B699" s="26"/>
    </row>
    <row r="700" spans="2:2" ht="12.75">
      <c r="B700" s="26"/>
    </row>
    <row r="701" spans="2:2" ht="12.75">
      <c r="B701" s="26"/>
    </row>
    <row r="702" spans="2:2" ht="12.75">
      <c r="B702" s="26"/>
    </row>
    <row r="703" spans="2:2" ht="12.75">
      <c r="B703" s="26"/>
    </row>
    <row r="704" spans="2:2" ht="12.75">
      <c r="B704" s="26"/>
    </row>
    <row r="705" spans="2:2" ht="12.75">
      <c r="B705" s="26"/>
    </row>
    <row r="706" spans="2:2" ht="12.75">
      <c r="B706" s="26"/>
    </row>
    <row r="707" spans="2:2" ht="12.75">
      <c r="B707" s="26"/>
    </row>
    <row r="708" spans="2:2" ht="12.75">
      <c r="B708" s="26"/>
    </row>
    <row r="709" spans="2:2" ht="12.75">
      <c r="B709" s="26"/>
    </row>
    <row r="710" spans="2:2" ht="12.75">
      <c r="B710" s="26"/>
    </row>
    <row r="711" spans="2:2" ht="12.75">
      <c r="B711" s="26"/>
    </row>
    <row r="712" spans="2:2" ht="12.75">
      <c r="B712" s="26"/>
    </row>
    <row r="713" spans="2:2" ht="12.75">
      <c r="B713" s="26"/>
    </row>
    <row r="714" spans="2:2" ht="12.75">
      <c r="B714" s="26"/>
    </row>
    <row r="715" spans="2:2" ht="12.75">
      <c r="B715" s="26"/>
    </row>
    <row r="716" spans="2:2" ht="12.75">
      <c r="B716" s="26"/>
    </row>
    <row r="717" spans="2:2" ht="12.75">
      <c r="B717" s="26"/>
    </row>
    <row r="718" spans="2:2" ht="12.75">
      <c r="B718" s="26"/>
    </row>
    <row r="719" spans="2:2" ht="12.75">
      <c r="B719" s="26"/>
    </row>
    <row r="720" spans="2:2" ht="12.75">
      <c r="B720" s="26"/>
    </row>
    <row r="721" spans="2:2" ht="12.75">
      <c r="B721" s="26"/>
    </row>
    <row r="722" spans="2:2" ht="12.75">
      <c r="B722" s="26"/>
    </row>
    <row r="723" spans="2:2" ht="12.75">
      <c r="B723" s="26"/>
    </row>
    <row r="724" spans="2:2" ht="12.75">
      <c r="B724" s="26"/>
    </row>
    <row r="725" spans="2:2" ht="12.75">
      <c r="B725" s="26"/>
    </row>
    <row r="726" spans="2:2" ht="12.75">
      <c r="B726" s="26"/>
    </row>
    <row r="727" spans="2:2" ht="12.75">
      <c r="B727" s="26"/>
    </row>
    <row r="728" spans="2:2" ht="12.75">
      <c r="B728" s="26"/>
    </row>
    <row r="729" spans="2:2" ht="12.75">
      <c r="B729" s="26"/>
    </row>
    <row r="730" spans="2:2" ht="12.75">
      <c r="B730" s="26"/>
    </row>
    <row r="731" spans="2:2" ht="12.75">
      <c r="B731" s="26"/>
    </row>
    <row r="732" spans="2:2" ht="12.75">
      <c r="B732" s="26"/>
    </row>
    <row r="733" spans="2:2" ht="12.75">
      <c r="B733" s="26"/>
    </row>
    <row r="734" spans="2:2" ht="12.75">
      <c r="B734" s="26"/>
    </row>
    <row r="735" spans="2:2" ht="12.75">
      <c r="B735" s="26"/>
    </row>
    <row r="736" spans="2:2" ht="12.75">
      <c r="B736" s="26"/>
    </row>
    <row r="737" spans="2:2" ht="12.75">
      <c r="B737" s="26"/>
    </row>
    <row r="738" spans="2:2" ht="12.75">
      <c r="B738" s="26"/>
    </row>
    <row r="739" spans="2:2" ht="12.75">
      <c r="B739" s="26"/>
    </row>
    <row r="740" spans="2:2" ht="12.75">
      <c r="B740" s="26"/>
    </row>
    <row r="741" spans="2:2" ht="12.75">
      <c r="B741" s="26"/>
    </row>
    <row r="742" spans="2:2" ht="12.75">
      <c r="B742" s="26"/>
    </row>
    <row r="743" spans="2:2" ht="12.75">
      <c r="B743" s="26"/>
    </row>
    <row r="744" spans="2:2" ht="12.75">
      <c r="B744" s="26"/>
    </row>
    <row r="745" spans="2:2" ht="12.75">
      <c r="B745" s="26"/>
    </row>
    <row r="746" spans="2:2" ht="12.75">
      <c r="B746" s="26"/>
    </row>
    <row r="747" spans="2:2" ht="12.75">
      <c r="B747" s="26"/>
    </row>
    <row r="748" spans="2:2" ht="12.75">
      <c r="B748" s="26"/>
    </row>
    <row r="749" spans="2:2" ht="12.75">
      <c r="B749" s="26"/>
    </row>
    <row r="750" spans="2:2" ht="12.75">
      <c r="B750" s="26"/>
    </row>
    <row r="751" spans="2:2" ht="12.75">
      <c r="B751" s="26"/>
    </row>
    <row r="752" spans="2:2" ht="12.75">
      <c r="B752" s="26"/>
    </row>
    <row r="753" spans="2:2" ht="12.75">
      <c r="B753" s="26"/>
    </row>
    <row r="754" spans="2:2" ht="12.75">
      <c r="B754" s="26"/>
    </row>
    <row r="755" spans="2:2" ht="12.75">
      <c r="B755" s="26"/>
    </row>
    <row r="756" spans="2:2" ht="12.75">
      <c r="B756" s="26"/>
    </row>
    <row r="757" spans="2:2" ht="12.75">
      <c r="B757" s="26"/>
    </row>
    <row r="758" spans="2:2" ht="12.75">
      <c r="B758" s="26"/>
    </row>
    <row r="759" spans="2:2" ht="12.75">
      <c r="B759" s="26"/>
    </row>
    <row r="760" spans="2:2" ht="12.75">
      <c r="B760" s="26"/>
    </row>
    <row r="761" spans="2:2" ht="12.75">
      <c r="B761" s="26"/>
    </row>
    <row r="762" spans="2:2" ht="12.75">
      <c r="B762" s="26"/>
    </row>
    <row r="763" spans="2:2" ht="12.75">
      <c r="B763" s="26"/>
    </row>
    <row r="764" spans="2:2" ht="12.75">
      <c r="B764" s="26"/>
    </row>
    <row r="765" spans="2:2" ht="12.75">
      <c r="B765" s="26"/>
    </row>
    <row r="766" spans="2:2" ht="12.75">
      <c r="B766" s="26"/>
    </row>
    <row r="767" spans="2:2" ht="12.75">
      <c r="B767" s="26"/>
    </row>
    <row r="768" spans="2:2" ht="12.75">
      <c r="B768" s="26"/>
    </row>
    <row r="769" spans="2:2" ht="12.75">
      <c r="B769" s="26"/>
    </row>
    <row r="770" spans="2:2" ht="12.75">
      <c r="B770" s="26"/>
    </row>
    <row r="771" spans="2:2" ht="12.75">
      <c r="B771" s="26"/>
    </row>
    <row r="772" spans="2:2" ht="12.75">
      <c r="B772" s="26"/>
    </row>
    <row r="773" spans="2:2" ht="12.75">
      <c r="B773" s="26"/>
    </row>
    <row r="774" spans="2:2" ht="12.75">
      <c r="B774" s="26"/>
    </row>
    <row r="775" spans="2:2" ht="12.75">
      <c r="B775" s="26"/>
    </row>
    <row r="776" spans="2:2" ht="12.75">
      <c r="B776" s="26"/>
    </row>
    <row r="777" spans="2:2" ht="12.75">
      <c r="B777" s="26"/>
    </row>
    <row r="778" spans="2:2" ht="12.75">
      <c r="B778" s="26"/>
    </row>
    <row r="779" spans="2:2" ht="12.75">
      <c r="B779" s="26"/>
    </row>
    <row r="780" spans="2:2" ht="12.75">
      <c r="B780" s="26"/>
    </row>
    <row r="781" spans="2:2" ht="12.75">
      <c r="B781" s="26"/>
    </row>
    <row r="782" spans="2:2" ht="12.75">
      <c r="B782" s="26"/>
    </row>
    <row r="783" spans="2:2" ht="12.75">
      <c r="B783" s="26"/>
    </row>
    <row r="784" spans="2:2" ht="12.75">
      <c r="B784" s="26"/>
    </row>
    <row r="785" spans="2:2" ht="12.75">
      <c r="B785" s="26"/>
    </row>
    <row r="786" spans="2:2" ht="12.75">
      <c r="B786" s="26"/>
    </row>
    <row r="787" spans="2:2" ht="12.75">
      <c r="B787" s="26"/>
    </row>
    <row r="788" spans="2:2" ht="12.75">
      <c r="B788" s="26"/>
    </row>
    <row r="789" spans="2:2" ht="12.75">
      <c r="B789" s="26"/>
    </row>
    <row r="790" spans="2:2" ht="12.75">
      <c r="B790" s="26"/>
    </row>
    <row r="791" spans="2:2" ht="12.75">
      <c r="B791" s="26"/>
    </row>
    <row r="792" spans="2:2" ht="12.75">
      <c r="B792" s="26"/>
    </row>
    <row r="793" spans="2:2" ht="12.75">
      <c r="B793" s="26"/>
    </row>
    <row r="794" spans="2:2" ht="12.75">
      <c r="B794" s="26"/>
    </row>
    <row r="795" spans="2:2" ht="12.75">
      <c r="B795" s="26"/>
    </row>
    <row r="796" spans="2:2" ht="12.75">
      <c r="B796" s="26"/>
    </row>
    <row r="797" spans="2:2" ht="12.75">
      <c r="B797" s="26"/>
    </row>
    <row r="798" spans="2:2" ht="12.75">
      <c r="B798" s="26"/>
    </row>
    <row r="799" spans="2:2" ht="12.75">
      <c r="B799" s="26"/>
    </row>
    <row r="800" spans="2:2" ht="12.75">
      <c r="B800" s="26"/>
    </row>
    <row r="801" spans="2:2" ht="12.75">
      <c r="B801" s="26"/>
    </row>
    <row r="802" spans="2:2" ht="12.75">
      <c r="B802" s="26"/>
    </row>
    <row r="803" spans="2:2" ht="12.75">
      <c r="B803" s="26"/>
    </row>
    <row r="804" spans="2:2" ht="12.75">
      <c r="B804" s="26"/>
    </row>
    <row r="805" spans="2:2" ht="12.75">
      <c r="B805" s="26"/>
    </row>
    <row r="806" spans="2:2" ht="12.75">
      <c r="B806" s="26"/>
    </row>
    <row r="807" spans="2:2" ht="12.75">
      <c r="B807" s="26"/>
    </row>
    <row r="808" spans="2:2" ht="12.75">
      <c r="B808" s="26"/>
    </row>
    <row r="809" spans="2:2" ht="12.75">
      <c r="B809" s="26"/>
    </row>
    <row r="810" spans="2:2" ht="12.75">
      <c r="B810" s="26"/>
    </row>
    <row r="811" spans="2:2" ht="12.75">
      <c r="B811" s="26"/>
    </row>
    <row r="812" spans="2:2" ht="12.75">
      <c r="B812" s="26"/>
    </row>
    <row r="813" spans="2:2" ht="12.75">
      <c r="B813" s="26"/>
    </row>
    <row r="814" spans="2:2" ht="12.75">
      <c r="B814" s="26"/>
    </row>
    <row r="815" spans="2:2" ht="12.75">
      <c r="B815" s="26"/>
    </row>
    <row r="816" spans="2:2" ht="12.75">
      <c r="B816" s="26"/>
    </row>
    <row r="817" spans="2:2" ht="12.75">
      <c r="B817" s="26"/>
    </row>
    <row r="818" spans="2:2" ht="12.75">
      <c r="B818" s="26"/>
    </row>
    <row r="819" spans="2:2" ht="12.75">
      <c r="B819" s="26"/>
    </row>
    <row r="820" spans="2:2" ht="12.75">
      <c r="B820" s="26"/>
    </row>
    <row r="821" spans="2:2" ht="12.75">
      <c r="B821" s="26"/>
    </row>
    <row r="822" spans="2:2" ht="12.75">
      <c r="B822" s="26"/>
    </row>
    <row r="823" spans="2:2" ht="12.75">
      <c r="B823" s="26"/>
    </row>
    <row r="824" spans="2:2" ht="12.75">
      <c r="B824" s="26"/>
    </row>
    <row r="825" spans="2:2" ht="12.75">
      <c r="B825" s="26"/>
    </row>
    <row r="826" spans="2:2" ht="12.75">
      <c r="B826" s="26"/>
    </row>
    <row r="827" spans="2:2" ht="12.75">
      <c r="B827" s="26"/>
    </row>
    <row r="828" spans="2:2" ht="12.75">
      <c r="B828" s="26"/>
    </row>
    <row r="829" spans="2:2" ht="12.75">
      <c r="B829" s="26"/>
    </row>
    <row r="830" spans="2:2" ht="12.75">
      <c r="B830" s="26"/>
    </row>
    <row r="831" spans="2:2" ht="12.75">
      <c r="B831" s="26"/>
    </row>
    <row r="832" spans="2:2" ht="12.75">
      <c r="B832" s="26"/>
    </row>
    <row r="833" spans="2:2" ht="12.75">
      <c r="B833" s="26"/>
    </row>
    <row r="834" spans="2:2" ht="12.75">
      <c r="B834" s="26"/>
    </row>
    <row r="835" spans="2:2" ht="12.75">
      <c r="B835" s="26"/>
    </row>
    <row r="836" spans="2:2" ht="12.75">
      <c r="B836" s="26"/>
    </row>
    <row r="837" spans="2:2" ht="12.75">
      <c r="B837" s="26"/>
    </row>
    <row r="838" spans="2:2" ht="12.75">
      <c r="B838" s="26"/>
    </row>
    <row r="839" spans="2:2" ht="12.75">
      <c r="B839" s="26"/>
    </row>
    <row r="840" spans="2:2" ht="12.75">
      <c r="B840" s="26"/>
    </row>
    <row r="841" spans="2:2" ht="12.75">
      <c r="B841" s="26"/>
    </row>
    <row r="842" spans="2:2" ht="12.75">
      <c r="B842" s="26"/>
    </row>
    <row r="843" spans="2:2" ht="12.75">
      <c r="B843" s="26"/>
    </row>
    <row r="844" spans="2:2" ht="12.75">
      <c r="B844" s="26"/>
    </row>
    <row r="845" spans="2:2" ht="12.75">
      <c r="B845" s="26"/>
    </row>
    <row r="846" spans="2:2" ht="12.75">
      <c r="B846" s="26"/>
    </row>
    <row r="847" spans="2:2" ht="12.75">
      <c r="B847" s="26"/>
    </row>
    <row r="848" spans="2:2" ht="12.75">
      <c r="B848" s="26"/>
    </row>
    <row r="849" spans="2:2" ht="12.75">
      <c r="B849" s="26"/>
    </row>
    <row r="850" spans="2:2" ht="12.75">
      <c r="B850" s="26"/>
    </row>
    <row r="851" spans="2:2" ht="12.75">
      <c r="B851" s="26"/>
    </row>
    <row r="852" spans="2:2" ht="12.75">
      <c r="B852" s="26"/>
    </row>
    <row r="853" spans="2:2" ht="12.75">
      <c r="B853" s="26"/>
    </row>
    <row r="854" spans="2:2" ht="12.75">
      <c r="B854" s="26"/>
    </row>
    <row r="855" spans="2:2" ht="12.75">
      <c r="B855" s="26"/>
    </row>
    <row r="856" spans="2:2" ht="12.75">
      <c r="B856" s="26"/>
    </row>
    <row r="857" spans="2:2" ht="12.75">
      <c r="B857" s="26"/>
    </row>
    <row r="858" spans="2:2" ht="12.75">
      <c r="B858" s="26"/>
    </row>
    <row r="859" spans="2:2" ht="12.75">
      <c r="B859" s="26"/>
    </row>
    <row r="860" spans="2:2" ht="12.75">
      <c r="B860" s="26"/>
    </row>
    <row r="861" spans="2:2" ht="12.75">
      <c r="B861" s="26"/>
    </row>
    <row r="862" spans="2:2" ht="12.75">
      <c r="B862" s="26"/>
    </row>
    <row r="863" spans="2:2" ht="12.75">
      <c r="B863" s="26"/>
    </row>
    <row r="864" spans="2:2" ht="12.75">
      <c r="B864" s="26"/>
    </row>
    <row r="865" spans="2:2" ht="12.75">
      <c r="B865" s="26"/>
    </row>
    <row r="866" spans="2:2" ht="12.75">
      <c r="B866" s="26"/>
    </row>
    <row r="867" spans="2:2" ht="12.75">
      <c r="B867" s="26"/>
    </row>
    <row r="868" spans="2:2" ht="12.75">
      <c r="B868" s="26"/>
    </row>
    <row r="869" spans="2:2" ht="12.75">
      <c r="B869" s="26"/>
    </row>
    <row r="870" spans="2:2" ht="12.75">
      <c r="B870" s="26"/>
    </row>
    <row r="871" spans="2:2" ht="12.75">
      <c r="B871" s="26"/>
    </row>
    <row r="872" spans="2:2" ht="12.75">
      <c r="B872" s="26"/>
    </row>
    <row r="873" spans="2:2" ht="12.75">
      <c r="B873" s="26"/>
    </row>
    <row r="874" spans="2:2" ht="12.75">
      <c r="B874" s="26"/>
    </row>
    <row r="875" spans="2:2" ht="12.75">
      <c r="B875" s="26"/>
    </row>
    <row r="876" spans="2:2" ht="12.75">
      <c r="B876" s="26"/>
    </row>
    <row r="877" spans="2:2" ht="12.75">
      <c r="B877" s="26"/>
    </row>
    <row r="878" spans="2:2" ht="12.75">
      <c r="B878" s="26"/>
    </row>
    <row r="879" spans="2:2" ht="12.75">
      <c r="B879" s="26"/>
    </row>
    <row r="880" spans="2:2" ht="12.75">
      <c r="B880" s="26"/>
    </row>
    <row r="881" spans="2:2" ht="12.75">
      <c r="B881" s="26"/>
    </row>
    <row r="882" spans="2:2" ht="12.75">
      <c r="B882" s="26"/>
    </row>
    <row r="883" spans="2:2" ht="12.75">
      <c r="B883" s="26"/>
    </row>
    <row r="884" spans="2:2" ht="12.75">
      <c r="B884" s="26"/>
    </row>
    <row r="885" spans="2:2" ht="12.75">
      <c r="B885" s="26"/>
    </row>
    <row r="886" spans="2:2" ht="12.75">
      <c r="B886" s="26"/>
    </row>
    <row r="887" spans="2:2" ht="12.75">
      <c r="B887" s="26"/>
    </row>
    <row r="888" spans="2:2" ht="12.75">
      <c r="B888" s="26"/>
    </row>
    <row r="889" spans="2:2" ht="12.75">
      <c r="B889" s="26"/>
    </row>
    <row r="890" spans="2:2" ht="12.75">
      <c r="B890" s="26"/>
    </row>
    <row r="891" spans="2:2" ht="12.75">
      <c r="B891" s="26"/>
    </row>
    <row r="892" spans="2:2" ht="12.75">
      <c r="B892" s="26"/>
    </row>
    <row r="893" spans="2:2" ht="12.75">
      <c r="B893" s="26"/>
    </row>
    <row r="894" spans="2:2" ht="12.75">
      <c r="B894" s="26"/>
    </row>
    <row r="895" spans="2:2" ht="12.75">
      <c r="B895" s="26"/>
    </row>
    <row r="896" spans="2:2" ht="12.75">
      <c r="B896" s="26"/>
    </row>
    <row r="897" spans="2:2" ht="12.75">
      <c r="B897" s="26"/>
    </row>
    <row r="898" spans="2:2" ht="12.75">
      <c r="B898" s="26"/>
    </row>
    <row r="899" spans="2:2" ht="12.75">
      <c r="B899" s="26"/>
    </row>
    <row r="900" spans="2:2" ht="12.75">
      <c r="B900" s="26"/>
    </row>
    <row r="901" spans="2:2" ht="12.75">
      <c r="B901" s="26"/>
    </row>
    <row r="902" spans="2:2" ht="12.75">
      <c r="B902" s="26"/>
    </row>
    <row r="903" spans="2:2" ht="12.75">
      <c r="B903" s="26"/>
    </row>
    <row r="904" spans="2:2" ht="12.75">
      <c r="B904" s="26"/>
    </row>
    <row r="905" spans="2:2" ht="12.75">
      <c r="B905" s="26"/>
    </row>
    <row r="906" spans="2:2" ht="12.75">
      <c r="B906" s="26"/>
    </row>
    <row r="907" spans="2:2" ht="12.75">
      <c r="B907" s="26"/>
    </row>
    <row r="908" spans="2:2" ht="12.75">
      <c r="B908" s="26"/>
    </row>
    <row r="909" spans="2:2" ht="12.75">
      <c r="B909" s="26"/>
    </row>
    <row r="910" spans="2:2" ht="12.75">
      <c r="B910" s="26"/>
    </row>
    <row r="911" spans="2:2" ht="12.75">
      <c r="B911" s="26"/>
    </row>
    <row r="912" spans="2:2" ht="12.75">
      <c r="B912" s="26"/>
    </row>
    <row r="913" spans="2:2" ht="12.75">
      <c r="B913" s="26"/>
    </row>
    <row r="914" spans="2:2" ht="12.75">
      <c r="B914" s="26"/>
    </row>
    <row r="915" spans="2:2" ht="12.75">
      <c r="B915" s="26"/>
    </row>
    <row r="916" spans="2:2" ht="12.75">
      <c r="B916" s="26"/>
    </row>
    <row r="917" spans="2:2" ht="12.75">
      <c r="B917" s="26"/>
    </row>
    <row r="918" spans="2:2" ht="12.75">
      <c r="B918" s="26"/>
    </row>
    <row r="919" spans="2:2" ht="12.75">
      <c r="B919" s="26"/>
    </row>
    <row r="920" spans="2:2" ht="12.75">
      <c r="B920" s="26"/>
    </row>
    <row r="921" spans="2:2" ht="12.75">
      <c r="B921" s="26"/>
    </row>
    <row r="922" spans="2:2" ht="12.75">
      <c r="B922" s="26"/>
    </row>
    <row r="923" spans="2:2" ht="12.75">
      <c r="B923" s="26"/>
    </row>
    <row r="924" spans="2:2" ht="12.75">
      <c r="B924" s="26"/>
    </row>
    <row r="925" spans="2:2" ht="12.75">
      <c r="B925" s="26"/>
    </row>
    <row r="926" spans="2:2" ht="12.75">
      <c r="B926" s="26"/>
    </row>
    <row r="927" spans="2:2" ht="12.75">
      <c r="B927" s="26"/>
    </row>
    <row r="928" spans="2:2" ht="12.75">
      <c r="B928" s="26"/>
    </row>
    <row r="929" spans="2:2" ht="12.75">
      <c r="B929" s="26"/>
    </row>
    <row r="930" spans="2:2" ht="12.75">
      <c r="B930" s="26"/>
    </row>
    <row r="931" spans="2:2" ht="12.75">
      <c r="B931" s="26"/>
    </row>
    <row r="932" spans="2:2" ht="12.75">
      <c r="B932" s="26"/>
    </row>
    <row r="933" spans="2:2" ht="12.75">
      <c r="B933" s="26"/>
    </row>
    <row r="934" spans="2:2" ht="12.75">
      <c r="B934" s="26"/>
    </row>
    <row r="935" spans="2:2" ht="12.75">
      <c r="B935" s="26"/>
    </row>
    <row r="936" spans="2:2" ht="12.75">
      <c r="B936" s="26"/>
    </row>
    <row r="937" spans="2:2" ht="12.75">
      <c r="B937" s="26"/>
    </row>
    <row r="938" spans="2:2" ht="12.75">
      <c r="B938" s="26"/>
    </row>
    <row r="939" spans="2:2" ht="12.75">
      <c r="B939" s="26"/>
    </row>
    <row r="940" spans="2:2" ht="12.75">
      <c r="B940" s="26"/>
    </row>
    <row r="941" spans="2:2" ht="12.75">
      <c r="B941" s="26"/>
    </row>
    <row r="942" spans="2:2" ht="12.75">
      <c r="B942" s="26"/>
    </row>
    <row r="943" spans="2:2" ht="12.75">
      <c r="B943" s="26"/>
    </row>
    <row r="944" spans="2:2" ht="12.75">
      <c r="B944" s="26"/>
    </row>
    <row r="945" spans="2:2" ht="12.75">
      <c r="B945" s="26"/>
    </row>
    <row r="946" spans="2:2" ht="12.75">
      <c r="B946" s="26"/>
    </row>
    <row r="947" spans="2:2" ht="12.75">
      <c r="B947" s="26"/>
    </row>
    <row r="948" spans="2:2" ht="12.75">
      <c r="B948" s="26"/>
    </row>
    <row r="949" spans="2:2" ht="12.75">
      <c r="B949" s="26"/>
    </row>
    <row r="950" spans="2:2" ht="12.75">
      <c r="B950" s="26"/>
    </row>
    <row r="951" spans="2:2" ht="12.75">
      <c r="B951" s="26"/>
    </row>
    <row r="952" spans="2:2" ht="12.75">
      <c r="B952" s="26"/>
    </row>
    <row r="953" spans="2:2" ht="12.75">
      <c r="B953" s="26"/>
    </row>
    <row r="954" spans="2:2" ht="12.75">
      <c r="B954" s="26"/>
    </row>
    <row r="955" spans="2:2" ht="12.75">
      <c r="B955" s="26"/>
    </row>
    <row r="956" spans="2:2" ht="12.75">
      <c r="B956" s="26"/>
    </row>
    <row r="957" spans="2:2" ht="12.75">
      <c r="B957" s="26"/>
    </row>
    <row r="958" spans="2:2" ht="12.75">
      <c r="B958" s="26"/>
    </row>
    <row r="959" spans="2:2" ht="12.75">
      <c r="B959" s="26"/>
    </row>
    <row r="960" spans="2:2" ht="12.75">
      <c r="B960" s="26"/>
    </row>
    <row r="961" spans="2:2" ht="12.75">
      <c r="B961" s="26"/>
    </row>
    <row r="962" spans="2:2" ht="12.75">
      <c r="B962" s="26"/>
    </row>
    <row r="963" spans="2:2" ht="12.75">
      <c r="B963" s="26"/>
    </row>
    <row r="964" spans="2:2" ht="12.75">
      <c r="B964" s="26"/>
    </row>
    <row r="965" spans="2:2" ht="12.75">
      <c r="B965" s="26"/>
    </row>
    <row r="966" spans="2:2" ht="12.75">
      <c r="B966" s="26"/>
    </row>
    <row r="967" spans="2:2" ht="12.75">
      <c r="B967" s="26"/>
    </row>
    <row r="968" spans="2:2" ht="12.75">
      <c r="B968" s="26"/>
    </row>
    <row r="969" spans="2:2" ht="12.75">
      <c r="B969" s="26"/>
    </row>
    <row r="970" spans="2:2" ht="12.75">
      <c r="B970" s="26"/>
    </row>
    <row r="971" spans="2:2" ht="12.75">
      <c r="B971" s="26"/>
    </row>
    <row r="972" spans="2:2" ht="12.75">
      <c r="B972" s="26"/>
    </row>
    <row r="973" spans="2:2" ht="12.75">
      <c r="B973" s="26"/>
    </row>
    <row r="974" spans="2:2" ht="12.75">
      <c r="B974" s="26"/>
    </row>
    <row r="975" spans="2:2" ht="12.75">
      <c r="B975" s="26"/>
    </row>
    <row r="976" spans="2:2" ht="12.75">
      <c r="B976" s="26"/>
    </row>
    <row r="977" spans="2:2" ht="12.75">
      <c r="B977" s="26"/>
    </row>
    <row r="978" spans="2:2" ht="12.75">
      <c r="B978" s="26"/>
    </row>
    <row r="979" spans="2:2" ht="12.75">
      <c r="B979" s="26"/>
    </row>
    <row r="980" spans="2:2" ht="12.75">
      <c r="B980" s="26"/>
    </row>
    <row r="981" spans="2:2" ht="12.75">
      <c r="B981" s="26"/>
    </row>
    <row r="982" spans="2:2" ht="12.75">
      <c r="B982" s="26"/>
    </row>
    <row r="983" spans="2:2" ht="12.75">
      <c r="B983" s="26"/>
    </row>
    <row r="984" spans="2:2" ht="12.75">
      <c r="B984" s="26"/>
    </row>
    <row r="985" spans="2:2" ht="12.75">
      <c r="B985" s="26"/>
    </row>
    <row r="986" spans="2:2" ht="12.75">
      <c r="B986" s="26"/>
    </row>
    <row r="987" spans="2:2" ht="12.75">
      <c r="B987" s="26"/>
    </row>
    <row r="988" spans="2:2" ht="12.75">
      <c r="B988" s="26"/>
    </row>
    <row r="989" spans="2:2" ht="12.75">
      <c r="B989" s="26"/>
    </row>
    <row r="990" spans="2:2" ht="12.75">
      <c r="B990" s="26"/>
    </row>
    <row r="991" spans="2:2" ht="12.75">
      <c r="B991" s="26"/>
    </row>
    <row r="992" spans="2:2" ht="12.75">
      <c r="B992" s="26"/>
    </row>
    <row r="993" spans="2:2" ht="12.75">
      <c r="B993" s="26"/>
    </row>
    <row r="994" spans="2:2" ht="12.75">
      <c r="B994" s="26"/>
    </row>
    <row r="995" spans="2:2" ht="12.75">
      <c r="B995" s="26"/>
    </row>
    <row r="996" spans="2:2" ht="12.75">
      <c r="B996" s="26"/>
    </row>
    <row r="997" spans="2:2" ht="12.75">
      <c r="B997" s="26"/>
    </row>
    <row r="998" spans="2:2" ht="12.75">
      <c r="B998" s="26"/>
    </row>
    <row r="999" spans="2:2" ht="12.75">
      <c r="B999" s="26"/>
    </row>
    <row r="1000" spans="2:2" ht="12.75">
      <c r="B1000" s="26"/>
    </row>
    <row r="1001" spans="2:2" ht="12.75">
      <c r="B1001" s="26"/>
    </row>
    <row r="1002" spans="2:2" ht="12.75">
      <c r="B1002" s="26"/>
    </row>
    <row r="1003" spans="2:2" ht="12.75">
      <c r="B1003" s="26"/>
    </row>
    <row r="1004" spans="2:2" ht="12.75">
      <c r="B1004" s="26"/>
    </row>
    <row r="1005" spans="2:2" ht="12.75">
      <c r="B1005" s="26"/>
    </row>
    <row r="1006" spans="2:2" ht="12.75">
      <c r="B1006" s="26"/>
    </row>
    <row r="1007" spans="2:2" ht="12.75">
      <c r="B100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3" t="s">
        <v>47</v>
      </c>
      <c r="C2" s="12">
        <f>CharacterData2!C2*1.5</f>
        <v>225</v>
      </c>
      <c r="D2" s="10">
        <v>1.01</v>
      </c>
      <c r="E2" s="29">
        <v>0</v>
      </c>
      <c r="F2" s="27">
        <f t="shared" ref="F2:I2" si="0">IF(B2="INSTRUMENT",1.05,0)</f>
        <v>0</v>
      </c>
      <c r="G2" s="27">
        <f t="shared" si="0"/>
        <v>0</v>
      </c>
      <c r="H2" s="27">
        <f t="shared" si="0"/>
        <v>0</v>
      </c>
      <c r="I2" s="27">
        <f t="shared" si="0"/>
        <v>0</v>
      </c>
    </row>
    <row r="3" spans="1:28" ht="15.75" customHeight="1">
      <c r="A3" s="10">
        <v>2</v>
      </c>
      <c r="B3" s="23" t="s">
        <v>48</v>
      </c>
      <c r="C3" s="12">
        <f t="shared" ref="C3:C41" si="1">C2*1.5^4</f>
        <v>1139.0625</v>
      </c>
      <c r="D3" s="10">
        <v>1.01</v>
      </c>
      <c r="E3" s="29">
        <v>0</v>
      </c>
      <c r="F3" s="27">
        <f t="shared" ref="F3:I3" si="2">IF(B3="INSTRUMENT",1.05,0)</f>
        <v>0</v>
      </c>
      <c r="G3" s="27">
        <f t="shared" si="2"/>
        <v>0</v>
      </c>
      <c r="H3" s="27">
        <f t="shared" si="2"/>
        <v>0</v>
      </c>
      <c r="I3" s="27">
        <f t="shared" si="2"/>
        <v>0</v>
      </c>
      <c r="N3" s="10" t="s">
        <v>50</v>
      </c>
    </row>
    <row r="4" spans="1:28" ht="15.75" customHeight="1">
      <c r="A4" s="10">
        <v>3</v>
      </c>
      <c r="B4" s="23" t="s">
        <v>51</v>
      </c>
      <c r="C4" s="12">
        <f t="shared" si="1"/>
        <v>5766.50390625</v>
      </c>
      <c r="D4" s="10">
        <v>1.01</v>
      </c>
      <c r="E4" s="29">
        <v>0</v>
      </c>
      <c r="F4" s="27">
        <f t="shared" ref="F4:I4" si="3">IF(B4="INSTRUMENT",1.05,0)</f>
        <v>0</v>
      </c>
      <c r="G4" s="27">
        <f t="shared" si="3"/>
        <v>0</v>
      </c>
      <c r="H4" s="27">
        <f t="shared" si="3"/>
        <v>0</v>
      </c>
      <c r="I4" s="27">
        <f t="shared" si="3"/>
        <v>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>
      <c r="A5" s="10">
        <v>4</v>
      </c>
      <c r="B5" s="23" t="s">
        <v>54</v>
      </c>
      <c r="C5" s="12">
        <f t="shared" si="1"/>
        <v>29192.926025390625</v>
      </c>
      <c r="D5" s="10">
        <v>1.01</v>
      </c>
      <c r="E5" s="29">
        <v>0</v>
      </c>
      <c r="F5" s="27">
        <f t="shared" ref="F5:I5" si="4">IF(B5="INSTRUMENT",1.05,0)</f>
        <v>0</v>
      </c>
      <c r="G5" s="27">
        <f t="shared" si="4"/>
        <v>0</v>
      </c>
      <c r="H5" s="27">
        <f t="shared" si="4"/>
        <v>0</v>
      </c>
      <c r="I5" s="27">
        <f t="shared" si="4"/>
        <v>0</v>
      </c>
      <c r="N5" s="10" t="s">
        <v>55</v>
      </c>
    </row>
    <row r="6" spans="1:28" ht="15.75" customHeight="1">
      <c r="A6" s="10">
        <v>5</v>
      </c>
      <c r="B6" s="23" t="s">
        <v>56</v>
      </c>
      <c r="C6" s="12">
        <f t="shared" si="1"/>
        <v>147789.18800354004</v>
      </c>
      <c r="D6" s="10">
        <v>1.01</v>
      </c>
      <c r="E6" s="29">
        <v>0</v>
      </c>
      <c r="F6" s="27">
        <f t="shared" ref="F6:I6" si="5">IF(B6="INSTRUMENT",1.05,0)</f>
        <v>0</v>
      </c>
      <c r="G6" s="27">
        <f t="shared" si="5"/>
        <v>0</v>
      </c>
      <c r="H6" s="27">
        <f t="shared" si="5"/>
        <v>0</v>
      </c>
      <c r="I6" s="27">
        <f t="shared" si="5"/>
        <v>0</v>
      </c>
      <c r="N6" s="10" t="s">
        <v>57</v>
      </c>
    </row>
    <row r="7" spans="1:28" ht="15.75" customHeight="1">
      <c r="A7" s="10">
        <v>6</v>
      </c>
      <c r="B7" s="23" t="s">
        <v>58</v>
      </c>
      <c r="C7" s="12">
        <f t="shared" si="1"/>
        <v>748182.76426792145</v>
      </c>
      <c r="D7" s="10">
        <v>1.01</v>
      </c>
      <c r="E7" s="29">
        <v>0</v>
      </c>
      <c r="F7" s="27">
        <f t="shared" ref="F7:I7" si="6">IF(B7="INSTRUMENT",1.05,0)</f>
        <v>0</v>
      </c>
      <c r="G7" s="27">
        <f t="shared" si="6"/>
        <v>0</v>
      </c>
      <c r="H7" s="27">
        <f t="shared" si="6"/>
        <v>0</v>
      </c>
      <c r="I7" s="27">
        <f t="shared" si="6"/>
        <v>0</v>
      </c>
      <c r="N7" s="10" t="s">
        <v>59</v>
      </c>
    </row>
    <row r="8" spans="1:28" ht="15.75" customHeight="1">
      <c r="A8" s="10">
        <v>7</v>
      </c>
      <c r="B8" s="23" t="s">
        <v>60</v>
      </c>
      <c r="C8" s="12">
        <f t="shared" si="1"/>
        <v>3787675.2441063523</v>
      </c>
      <c r="D8" s="10">
        <v>1.01</v>
      </c>
      <c r="E8" s="29">
        <v>0</v>
      </c>
      <c r="F8" s="27">
        <f t="shared" ref="F8:I8" si="7">IF(B8="INSTRUMENT",1.05,0)</f>
        <v>0</v>
      </c>
      <c r="G8" s="27">
        <f t="shared" si="7"/>
        <v>0</v>
      </c>
      <c r="H8" s="27">
        <f t="shared" si="7"/>
        <v>0</v>
      </c>
      <c r="I8" s="27">
        <f t="shared" si="7"/>
        <v>0</v>
      </c>
    </row>
    <row r="9" spans="1:28" ht="15.75" customHeight="1">
      <c r="A9" s="10">
        <v>8</v>
      </c>
      <c r="B9" s="23" t="s">
        <v>61</v>
      </c>
      <c r="C9" s="12">
        <f t="shared" si="1"/>
        <v>19175105.923288409</v>
      </c>
      <c r="D9" s="10">
        <v>1.01</v>
      </c>
      <c r="E9" s="29">
        <v>0</v>
      </c>
      <c r="F9" s="27">
        <f t="shared" ref="F9:I9" si="8">IF(B9="INSTRUMENT",1.05,0)</f>
        <v>0</v>
      </c>
      <c r="G9" s="27">
        <f t="shared" si="8"/>
        <v>0</v>
      </c>
      <c r="H9" s="27">
        <f t="shared" si="8"/>
        <v>0</v>
      </c>
      <c r="I9" s="27">
        <f t="shared" si="8"/>
        <v>0</v>
      </c>
      <c r="O9" s="10"/>
    </row>
    <row r="10" spans="1:28" ht="15.75" customHeight="1">
      <c r="A10" s="10">
        <v>9</v>
      </c>
      <c r="B10" s="23" t="s">
        <v>63</v>
      </c>
      <c r="C10" s="12">
        <f t="shared" si="1"/>
        <v>97073973.736647576</v>
      </c>
      <c r="D10" s="10">
        <v>1.01</v>
      </c>
      <c r="E10" s="29">
        <v>0</v>
      </c>
      <c r="F10" s="27">
        <f t="shared" ref="F10:I10" si="9">IF(B10="INSTRUMENT",1.05,0)</f>
        <v>0</v>
      </c>
      <c r="G10" s="27">
        <f t="shared" si="9"/>
        <v>0</v>
      </c>
      <c r="H10" s="27">
        <f t="shared" si="9"/>
        <v>0</v>
      </c>
      <c r="I10" s="27">
        <f t="shared" si="9"/>
        <v>0</v>
      </c>
      <c r="O10" s="10"/>
    </row>
    <row r="11" spans="1:28" ht="15.75" customHeight="1">
      <c r="A11" s="10">
        <v>10</v>
      </c>
      <c r="B11" s="23" t="s">
        <v>65</v>
      </c>
      <c r="C11" s="12">
        <f t="shared" si="1"/>
        <v>491436992.04177833</v>
      </c>
      <c r="D11" s="10">
        <v>0</v>
      </c>
      <c r="E11" s="29">
        <v>0</v>
      </c>
      <c r="F11" s="27">
        <f t="shared" ref="F11:G11" si="10">IF(B11="INSTRUMENT",1.05,0)</f>
        <v>0</v>
      </c>
      <c r="G11" s="27">
        <f t="shared" si="10"/>
        <v>0</v>
      </c>
      <c r="H11" s="10">
        <v>1.2</v>
      </c>
      <c r="I11" s="27">
        <f>IF(E11="INSTRUMENT",1.05,0)</f>
        <v>0</v>
      </c>
      <c r="J11" s="10" t="s">
        <v>112</v>
      </c>
      <c r="O11" s="10" t="s">
        <v>66</v>
      </c>
    </row>
    <row r="12" spans="1:28" ht="15.75" customHeight="1">
      <c r="A12" s="10">
        <v>11</v>
      </c>
      <c r="B12" s="23" t="s">
        <v>68</v>
      </c>
      <c r="C12" s="12">
        <f t="shared" si="1"/>
        <v>2487899772.2115026</v>
      </c>
      <c r="D12" s="10">
        <v>1.01</v>
      </c>
      <c r="E12" s="29">
        <v>0</v>
      </c>
      <c r="F12" s="27">
        <f t="shared" ref="F12:I12" si="11">IF(B12="INSTRUMENT",1.05,0)</f>
        <v>0</v>
      </c>
      <c r="G12" s="27">
        <f t="shared" si="11"/>
        <v>0</v>
      </c>
      <c r="H12" s="27">
        <f t="shared" si="11"/>
        <v>0</v>
      </c>
      <c r="I12" s="27">
        <f t="shared" si="11"/>
        <v>0</v>
      </c>
      <c r="O12" s="10" t="s">
        <v>69</v>
      </c>
    </row>
    <row r="13" spans="1:28" ht="15.75" customHeight="1">
      <c r="A13" s="10">
        <v>12</v>
      </c>
      <c r="B13" s="23" t="s">
        <v>70</v>
      </c>
      <c r="C13" s="12">
        <f t="shared" si="1"/>
        <v>12594992596.820732</v>
      </c>
      <c r="D13" s="10">
        <v>1.01</v>
      </c>
      <c r="E13" s="29">
        <v>0</v>
      </c>
      <c r="F13" s="27">
        <f t="shared" ref="F13:I13" si="12">IF(B13="INSTRUMENT",1.05,0)</f>
        <v>0</v>
      </c>
      <c r="G13" s="27">
        <f t="shared" si="12"/>
        <v>0</v>
      </c>
      <c r="H13" s="27">
        <f t="shared" si="12"/>
        <v>0</v>
      </c>
      <c r="I13" s="27">
        <f t="shared" si="12"/>
        <v>0</v>
      </c>
      <c r="O13" s="10"/>
    </row>
    <row r="14" spans="1:28" ht="15.75" customHeight="1">
      <c r="A14" s="10">
        <v>13</v>
      </c>
      <c r="B14" s="23" t="s">
        <v>72</v>
      </c>
      <c r="C14" s="12">
        <f t="shared" si="1"/>
        <v>63762150021.404953</v>
      </c>
      <c r="D14" s="10">
        <v>1.01</v>
      </c>
      <c r="E14" s="29">
        <v>0</v>
      </c>
      <c r="F14" s="27">
        <f t="shared" ref="F14:I14" si="13">IF(B14="INSTRUMENT",1.05,0)</f>
        <v>0</v>
      </c>
      <c r="G14" s="27">
        <f t="shared" si="13"/>
        <v>0</v>
      </c>
      <c r="H14" s="27">
        <f t="shared" si="13"/>
        <v>0</v>
      </c>
      <c r="I14" s="27">
        <f t="shared" si="13"/>
        <v>0</v>
      </c>
      <c r="O14" s="10"/>
    </row>
    <row r="15" spans="1:28" ht="15.75" customHeight="1">
      <c r="A15" s="10">
        <v>14</v>
      </c>
      <c r="B15" s="23" t="s">
        <v>74</v>
      </c>
      <c r="C15" s="12">
        <f t="shared" si="1"/>
        <v>322795884483.36255</v>
      </c>
      <c r="D15" s="10">
        <v>1.01</v>
      </c>
      <c r="E15" s="29">
        <v>0</v>
      </c>
      <c r="F15" s="27">
        <f t="shared" ref="F15:I15" si="14">IF(B15="INSTRUMENT",1.05,0)</f>
        <v>0</v>
      </c>
      <c r="G15" s="27">
        <f t="shared" si="14"/>
        <v>0</v>
      </c>
      <c r="H15" s="27">
        <f t="shared" si="14"/>
        <v>0</v>
      </c>
      <c r="I15" s="27">
        <f t="shared" si="14"/>
        <v>0</v>
      </c>
      <c r="O15" s="10"/>
    </row>
    <row r="16" spans="1:28" ht="15.75" customHeight="1">
      <c r="A16" s="10">
        <v>15</v>
      </c>
      <c r="B16" s="23" t="s">
        <v>76</v>
      </c>
      <c r="C16" s="12">
        <f t="shared" si="1"/>
        <v>1634154165197.0229</v>
      </c>
      <c r="D16" s="10">
        <v>1.01</v>
      </c>
      <c r="E16" s="29">
        <v>0</v>
      </c>
      <c r="F16" s="27">
        <f t="shared" ref="F16:I16" si="15">IF(B16="INSTRUMENT",1.05,0)</f>
        <v>0</v>
      </c>
      <c r="G16" s="27">
        <f t="shared" si="15"/>
        <v>0</v>
      </c>
      <c r="H16" s="27">
        <f t="shared" si="15"/>
        <v>0</v>
      </c>
      <c r="I16" s="27">
        <f t="shared" si="15"/>
        <v>0</v>
      </c>
    </row>
    <row r="17" spans="1:9" ht="15.75" customHeight="1">
      <c r="A17" s="10">
        <v>16</v>
      </c>
      <c r="B17" s="23" t="s">
        <v>77</v>
      </c>
      <c r="C17" s="12">
        <f t="shared" si="1"/>
        <v>8272905461309.9287</v>
      </c>
      <c r="D17" s="10">
        <v>1.01</v>
      </c>
      <c r="E17" s="29">
        <v>0</v>
      </c>
      <c r="F17" s="27">
        <f t="shared" ref="F17:I17" si="16">IF(B17="INSTRUMENT",1.05,0)</f>
        <v>0</v>
      </c>
      <c r="G17" s="27">
        <f t="shared" si="16"/>
        <v>0</v>
      </c>
      <c r="H17" s="27">
        <f t="shared" si="16"/>
        <v>0</v>
      </c>
      <c r="I17" s="27">
        <f t="shared" si="16"/>
        <v>0</v>
      </c>
    </row>
    <row r="18" spans="1:9" ht="15.75" customHeight="1">
      <c r="A18" s="10">
        <v>17</v>
      </c>
      <c r="B18" s="23" t="s">
        <v>78</v>
      </c>
      <c r="C18" s="12">
        <f t="shared" si="1"/>
        <v>41881583897881.516</v>
      </c>
      <c r="D18" s="10">
        <v>1.01</v>
      </c>
      <c r="E18" s="29">
        <v>0</v>
      </c>
      <c r="F18" s="27">
        <f t="shared" ref="F18:I18" si="17">IF(B18="INSTRUMENT",1.05,0)</f>
        <v>0</v>
      </c>
      <c r="G18" s="27">
        <f t="shared" si="17"/>
        <v>0</v>
      </c>
      <c r="H18" s="27">
        <f t="shared" si="17"/>
        <v>0</v>
      </c>
      <c r="I18" s="27">
        <f t="shared" si="17"/>
        <v>0</v>
      </c>
    </row>
    <row r="19" spans="1:9" ht="15.75" customHeight="1">
      <c r="A19" s="10">
        <v>18</v>
      </c>
      <c r="B19" s="23" t="s">
        <v>79</v>
      </c>
      <c r="C19" s="12">
        <f t="shared" si="1"/>
        <v>212025518483025.19</v>
      </c>
      <c r="D19" s="10">
        <v>1.01</v>
      </c>
      <c r="E19" s="29">
        <v>0</v>
      </c>
      <c r="F19" s="27">
        <f t="shared" ref="F19:I19" si="18">IF(B19="INSTRUMENT",1.05,0)</f>
        <v>0</v>
      </c>
      <c r="G19" s="27">
        <f t="shared" si="18"/>
        <v>0</v>
      </c>
      <c r="H19" s="27">
        <f t="shared" si="18"/>
        <v>0</v>
      </c>
      <c r="I19" s="27">
        <f t="shared" si="18"/>
        <v>0</v>
      </c>
    </row>
    <row r="20" spans="1:9" ht="15.75" customHeight="1">
      <c r="A20" s="10">
        <v>19</v>
      </c>
      <c r="B20" s="23" t="s">
        <v>80</v>
      </c>
      <c r="C20" s="12">
        <f t="shared" si="1"/>
        <v>1073379187320315</v>
      </c>
      <c r="D20" s="10">
        <v>1.01</v>
      </c>
      <c r="E20" s="29">
        <v>0</v>
      </c>
      <c r="F20" s="27">
        <f t="shared" ref="F20:I20" si="19">IF(B20="INSTRUMENT",1.05,0)</f>
        <v>0</v>
      </c>
      <c r="G20" s="27">
        <f t="shared" si="19"/>
        <v>0</v>
      </c>
      <c r="H20" s="27">
        <f t="shared" si="19"/>
        <v>0</v>
      </c>
      <c r="I20" s="27">
        <f t="shared" si="19"/>
        <v>0</v>
      </c>
    </row>
    <row r="21" spans="1:9" ht="15.75" customHeight="1">
      <c r="A21" s="10">
        <v>20</v>
      </c>
      <c r="B21" s="23" t="s">
        <v>81</v>
      </c>
      <c r="C21" s="12">
        <f t="shared" si="1"/>
        <v>5433982135809095</v>
      </c>
      <c r="D21" s="10">
        <v>0</v>
      </c>
      <c r="E21" s="29">
        <v>0</v>
      </c>
      <c r="F21" s="27">
        <f t="shared" ref="F21:G21" si="20">IF(B21="INSTRUMENT",1.05,0)</f>
        <v>0</v>
      </c>
      <c r="G21" s="27">
        <f t="shared" si="20"/>
        <v>0</v>
      </c>
      <c r="H21" s="10">
        <v>1.2</v>
      </c>
      <c r="I21" s="27">
        <f>IF(E21="INSTRUMENT",1.05,0)</f>
        <v>0</v>
      </c>
    </row>
    <row r="22" spans="1:9" ht="15.75" customHeight="1">
      <c r="A22" s="10">
        <v>21</v>
      </c>
      <c r="B22" s="23" t="s">
        <v>83</v>
      </c>
      <c r="C22" s="12">
        <f t="shared" si="1"/>
        <v>2.7509534562533544E+16</v>
      </c>
      <c r="D22" s="10">
        <v>1.01</v>
      </c>
      <c r="E22" s="29">
        <v>0</v>
      </c>
      <c r="F22" s="27">
        <f t="shared" ref="F22:I22" si="21">IF(B22="INSTRUMENT",1.05,0)</f>
        <v>0</v>
      </c>
      <c r="G22" s="27">
        <f t="shared" si="21"/>
        <v>0</v>
      </c>
      <c r="H22" s="27">
        <f t="shared" si="21"/>
        <v>0</v>
      </c>
      <c r="I22" s="27">
        <f t="shared" si="21"/>
        <v>0</v>
      </c>
    </row>
    <row r="23" spans="1:9" ht="15.75" customHeight="1">
      <c r="A23" s="10">
        <v>22</v>
      </c>
      <c r="B23" s="23" t="s">
        <v>84</v>
      </c>
      <c r="C23" s="12">
        <f t="shared" si="1"/>
        <v>1.3926701872282606E+17</v>
      </c>
      <c r="D23" s="10">
        <v>1.01</v>
      </c>
      <c r="E23" s="29">
        <v>0</v>
      </c>
      <c r="F23" s="27">
        <f t="shared" ref="F23:I23" si="22">IF(B23="INSTRUMENT",1.05,0)</f>
        <v>0</v>
      </c>
      <c r="G23" s="27">
        <f t="shared" si="22"/>
        <v>0</v>
      </c>
      <c r="H23" s="27">
        <f t="shared" si="22"/>
        <v>0</v>
      </c>
      <c r="I23" s="27">
        <f t="shared" si="22"/>
        <v>0</v>
      </c>
    </row>
    <row r="24" spans="1:9" ht="15.75" customHeight="1">
      <c r="A24" s="10">
        <v>23</v>
      </c>
      <c r="B24" s="23" t="s">
        <v>85</v>
      </c>
      <c r="C24" s="12">
        <f t="shared" si="1"/>
        <v>7.0503928228430694E+17</v>
      </c>
      <c r="D24" s="10">
        <v>1.01</v>
      </c>
      <c r="E24" s="29">
        <v>0</v>
      </c>
      <c r="F24" s="27">
        <f t="shared" ref="F24:I24" si="23">IF(B24="INSTRUMENT",1.05,0)</f>
        <v>0</v>
      </c>
      <c r="G24" s="27">
        <f t="shared" si="23"/>
        <v>0</v>
      </c>
      <c r="H24" s="27">
        <f t="shared" si="23"/>
        <v>0</v>
      </c>
      <c r="I24" s="27">
        <f t="shared" si="23"/>
        <v>0</v>
      </c>
    </row>
    <row r="25" spans="1:9" ht="15.75" customHeight="1">
      <c r="A25" s="10">
        <v>24</v>
      </c>
      <c r="B25" s="23" t="s">
        <v>86</v>
      </c>
      <c r="C25" s="12">
        <f t="shared" si="1"/>
        <v>3.5692613665643039E+18</v>
      </c>
      <c r="D25" s="10">
        <v>1.01</v>
      </c>
      <c r="E25" s="29">
        <v>0</v>
      </c>
      <c r="F25" s="27">
        <f t="shared" ref="F25:I25" si="24">IF(B25="INSTRUMENT",1.05,0)</f>
        <v>0</v>
      </c>
      <c r="G25" s="27">
        <f t="shared" si="24"/>
        <v>0</v>
      </c>
      <c r="H25" s="27">
        <f t="shared" si="24"/>
        <v>0</v>
      </c>
      <c r="I25" s="27">
        <f t="shared" si="24"/>
        <v>0</v>
      </c>
    </row>
    <row r="26" spans="1:9" ht="15.75" customHeight="1">
      <c r="A26" s="10">
        <v>25</v>
      </c>
      <c r="B26" s="23" t="s">
        <v>87</v>
      </c>
      <c r="C26" s="12">
        <f t="shared" si="1"/>
        <v>1.8069385668231789E+19</v>
      </c>
      <c r="D26" s="10">
        <v>1.01</v>
      </c>
      <c r="E26" s="29">
        <v>0</v>
      </c>
      <c r="F26" s="27">
        <f t="shared" ref="F26:I26" si="25">IF(B26="INSTRUMENT",1.05,0)</f>
        <v>0</v>
      </c>
      <c r="G26" s="27">
        <f t="shared" si="25"/>
        <v>0</v>
      </c>
      <c r="H26" s="27">
        <f t="shared" si="25"/>
        <v>0</v>
      </c>
      <c r="I26" s="27">
        <f t="shared" si="25"/>
        <v>0</v>
      </c>
    </row>
    <row r="27" spans="1:9" ht="15.75" customHeight="1">
      <c r="A27" s="10">
        <v>26</v>
      </c>
      <c r="B27" s="23" t="s">
        <v>88</v>
      </c>
      <c r="C27" s="12">
        <f t="shared" si="1"/>
        <v>9.1476264945423434E+19</v>
      </c>
      <c r="D27" s="10">
        <v>1.01</v>
      </c>
      <c r="E27" s="29">
        <v>0</v>
      </c>
      <c r="F27" s="27">
        <f t="shared" ref="F27:I27" si="26">IF(B27="INSTRUMENT",1.05,0)</f>
        <v>0</v>
      </c>
      <c r="G27" s="27">
        <f t="shared" si="26"/>
        <v>0</v>
      </c>
      <c r="H27" s="27">
        <f t="shared" si="26"/>
        <v>0</v>
      </c>
      <c r="I27" s="27">
        <f t="shared" si="26"/>
        <v>0</v>
      </c>
    </row>
    <row r="28" spans="1:9" ht="15.75" customHeight="1">
      <c r="A28" s="10">
        <v>27</v>
      </c>
      <c r="B28" s="23" t="s">
        <v>89</v>
      </c>
      <c r="C28" s="12">
        <f t="shared" si="1"/>
        <v>4.6309859128620614E+20</v>
      </c>
      <c r="D28" s="10">
        <v>1.01</v>
      </c>
      <c r="E28" s="29">
        <v>0</v>
      </c>
      <c r="F28" s="27">
        <f t="shared" ref="F28:I28" si="27">IF(B28="INSTRUMENT",1.05,0)</f>
        <v>0</v>
      </c>
      <c r="G28" s="27">
        <f t="shared" si="27"/>
        <v>0</v>
      </c>
      <c r="H28" s="27">
        <f t="shared" si="27"/>
        <v>0</v>
      </c>
      <c r="I28" s="27">
        <f t="shared" si="27"/>
        <v>0</v>
      </c>
    </row>
    <row r="29" spans="1:9" ht="15.75" customHeight="1">
      <c r="A29" s="10">
        <v>28</v>
      </c>
      <c r="B29" s="23" t="s">
        <v>90</v>
      </c>
      <c r="C29" s="12">
        <f t="shared" si="1"/>
        <v>2.3444366183864184E+21</v>
      </c>
      <c r="D29" s="10">
        <v>1.01</v>
      </c>
      <c r="E29" s="29">
        <v>0</v>
      </c>
      <c r="F29" s="27">
        <f t="shared" ref="F29:I29" si="28">IF(B29="INSTRUMENT",1.05,0)</f>
        <v>0</v>
      </c>
      <c r="G29" s="27">
        <f t="shared" si="28"/>
        <v>0</v>
      </c>
      <c r="H29" s="27">
        <f t="shared" si="28"/>
        <v>0</v>
      </c>
      <c r="I29" s="27">
        <f t="shared" si="28"/>
        <v>0</v>
      </c>
    </row>
    <row r="30" spans="1:9" ht="14.25">
      <c r="A30" s="10">
        <v>29</v>
      </c>
      <c r="B30" s="23" t="s">
        <v>91</v>
      </c>
      <c r="C30" s="12">
        <f t="shared" si="1"/>
        <v>1.1868710380581243E+22</v>
      </c>
      <c r="D30" s="10">
        <v>1.01</v>
      </c>
      <c r="E30" s="29">
        <v>0</v>
      </c>
      <c r="F30" s="27">
        <f t="shared" ref="F30:I30" si="29">IF(B30="INSTRUMENT",1.05,0)</f>
        <v>0</v>
      </c>
      <c r="G30" s="27">
        <f t="shared" si="29"/>
        <v>0</v>
      </c>
      <c r="H30" s="27">
        <f t="shared" si="29"/>
        <v>0</v>
      </c>
      <c r="I30" s="27">
        <f t="shared" si="29"/>
        <v>0</v>
      </c>
    </row>
    <row r="31" spans="1:9" ht="14.25">
      <c r="A31" s="10">
        <v>30</v>
      </c>
      <c r="B31" s="23" t="s">
        <v>92</v>
      </c>
      <c r="C31" s="12">
        <f t="shared" si="1"/>
        <v>6.0085346301692546E+22</v>
      </c>
      <c r="D31" s="10">
        <v>0</v>
      </c>
      <c r="E31" s="29">
        <v>0</v>
      </c>
      <c r="F31" s="27">
        <f t="shared" ref="F31:G31" si="30">IF(B31="INSTRUMENT",1.05,0)</f>
        <v>0</v>
      </c>
      <c r="G31" s="27">
        <f t="shared" si="30"/>
        <v>0</v>
      </c>
      <c r="H31" s="10">
        <v>1.2</v>
      </c>
      <c r="I31" s="27">
        <f>IF(E31="INSTRUMENT",1.05,0)</f>
        <v>0</v>
      </c>
    </row>
    <row r="32" spans="1:9" ht="14.25">
      <c r="A32" s="10">
        <v>31</v>
      </c>
      <c r="B32" s="23" t="s">
        <v>94</v>
      </c>
      <c r="C32" s="12">
        <f t="shared" si="1"/>
        <v>3.0418206565231853E+23</v>
      </c>
      <c r="D32" s="10">
        <v>1.01</v>
      </c>
      <c r="E32" s="29">
        <v>0</v>
      </c>
      <c r="F32" s="27">
        <f t="shared" ref="F32:I32" si="31">IF(B32="INSTRUMENT",1.05,0)</f>
        <v>0</v>
      </c>
      <c r="G32" s="27">
        <f t="shared" si="31"/>
        <v>0</v>
      </c>
      <c r="H32" s="27">
        <f t="shared" si="31"/>
        <v>0</v>
      </c>
      <c r="I32" s="27">
        <f t="shared" si="31"/>
        <v>0</v>
      </c>
    </row>
    <row r="33" spans="1:9" ht="14.25">
      <c r="A33" s="10">
        <v>32</v>
      </c>
      <c r="B33" s="23" t="s">
        <v>95</v>
      </c>
      <c r="C33" s="12">
        <f t="shared" si="1"/>
        <v>1.5399217073648625E+24</v>
      </c>
      <c r="D33" s="10">
        <v>1.01</v>
      </c>
      <c r="E33" s="29">
        <v>0</v>
      </c>
      <c r="F33" s="27">
        <f t="shared" ref="F33:I33" si="32">IF(B33="INSTRUMENT",1.05,0)</f>
        <v>0</v>
      </c>
      <c r="G33" s="27">
        <f t="shared" si="32"/>
        <v>0</v>
      </c>
      <c r="H33" s="27">
        <f t="shared" si="32"/>
        <v>0</v>
      </c>
      <c r="I33" s="27">
        <f t="shared" si="32"/>
        <v>0</v>
      </c>
    </row>
    <row r="34" spans="1:9" ht="14.25">
      <c r="A34" s="10">
        <v>33</v>
      </c>
      <c r="B34" s="23" t="s">
        <v>96</v>
      </c>
      <c r="C34" s="12">
        <f t="shared" si="1"/>
        <v>7.7958536435346166E+24</v>
      </c>
      <c r="D34" s="10">
        <v>1.01</v>
      </c>
      <c r="E34" s="29">
        <v>0</v>
      </c>
      <c r="F34" s="27">
        <f t="shared" ref="F34:I34" si="33">IF(B34="INSTRUMENT",1.05,0)</f>
        <v>0</v>
      </c>
      <c r="G34" s="27">
        <f t="shared" si="33"/>
        <v>0</v>
      </c>
      <c r="H34" s="27">
        <f t="shared" si="33"/>
        <v>0</v>
      </c>
      <c r="I34" s="27">
        <f t="shared" si="33"/>
        <v>0</v>
      </c>
    </row>
    <row r="35" spans="1:9" ht="14.25">
      <c r="A35" s="10">
        <v>34</v>
      </c>
      <c r="B35" s="23" t="s">
        <v>97</v>
      </c>
      <c r="C35" s="12">
        <f t="shared" si="1"/>
        <v>3.9466509070393996E+25</v>
      </c>
      <c r="D35" s="10">
        <v>1.01</v>
      </c>
      <c r="E35" s="29">
        <v>0</v>
      </c>
      <c r="F35" s="27">
        <f t="shared" ref="F35:I35" si="34">IF(B35="INSTRUMENT",1.05,0)</f>
        <v>0</v>
      </c>
      <c r="G35" s="27">
        <f t="shared" si="34"/>
        <v>0</v>
      </c>
      <c r="H35" s="27">
        <f t="shared" si="34"/>
        <v>0</v>
      </c>
      <c r="I35" s="27">
        <f t="shared" si="34"/>
        <v>0</v>
      </c>
    </row>
    <row r="36" spans="1:9" ht="14.25">
      <c r="A36" s="10">
        <v>35</v>
      </c>
      <c r="B36" s="23" t="s">
        <v>98</v>
      </c>
      <c r="C36" s="12">
        <f t="shared" si="1"/>
        <v>1.9979920216886961E+26</v>
      </c>
      <c r="D36" s="10">
        <v>1.01</v>
      </c>
      <c r="E36" s="29">
        <v>0</v>
      </c>
      <c r="F36" s="27">
        <f t="shared" ref="F36:I36" si="35">IF(B36="INSTRUMENT",1.05,0)</f>
        <v>0</v>
      </c>
      <c r="G36" s="27">
        <f t="shared" si="35"/>
        <v>0</v>
      </c>
      <c r="H36" s="27">
        <f t="shared" si="35"/>
        <v>0</v>
      </c>
      <c r="I36" s="27">
        <f t="shared" si="35"/>
        <v>0</v>
      </c>
    </row>
    <row r="37" spans="1:9" ht="14.25">
      <c r="A37" s="10">
        <v>36</v>
      </c>
      <c r="B37" s="23" t="s">
        <v>99</v>
      </c>
      <c r="C37" s="12">
        <f t="shared" si="1"/>
        <v>1.0114834609799024E+27</v>
      </c>
      <c r="D37" s="10">
        <v>1.01</v>
      </c>
      <c r="E37" s="29">
        <v>0</v>
      </c>
      <c r="F37" s="27">
        <f t="shared" ref="F37:I37" si="36">IF(B37="INSTRUMENT",1.05,0)</f>
        <v>0</v>
      </c>
      <c r="G37" s="27">
        <f t="shared" si="36"/>
        <v>0</v>
      </c>
      <c r="H37" s="27">
        <f t="shared" si="36"/>
        <v>0</v>
      </c>
      <c r="I37" s="27">
        <f t="shared" si="36"/>
        <v>0</v>
      </c>
    </row>
    <row r="38" spans="1:9" ht="14.25">
      <c r="A38" s="10">
        <v>37</v>
      </c>
      <c r="B38" s="23" t="s">
        <v>100</v>
      </c>
      <c r="C38" s="12">
        <f t="shared" si="1"/>
        <v>5.1206350212107554E+27</v>
      </c>
      <c r="D38" s="10">
        <v>1.01</v>
      </c>
      <c r="E38" s="29">
        <v>0</v>
      </c>
      <c r="F38" s="27">
        <f t="shared" ref="F38:I38" si="37">IF(B38="INSTRUMENT",1.05,0)</f>
        <v>0</v>
      </c>
      <c r="G38" s="27">
        <f t="shared" si="37"/>
        <v>0</v>
      </c>
      <c r="H38" s="27">
        <f t="shared" si="37"/>
        <v>0</v>
      </c>
      <c r="I38" s="27">
        <f t="shared" si="37"/>
        <v>0</v>
      </c>
    </row>
    <row r="39" spans="1:9" ht="14.25">
      <c r="A39" s="10">
        <v>38</v>
      </c>
      <c r="B39" s="23" t="s">
        <v>101</v>
      </c>
      <c r="C39" s="12">
        <f t="shared" si="1"/>
        <v>2.5923214794879447E+28</v>
      </c>
      <c r="D39" s="10">
        <v>1.01</v>
      </c>
      <c r="E39" s="29">
        <v>0</v>
      </c>
      <c r="F39" s="27">
        <f t="shared" ref="F39:I39" si="38">IF(B39="INSTRUMENT",1.05,0)</f>
        <v>0</v>
      </c>
      <c r="G39" s="27">
        <f t="shared" si="38"/>
        <v>0</v>
      </c>
      <c r="H39" s="27">
        <f t="shared" si="38"/>
        <v>0</v>
      </c>
      <c r="I39" s="27">
        <f t="shared" si="38"/>
        <v>0</v>
      </c>
    </row>
    <row r="40" spans="1:9" ht="14.25">
      <c r="A40" s="10">
        <v>39</v>
      </c>
      <c r="B40" s="23" t="s">
        <v>102</v>
      </c>
      <c r="C40" s="12">
        <f t="shared" si="1"/>
        <v>1.3123627489907719E+29</v>
      </c>
      <c r="D40" s="10">
        <v>1.01</v>
      </c>
      <c r="E40" s="29">
        <v>0</v>
      </c>
      <c r="F40" s="27">
        <f t="shared" ref="F40:I40" si="39">IF(B40="INSTRUMENT",1.05,0)</f>
        <v>0</v>
      </c>
      <c r="G40" s="27">
        <f t="shared" si="39"/>
        <v>0</v>
      </c>
      <c r="H40" s="27">
        <f t="shared" si="39"/>
        <v>0</v>
      </c>
      <c r="I40" s="27">
        <f t="shared" si="39"/>
        <v>0</v>
      </c>
    </row>
    <row r="41" spans="1:9" ht="14.25">
      <c r="A41" s="10">
        <v>40</v>
      </c>
      <c r="B41" s="23" t="s">
        <v>103</v>
      </c>
      <c r="C41" s="12">
        <f t="shared" si="1"/>
        <v>6.6438364167657836E+29</v>
      </c>
      <c r="D41" s="10">
        <v>0</v>
      </c>
      <c r="E41" s="29">
        <v>0</v>
      </c>
      <c r="F41" s="27">
        <f t="shared" ref="F41:G41" si="40">IF(B41="INSTRUMENT",1.05,0)</f>
        <v>0</v>
      </c>
      <c r="G41" s="27">
        <f t="shared" si="40"/>
        <v>0</v>
      </c>
      <c r="H41" s="10">
        <v>1.2</v>
      </c>
      <c r="I41" s="27">
        <f>IF(E41="INSTRUMENT",1.05,0)</f>
        <v>0</v>
      </c>
    </row>
    <row r="42" spans="1:9" ht="14.25">
      <c r="A42" s="10"/>
      <c r="B42" s="26"/>
      <c r="D42" s="10"/>
      <c r="E42" s="27"/>
    </row>
    <row r="43" spans="1:9" ht="14.25">
      <c r="A43" s="10"/>
      <c r="B43" s="26"/>
      <c r="D43" s="10"/>
      <c r="E43" s="27"/>
    </row>
    <row r="44" spans="1:9" ht="14.25">
      <c r="A44" s="10"/>
      <c r="B44" s="26"/>
      <c r="D44" s="10"/>
      <c r="E44" s="27"/>
    </row>
    <row r="45" spans="1:9" ht="14.25">
      <c r="A45" s="10"/>
      <c r="B45" s="26"/>
      <c r="D45" s="10"/>
      <c r="E45" s="27"/>
    </row>
    <row r="46" spans="1:9" ht="14.25">
      <c r="A46" s="10"/>
      <c r="B46" s="26"/>
      <c r="D46" s="10"/>
      <c r="E46" s="27"/>
    </row>
    <row r="47" spans="1:9" ht="14.25">
      <c r="A47" s="10"/>
      <c r="B47" s="26"/>
      <c r="D47" s="10"/>
      <c r="E47" s="27"/>
    </row>
    <row r="48" spans="1:9" ht="14.25">
      <c r="A48" s="10"/>
      <c r="B48" s="26"/>
      <c r="D48" s="10"/>
      <c r="E48" s="27"/>
    </row>
    <row r="49" spans="1:5" ht="14.25">
      <c r="A49" s="10"/>
      <c r="B49" s="26"/>
      <c r="D49" s="10"/>
      <c r="E49" s="27"/>
    </row>
    <row r="50" spans="1:5" ht="14.25">
      <c r="A50" s="10"/>
      <c r="B50" s="26"/>
      <c r="D50" s="10"/>
      <c r="E50" s="27"/>
    </row>
    <row r="51" spans="1:5" ht="14.25">
      <c r="A51" s="10"/>
      <c r="B51" s="26"/>
      <c r="D51" s="10"/>
      <c r="E51" s="27"/>
    </row>
    <row r="52" spans="1:5" ht="14.25">
      <c r="A52" s="10"/>
      <c r="B52" s="26"/>
      <c r="D52" s="10"/>
      <c r="E52" s="27"/>
    </row>
    <row r="53" spans="1:5" ht="14.25">
      <c r="A53" s="10"/>
      <c r="B53" s="26"/>
      <c r="D53" s="10"/>
      <c r="E53" s="27"/>
    </row>
    <row r="54" spans="1:5" ht="14.25">
      <c r="A54" s="10"/>
      <c r="B54" s="26"/>
      <c r="D54" s="10"/>
      <c r="E54" s="27"/>
    </row>
    <row r="55" spans="1:5" ht="14.25">
      <c r="A55" s="10"/>
      <c r="B55" s="26"/>
      <c r="D55" s="10"/>
      <c r="E55" s="27"/>
    </row>
    <row r="56" spans="1:5" ht="14.25">
      <c r="A56" s="10"/>
      <c r="B56" s="26"/>
      <c r="D56" s="10"/>
      <c r="E56" s="27"/>
    </row>
    <row r="57" spans="1:5" ht="14.25">
      <c r="A57" s="10"/>
      <c r="B57" s="26"/>
      <c r="D57" s="10"/>
      <c r="E57" s="27"/>
    </row>
    <row r="58" spans="1:5" ht="14.25">
      <c r="A58" s="10"/>
      <c r="B58" s="26"/>
      <c r="D58" s="10"/>
      <c r="E58" s="27"/>
    </row>
    <row r="59" spans="1:5" ht="14.25">
      <c r="A59" s="10"/>
      <c r="B59" s="26"/>
      <c r="D59" s="10"/>
      <c r="E59" s="27"/>
    </row>
    <row r="60" spans="1:5" ht="14.25">
      <c r="A60" s="10"/>
      <c r="B60" s="26"/>
      <c r="D60" s="10"/>
      <c r="E60" s="27"/>
    </row>
    <row r="61" spans="1:5" ht="14.25">
      <c r="A61" s="10"/>
      <c r="B61" s="26"/>
      <c r="D61" s="10"/>
      <c r="E61" s="27"/>
    </row>
    <row r="62" spans="1:5" ht="14.25">
      <c r="A62" s="10"/>
      <c r="B62" s="26"/>
      <c r="D62" s="10"/>
      <c r="E62" s="27"/>
    </row>
    <row r="63" spans="1:5" ht="14.25">
      <c r="A63" s="10"/>
      <c r="B63" s="26"/>
      <c r="D63" s="10"/>
      <c r="E63" s="27"/>
    </row>
    <row r="64" spans="1:5" ht="14.25">
      <c r="A64" s="10"/>
      <c r="B64" s="26"/>
      <c r="D64" s="10"/>
      <c r="E64" s="27"/>
    </row>
    <row r="65" spans="1:5" ht="14.25">
      <c r="A65" s="10"/>
      <c r="B65" s="26"/>
      <c r="D65" s="10"/>
      <c r="E65" s="27"/>
    </row>
    <row r="66" spans="1:5" ht="14.25">
      <c r="A66" s="10"/>
      <c r="B66" s="26"/>
      <c r="D66" s="10"/>
      <c r="E66" s="27"/>
    </row>
    <row r="67" spans="1:5" ht="14.25">
      <c r="A67" s="10"/>
      <c r="B67" s="26"/>
      <c r="D67" s="10"/>
      <c r="E67" s="27"/>
    </row>
    <row r="68" spans="1:5" ht="14.25">
      <c r="A68" s="10"/>
      <c r="B68" s="26"/>
      <c r="D68" s="10"/>
      <c r="E68" s="27"/>
    </row>
    <row r="69" spans="1:5" ht="14.25">
      <c r="A69" s="10"/>
      <c r="B69" s="26"/>
      <c r="D69" s="10"/>
      <c r="E69" s="27"/>
    </row>
    <row r="70" spans="1:5" ht="14.25">
      <c r="A70" s="10"/>
      <c r="B70" s="26"/>
      <c r="D70" s="10"/>
      <c r="E70" s="27"/>
    </row>
    <row r="71" spans="1:5" ht="14.25">
      <c r="A71" s="10"/>
      <c r="B71" s="26"/>
      <c r="D71" s="10"/>
      <c r="E71" s="27"/>
    </row>
    <row r="72" spans="1:5" ht="14.25">
      <c r="A72" s="10"/>
      <c r="B72" s="26"/>
      <c r="D72" s="10"/>
      <c r="E72" s="27"/>
    </row>
    <row r="73" spans="1:5" ht="14.25">
      <c r="A73" s="10"/>
      <c r="B73" s="26"/>
      <c r="D73" s="10"/>
      <c r="E73" s="27"/>
    </row>
    <row r="74" spans="1:5" ht="14.25">
      <c r="A74" s="10"/>
      <c r="B74" s="26"/>
      <c r="D74" s="10"/>
      <c r="E74" s="27"/>
    </row>
    <row r="75" spans="1:5" ht="14.25">
      <c r="A75" s="10"/>
      <c r="B75" s="26"/>
      <c r="D75" s="10"/>
      <c r="E75" s="27"/>
    </row>
    <row r="76" spans="1:5" ht="14.25">
      <c r="A76" s="10"/>
      <c r="B76" s="26"/>
      <c r="D76" s="10"/>
      <c r="E76" s="27"/>
    </row>
    <row r="77" spans="1:5" ht="14.25">
      <c r="A77" s="10"/>
      <c r="B77" s="26"/>
      <c r="D77" s="10"/>
      <c r="E77" s="27"/>
    </row>
    <row r="78" spans="1:5" ht="14.25">
      <c r="A78" s="10"/>
      <c r="B78" s="26"/>
      <c r="D78" s="10"/>
      <c r="E78" s="27"/>
    </row>
    <row r="79" spans="1:5" ht="14.25">
      <c r="A79" s="10"/>
      <c r="B79" s="26"/>
      <c r="D79" s="10"/>
      <c r="E79" s="27"/>
    </row>
    <row r="80" spans="1:5" ht="14.25">
      <c r="A80" s="10"/>
      <c r="B80" s="26"/>
      <c r="D80" s="10"/>
      <c r="E80" s="27"/>
    </row>
    <row r="81" spans="1:5" ht="14.25">
      <c r="A81" s="10"/>
      <c r="B81" s="26"/>
      <c r="D81" s="10"/>
      <c r="E81" s="27"/>
    </row>
    <row r="82" spans="1:5" ht="14.25">
      <c r="A82" s="10"/>
      <c r="B82" s="26"/>
      <c r="D82" s="10"/>
      <c r="E82" s="27"/>
    </row>
    <row r="83" spans="1:5" ht="14.25">
      <c r="A83" s="10"/>
      <c r="B83" s="26"/>
      <c r="D83" s="10"/>
      <c r="E83" s="27"/>
    </row>
    <row r="84" spans="1:5" ht="14.25">
      <c r="A84" s="10"/>
      <c r="B84" s="26"/>
      <c r="D84" s="10"/>
      <c r="E84" s="27"/>
    </row>
    <row r="85" spans="1:5" ht="14.25">
      <c r="A85" s="10"/>
      <c r="B85" s="26"/>
      <c r="D85" s="10"/>
      <c r="E85" s="27"/>
    </row>
    <row r="86" spans="1:5" ht="14.25">
      <c r="A86" s="10"/>
      <c r="B86" s="26"/>
      <c r="D86" s="10"/>
      <c r="E86" s="27"/>
    </row>
    <row r="87" spans="1:5" ht="14.25">
      <c r="A87" s="10"/>
      <c r="B87" s="26"/>
      <c r="D87" s="10"/>
      <c r="E87" s="27"/>
    </row>
    <row r="88" spans="1:5" ht="14.25">
      <c r="A88" s="10"/>
      <c r="B88" s="26"/>
      <c r="D88" s="10"/>
      <c r="E88" s="27"/>
    </row>
    <row r="89" spans="1:5" ht="14.25">
      <c r="A89" s="10"/>
      <c r="B89" s="26"/>
      <c r="D89" s="10"/>
      <c r="E89" s="27"/>
    </row>
    <row r="90" spans="1:5" ht="14.25">
      <c r="A90" s="10"/>
      <c r="B90" s="26"/>
      <c r="D90" s="10"/>
      <c r="E90" s="27"/>
    </row>
    <row r="91" spans="1:5" ht="14.25">
      <c r="A91" s="10"/>
      <c r="B91" s="26"/>
      <c r="D91" s="10"/>
      <c r="E91" s="27"/>
    </row>
    <row r="92" spans="1:5" ht="14.25">
      <c r="A92" s="10"/>
      <c r="B92" s="26"/>
      <c r="D92" s="10"/>
      <c r="E92" s="27"/>
    </row>
    <row r="93" spans="1:5" ht="14.25">
      <c r="A93" s="10"/>
      <c r="B93" s="26"/>
      <c r="D93" s="10"/>
      <c r="E93" s="27"/>
    </row>
    <row r="94" spans="1:5" ht="14.25">
      <c r="A94" s="10"/>
      <c r="B94" s="26"/>
      <c r="D94" s="10"/>
      <c r="E94" s="27"/>
    </row>
    <row r="95" spans="1:5" ht="14.25">
      <c r="A95" s="10"/>
      <c r="B95" s="26"/>
      <c r="D95" s="10"/>
      <c r="E95" s="27"/>
    </row>
    <row r="96" spans="1:5" ht="14.25">
      <c r="A96" s="10"/>
      <c r="B96" s="26"/>
      <c r="D96" s="10"/>
      <c r="E96" s="27"/>
    </row>
    <row r="97" spans="1:5" ht="14.25">
      <c r="A97" s="10"/>
      <c r="B97" s="26"/>
      <c r="D97" s="10"/>
      <c r="E97" s="27"/>
    </row>
    <row r="98" spans="1:5" ht="14.25">
      <c r="A98" s="10"/>
      <c r="B98" s="26"/>
      <c r="D98" s="10"/>
      <c r="E98" s="27"/>
    </row>
    <row r="99" spans="1:5" ht="14.25">
      <c r="A99" s="10"/>
      <c r="B99" s="26"/>
      <c r="D99" s="10"/>
      <c r="E99" s="27"/>
    </row>
    <row r="100" spans="1:5" ht="14.25">
      <c r="A100" s="10"/>
      <c r="B100" s="26"/>
      <c r="D100" s="10"/>
      <c r="E100" s="27"/>
    </row>
    <row r="101" spans="1:5" ht="14.25">
      <c r="A101" s="10"/>
      <c r="B101" s="26"/>
      <c r="D101" s="10"/>
      <c r="E101" s="27"/>
    </row>
    <row r="102" spans="1:5" ht="12.75">
      <c r="B102" s="26"/>
    </row>
    <row r="103" spans="1:5" ht="12.75">
      <c r="B103" s="26"/>
    </row>
    <row r="104" spans="1:5" ht="12.75">
      <c r="B104" s="26"/>
    </row>
    <row r="105" spans="1:5" ht="12.75">
      <c r="B105" s="26"/>
    </row>
    <row r="106" spans="1:5" ht="12.75">
      <c r="B106" s="26"/>
    </row>
    <row r="107" spans="1:5" ht="12.75">
      <c r="B107" s="26"/>
    </row>
    <row r="108" spans="1:5" ht="12.75">
      <c r="B108" s="26"/>
    </row>
    <row r="109" spans="1:5" ht="12.75">
      <c r="B109" s="26"/>
    </row>
    <row r="110" spans="1:5" ht="12.75">
      <c r="B110" s="26"/>
    </row>
    <row r="111" spans="1:5" ht="12.75">
      <c r="B111" s="26"/>
    </row>
    <row r="112" spans="1:5" ht="12.75">
      <c r="B112" s="26"/>
    </row>
    <row r="113" spans="2:2" ht="12.75">
      <c r="B113" s="26"/>
    </row>
    <row r="114" spans="2:2" ht="12.75">
      <c r="B114" s="26"/>
    </row>
    <row r="115" spans="2:2" ht="12.75">
      <c r="B115" s="26"/>
    </row>
    <row r="116" spans="2:2" ht="12.75">
      <c r="B116" s="26"/>
    </row>
    <row r="117" spans="2:2" ht="12.75">
      <c r="B117" s="26"/>
    </row>
    <row r="118" spans="2:2" ht="12.75">
      <c r="B118" s="26"/>
    </row>
    <row r="119" spans="2:2" ht="12.75">
      <c r="B119" s="26"/>
    </row>
    <row r="120" spans="2:2" ht="12.75">
      <c r="B120" s="26"/>
    </row>
    <row r="121" spans="2:2" ht="12.75">
      <c r="B121" s="26"/>
    </row>
    <row r="122" spans="2:2" ht="12.75">
      <c r="B122" s="26"/>
    </row>
    <row r="123" spans="2:2" ht="12.75">
      <c r="B123" s="26"/>
    </row>
    <row r="124" spans="2:2" ht="12.75">
      <c r="B124" s="26"/>
    </row>
    <row r="125" spans="2:2" ht="12.75">
      <c r="B125" s="26"/>
    </row>
    <row r="126" spans="2:2" ht="12.75">
      <c r="B126" s="26"/>
    </row>
    <row r="127" spans="2:2" ht="12.75">
      <c r="B127" s="26"/>
    </row>
    <row r="128" spans="2:2" ht="12.75">
      <c r="B128" s="26"/>
    </row>
    <row r="129" spans="2:2" ht="12.75">
      <c r="B129" s="26"/>
    </row>
    <row r="130" spans="2:2" ht="12.75">
      <c r="B130" s="26"/>
    </row>
    <row r="131" spans="2:2" ht="12.75">
      <c r="B131" s="26"/>
    </row>
    <row r="132" spans="2:2" ht="12.75">
      <c r="B132" s="26"/>
    </row>
    <row r="133" spans="2:2" ht="12.75">
      <c r="B133" s="26"/>
    </row>
    <row r="134" spans="2:2" ht="12.75">
      <c r="B134" s="26"/>
    </row>
    <row r="135" spans="2:2" ht="12.75">
      <c r="B135" s="26"/>
    </row>
    <row r="136" spans="2:2" ht="12.75">
      <c r="B136" s="26"/>
    </row>
    <row r="137" spans="2:2" ht="12.75">
      <c r="B137" s="26"/>
    </row>
    <row r="138" spans="2:2" ht="12.75">
      <c r="B138" s="26"/>
    </row>
    <row r="139" spans="2:2" ht="12.75">
      <c r="B139" s="26"/>
    </row>
    <row r="140" spans="2:2" ht="12.75">
      <c r="B140" s="26"/>
    </row>
    <row r="141" spans="2:2" ht="12.75">
      <c r="B141" s="26"/>
    </row>
    <row r="142" spans="2:2" ht="12.75">
      <c r="B142" s="26"/>
    </row>
    <row r="143" spans="2:2" ht="12.75">
      <c r="B143" s="26"/>
    </row>
    <row r="144" spans="2:2" ht="12.75">
      <c r="B144" s="26"/>
    </row>
    <row r="145" spans="2:2" ht="12.75">
      <c r="B145" s="26"/>
    </row>
    <row r="146" spans="2:2" ht="12.75">
      <c r="B146" s="26"/>
    </row>
    <row r="147" spans="2:2" ht="12.75">
      <c r="B147" s="26"/>
    </row>
    <row r="148" spans="2:2" ht="12.75">
      <c r="B148" s="26"/>
    </row>
    <row r="149" spans="2:2" ht="12.75">
      <c r="B149" s="26"/>
    </row>
    <row r="150" spans="2:2" ht="12.75">
      <c r="B150" s="26"/>
    </row>
    <row r="151" spans="2:2" ht="12.75">
      <c r="B151" s="26"/>
    </row>
    <row r="152" spans="2:2" ht="12.75">
      <c r="B152" s="26"/>
    </row>
    <row r="153" spans="2:2" ht="12.75">
      <c r="B153" s="26"/>
    </row>
    <row r="154" spans="2:2" ht="12.75">
      <c r="B154" s="26"/>
    </row>
    <row r="155" spans="2:2" ht="12.75">
      <c r="B155" s="26"/>
    </row>
    <row r="156" spans="2:2" ht="12.75">
      <c r="B156" s="26"/>
    </row>
    <row r="157" spans="2:2" ht="12.75">
      <c r="B157" s="26"/>
    </row>
    <row r="158" spans="2:2" ht="12.75">
      <c r="B158" s="26"/>
    </row>
    <row r="159" spans="2:2" ht="12.75">
      <c r="B159" s="26"/>
    </row>
    <row r="160" spans="2:2" ht="12.75">
      <c r="B160" s="26"/>
    </row>
    <row r="161" spans="2:2" ht="12.75">
      <c r="B161" s="26"/>
    </row>
    <row r="162" spans="2:2" ht="12.75">
      <c r="B162" s="26"/>
    </row>
    <row r="163" spans="2:2" ht="12.75">
      <c r="B163" s="26"/>
    </row>
    <row r="164" spans="2:2" ht="12.75">
      <c r="B164" s="26"/>
    </row>
    <row r="165" spans="2:2" ht="12.75">
      <c r="B165" s="26"/>
    </row>
    <row r="166" spans="2:2" ht="12.75">
      <c r="B166" s="26"/>
    </row>
    <row r="167" spans="2:2" ht="12.75">
      <c r="B167" s="26"/>
    </row>
    <row r="168" spans="2:2" ht="12.75">
      <c r="B168" s="26"/>
    </row>
    <row r="169" spans="2:2" ht="12.75">
      <c r="B169" s="26"/>
    </row>
    <row r="170" spans="2:2" ht="12.75">
      <c r="B170" s="26"/>
    </row>
    <row r="171" spans="2:2" ht="12.75">
      <c r="B171" s="26"/>
    </row>
    <row r="172" spans="2:2" ht="12.75">
      <c r="B172" s="26"/>
    </row>
    <row r="173" spans="2:2" ht="12.75">
      <c r="B173" s="26"/>
    </row>
    <row r="174" spans="2:2" ht="12.75">
      <c r="B174" s="26"/>
    </row>
    <row r="175" spans="2:2" ht="12.75">
      <c r="B175" s="26"/>
    </row>
    <row r="176" spans="2:2" ht="12.75">
      <c r="B176" s="26"/>
    </row>
    <row r="177" spans="2:2" ht="12.75">
      <c r="B177" s="26"/>
    </row>
    <row r="178" spans="2:2" ht="12.75">
      <c r="B178" s="26"/>
    </row>
    <row r="179" spans="2:2" ht="12.75">
      <c r="B179" s="26"/>
    </row>
    <row r="180" spans="2:2" ht="12.75">
      <c r="B180" s="26"/>
    </row>
    <row r="181" spans="2:2" ht="12.75">
      <c r="B181" s="26"/>
    </row>
    <row r="182" spans="2:2" ht="12.75">
      <c r="B182" s="26"/>
    </row>
    <row r="183" spans="2:2" ht="12.75">
      <c r="B183" s="26"/>
    </row>
    <row r="184" spans="2:2" ht="12.75">
      <c r="B184" s="26"/>
    </row>
    <row r="185" spans="2:2" ht="12.75">
      <c r="B185" s="26"/>
    </row>
    <row r="186" spans="2:2" ht="12.75">
      <c r="B186" s="26"/>
    </row>
    <row r="187" spans="2:2" ht="12.75">
      <c r="B187" s="26"/>
    </row>
    <row r="188" spans="2:2" ht="12.75">
      <c r="B188" s="26"/>
    </row>
    <row r="189" spans="2:2" ht="12.75">
      <c r="B189" s="26"/>
    </row>
    <row r="190" spans="2:2" ht="12.75">
      <c r="B190" s="26"/>
    </row>
    <row r="191" spans="2:2" ht="12.75">
      <c r="B191" s="26"/>
    </row>
    <row r="192" spans="2:2" ht="12.75">
      <c r="B192" s="26"/>
    </row>
    <row r="193" spans="2:2" ht="12.75">
      <c r="B193" s="26"/>
    </row>
    <row r="194" spans="2:2" ht="12.75">
      <c r="B194" s="26"/>
    </row>
    <row r="195" spans="2:2" ht="12.75">
      <c r="B195" s="26"/>
    </row>
    <row r="196" spans="2:2" ht="12.75">
      <c r="B196" s="26"/>
    </row>
    <row r="197" spans="2:2" ht="12.75">
      <c r="B197" s="26"/>
    </row>
    <row r="198" spans="2:2" ht="12.75">
      <c r="B198" s="26"/>
    </row>
    <row r="199" spans="2:2" ht="12.75">
      <c r="B199" s="26"/>
    </row>
    <row r="200" spans="2:2" ht="12.75">
      <c r="B200" s="26"/>
    </row>
    <row r="201" spans="2:2" ht="12.75">
      <c r="B201" s="26"/>
    </row>
    <row r="202" spans="2:2" ht="12.75">
      <c r="B202" s="26"/>
    </row>
    <row r="203" spans="2:2" ht="12.75">
      <c r="B203" s="26"/>
    </row>
    <row r="204" spans="2:2" ht="12.75">
      <c r="B204" s="26"/>
    </row>
    <row r="205" spans="2:2" ht="12.75">
      <c r="B205" s="26"/>
    </row>
    <row r="206" spans="2:2" ht="12.75">
      <c r="B206" s="26"/>
    </row>
    <row r="207" spans="2:2" ht="12.75">
      <c r="B207" s="26"/>
    </row>
    <row r="208" spans="2:2" ht="12.75">
      <c r="B208" s="26"/>
    </row>
    <row r="209" spans="2:2" ht="12.75">
      <c r="B209" s="26"/>
    </row>
    <row r="210" spans="2:2" ht="12.75">
      <c r="B210" s="26"/>
    </row>
    <row r="211" spans="2:2" ht="12.75">
      <c r="B211" s="26"/>
    </row>
    <row r="212" spans="2:2" ht="12.75">
      <c r="B212" s="26"/>
    </row>
    <row r="213" spans="2:2" ht="12.75">
      <c r="B213" s="26"/>
    </row>
    <row r="214" spans="2:2" ht="12.75">
      <c r="B214" s="26"/>
    </row>
    <row r="215" spans="2:2" ht="12.75">
      <c r="B215" s="26"/>
    </row>
    <row r="216" spans="2:2" ht="12.75">
      <c r="B216" s="26"/>
    </row>
    <row r="217" spans="2:2" ht="12.75">
      <c r="B217" s="26"/>
    </row>
    <row r="218" spans="2:2" ht="12.75">
      <c r="B218" s="26"/>
    </row>
    <row r="219" spans="2:2" ht="12.75">
      <c r="B219" s="26"/>
    </row>
    <row r="220" spans="2:2" ht="12.75">
      <c r="B220" s="26"/>
    </row>
    <row r="221" spans="2:2" ht="12.75">
      <c r="B221" s="26"/>
    </row>
    <row r="222" spans="2:2" ht="12.75">
      <c r="B222" s="26"/>
    </row>
    <row r="223" spans="2:2" ht="12.75">
      <c r="B223" s="26"/>
    </row>
    <row r="224" spans="2:2" ht="12.75">
      <c r="B224" s="26"/>
    </row>
    <row r="225" spans="2:2" ht="12.75">
      <c r="B225" s="26"/>
    </row>
    <row r="226" spans="2:2" ht="12.75">
      <c r="B226" s="26"/>
    </row>
    <row r="227" spans="2:2" ht="12.75">
      <c r="B227" s="26"/>
    </row>
    <row r="228" spans="2:2" ht="12.75">
      <c r="B228" s="26"/>
    </row>
    <row r="229" spans="2:2" ht="12.75">
      <c r="B229" s="26"/>
    </row>
    <row r="230" spans="2:2" ht="12.75">
      <c r="B230" s="26"/>
    </row>
    <row r="231" spans="2:2" ht="12.75">
      <c r="B231" s="26"/>
    </row>
    <row r="232" spans="2:2" ht="12.75">
      <c r="B232" s="26"/>
    </row>
    <row r="233" spans="2:2" ht="12.75">
      <c r="B233" s="26"/>
    </row>
    <row r="234" spans="2:2" ht="12.75">
      <c r="B234" s="26"/>
    </row>
    <row r="235" spans="2:2" ht="12.75">
      <c r="B235" s="26"/>
    </row>
    <row r="236" spans="2:2" ht="12.75">
      <c r="B236" s="26"/>
    </row>
    <row r="237" spans="2:2" ht="12.75">
      <c r="B237" s="26"/>
    </row>
    <row r="238" spans="2:2" ht="12.75">
      <c r="B238" s="26"/>
    </row>
    <row r="239" spans="2:2" ht="12.75">
      <c r="B239" s="26"/>
    </row>
    <row r="240" spans="2:2" ht="12.75">
      <c r="B240" s="26"/>
    </row>
    <row r="241" spans="2:2" ht="12.75">
      <c r="B241" s="26"/>
    </row>
    <row r="242" spans="2:2" ht="12.75">
      <c r="B242" s="26"/>
    </row>
    <row r="243" spans="2:2" ht="12.75">
      <c r="B243" s="26"/>
    </row>
    <row r="244" spans="2:2" ht="12.75">
      <c r="B244" s="26"/>
    </row>
    <row r="245" spans="2:2" ht="12.75">
      <c r="B245" s="26"/>
    </row>
    <row r="246" spans="2:2" ht="12.75">
      <c r="B246" s="26"/>
    </row>
    <row r="247" spans="2:2" ht="12.75">
      <c r="B247" s="26"/>
    </row>
    <row r="248" spans="2:2" ht="12.75">
      <c r="B248" s="26"/>
    </row>
    <row r="249" spans="2:2" ht="12.75">
      <c r="B249" s="26"/>
    </row>
    <row r="250" spans="2:2" ht="12.75">
      <c r="B250" s="26"/>
    </row>
    <row r="251" spans="2:2" ht="12.75">
      <c r="B251" s="26"/>
    </row>
    <row r="252" spans="2:2" ht="12.75">
      <c r="B252" s="26"/>
    </row>
    <row r="253" spans="2:2" ht="12.75">
      <c r="B253" s="26"/>
    </row>
    <row r="254" spans="2:2" ht="12.75">
      <c r="B254" s="26"/>
    </row>
    <row r="255" spans="2:2" ht="12.75">
      <c r="B255" s="26"/>
    </row>
    <row r="256" spans="2:2" ht="12.75">
      <c r="B256" s="26"/>
    </row>
    <row r="257" spans="2:2" ht="12.75">
      <c r="B257" s="26"/>
    </row>
    <row r="258" spans="2:2" ht="12.75">
      <c r="B258" s="26"/>
    </row>
    <row r="259" spans="2:2" ht="12.75">
      <c r="B259" s="26"/>
    </row>
    <row r="260" spans="2:2" ht="12.75">
      <c r="B260" s="26"/>
    </row>
    <row r="261" spans="2:2" ht="12.75">
      <c r="B261" s="26"/>
    </row>
    <row r="262" spans="2:2" ht="12.75">
      <c r="B262" s="26"/>
    </row>
    <row r="263" spans="2:2" ht="12.75">
      <c r="B263" s="26"/>
    </row>
    <row r="264" spans="2:2" ht="12.75">
      <c r="B264" s="26"/>
    </row>
    <row r="265" spans="2:2" ht="12.75">
      <c r="B265" s="26"/>
    </row>
    <row r="266" spans="2:2" ht="12.75">
      <c r="B266" s="26"/>
    </row>
    <row r="267" spans="2:2" ht="12.75">
      <c r="B267" s="26"/>
    </row>
    <row r="268" spans="2:2" ht="12.75">
      <c r="B268" s="26"/>
    </row>
    <row r="269" spans="2:2" ht="12.75">
      <c r="B269" s="26"/>
    </row>
    <row r="270" spans="2:2" ht="12.75">
      <c r="B270" s="26"/>
    </row>
    <row r="271" spans="2:2" ht="12.75">
      <c r="B271" s="26"/>
    </row>
    <row r="272" spans="2:2" ht="12.75">
      <c r="B272" s="26"/>
    </row>
    <row r="273" spans="2:2" ht="12.75">
      <c r="B273" s="26"/>
    </row>
    <row r="274" spans="2:2" ht="12.75">
      <c r="B274" s="26"/>
    </row>
    <row r="275" spans="2:2" ht="12.75">
      <c r="B275" s="26"/>
    </row>
    <row r="276" spans="2:2" ht="12.75">
      <c r="B276" s="26"/>
    </row>
    <row r="277" spans="2:2" ht="12.75">
      <c r="B277" s="26"/>
    </row>
    <row r="278" spans="2:2" ht="12.75">
      <c r="B278" s="26"/>
    </row>
    <row r="279" spans="2:2" ht="12.75">
      <c r="B279" s="26"/>
    </row>
    <row r="280" spans="2:2" ht="12.75">
      <c r="B280" s="26"/>
    </row>
    <row r="281" spans="2:2" ht="12.75">
      <c r="B281" s="26"/>
    </row>
    <row r="282" spans="2:2" ht="12.75">
      <c r="B282" s="26"/>
    </row>
    <row r="283" spans="2:2" ht="12.75">
      <c r="B283" s="26"/>
    </row>
    <row r="284" spans="2:2" ht="12.75">
      <c r="B284" s="26"/>
    </row>
    <row r="285" spans="2:2" ht="12.75">
      <c r="B285" s="26"/>
    </row>
    <row r="286" spans="2:2" ht="12.75">
      <c r="B286" s="26"/>
    </row>
    <row r="287" spans="2:2" ht="12.75">
      <c r="B287" s="26"/>
    </row>
    <row r="288" spans="2:2" ht="12.75">
      <c r="B288" s="26"/>
    </row>
    <row r="289" spans="2:2" ht="12.75">
      <c r="B289" s="26"/>
    </row>
    <row r="290" spans="2:2" ht="12.75">
      <c r="B290" s="26"/>
    </row>
    <row r="291" spans="2:2" ht="12.75">
      <c r="B291" s="26"/>
    </row>
    <row r="292" spans="2:2" ht="12.75">
      <c r="B292" s="26"/>
    </row>
    <row r="293" spans="2:2" ht="12.75">
      <c r="B293" s="26"/>
    </row>
    <row r="294" spans="2:2" ht="12.75">
      <c r="B294" s="26"/>
    </row>
    <row r="295" spans="2:2" ht="12.75">
      <c r="B295" s="26"/>
    </row>
    <row r="296" spans="2:2" ht="12.75">
      <c r="B296" s="26"/>
    </row>
    <row r="297" spans="2:2" ht="12.75">
      <c r="B297" s="26"/>
    </row>
    <row r="298" spans="2:2" ht="12.75">
      <c r="B298" s="26"/>
    </row>
    <row r="299" spans="2:2" ht="12.75">
      <c r="B299" s="26"/>
    </row>
    <row r="300" spans="2:2" ht="12.75">
      <c r="B300" s="26"/>
    </row>
    <row r="301" spans="2:2" ht="12.75">
      <c r="B301" s="26"/>
    </row>
    <row r="302" spans="2:2" ht="12.75">
      <c r="B302" s="26"/>
    </row>
    <row r="303" spans="2:2" ht="12.75">
      <c r="B303" s="26"/>
    </row>
    <row r="304" spans="2:2" ht="12.75">
      <c r="B304" s="26"/>
    </row>
    <row r="305" spans="2:2" ht="12.75">
      <c r="B305" s="26"/>
    </row>
    <row r="306" spans="2:2" ht="12.75">
      <c r="B306" s="26"/>
    </row>
    <row r="307" spans="2:2" ht="12.75">
      <c r="B307" s="26"/>
    </row>
    <row r="308" spans="2:2" ht="12.75">
      <c r="B308" s="26"/>
    </row>
    <row r="309" spans="2:2" ht="12.75">
      <c r="B309" s="26"/>
    </row>
    <row r="310" spans="2:2" ht="12.75">
      <c r="B310" s="26"/>
    </row>
    <row r="311" spans="2:2" ht="12.75">
      <c r="B311" s="26"/>
    </row>
    <row r="312" spans="2:2" ht="12.75">
      <c r="B312" s="26"/>
    </row>
    <row r="313" spans="2:2" ht="12.75">
      <c r="B313" s="26"/>
    </row>
    <row r="314" spans="2:2" ht="12.75">
      <c r="B314" s="26"/>
    </row>
    <row r="315" spans="2:2" ht="12.75">
      <c r="B315" s="26"/>
    </row>
    <row r="316" spans="2:2" ht="12.75">
      <c r="B316" s="26"/>
    </row>
    <row r="317" spans="2:2" ht="12.75">
      <c r="B317" s="26"/>
    </row>
    <row r="318" spans="2:2" ht="12.75">
      <c r="B318" s="26"/>
    </row>
    <row r="319" spans="2:2" ht="12.75">
      <c r="B319" s="26"/>
    </row>
    <row r="320" spans="2:2" ht="12.75">
      <c r="B320" s="26"/>
    </row>
    <row r="321" spans="2:2" ht="12.75">
      <c r="B321" s="26"/>
    </row>
    <row r="322" spans="2:2" ht="12.75">
      <c r="B322" s="26"/>
    </row>
    <row r="323" spans="2:2" ht="12.75">
      <c r="B323" s="26"/>
    </row>
    <row r="324" spans="2:2" ht="12.75">
      <c r="B324" s="26"/>
    </row>
    <row r="325" spans="2:2" ht="12.75">
      <c r="B325" s="26"/>
    </row>
    <row r="326" spans="2:2" ht="12.75">
      <c r="B326" s="26"/>
    </row>
    <row r="327" spans="2:2" ht="12.75">
      <c r="B327" s="26"/>
    </row>
    <row r="328" spans="2:2" ht="12.75">
      <c r="B328" s="26"/>
    </row>
    <row r="329" spans="2:2" ht="12.75">
      <c r="B329" s="26"/>
    </row>
    <row r="330" spans="2:2" ht="12.75">
      <c r="B330" s="26"/>
    </row>
    <row r="331" spans="2:2" ht="12.75">
      <c r="B331" s="26"/>
    </row>
    <row r="332" spans="2:2" ht="12.75">
      <c r="B332" s="26"/>
    </row>
    <row r="333" spans="2:2" ht="12.75">
      <c r="B333" s="26"/>
    </row>
    <row r="334" spans="2:2" ht="12.75">
      <c r="B334" s="26"/>
    </row>
    <row r="335" spans="2:2" ht="12.75">
      <c r="B335" s="26"/>
    </row>
    <row r="336" spans="2:2" ht="12.75">
      <c r="B336" s="26"/>
    </row>
    <row r="337" spans="2:2" ht="12.75">
      <c r="B337" s="26"/>
    </row>
    <row r="338" spans="2:2" ht="12.75">
      <c r="B338" s="26"/>
    </row>
    <row r="339" spans="2:2" ht="12.75">
      <c r="B339" s="26"/>
    </row>
    <row r="340" spans="2:2" ht="12.75">
      <c r="B340" s="26"/>
    </row>
    <row r="341" spans="2:2" ht="12.75">
      <c r="B341" s="26"/>
    </row>
    <row r="342" spans="2:2" ht="12.75">
      <c r="B342" s="26"/>
    </row>
    <row r="343" spans="2:2" ht="12.75">
      <c r="B343" s="26"/>
    </row>
    <row r="344" spans="2:2" ht="12.75">
      <c r="B344" s="26"/>
    </row>
    <row r="345" spans="2:2" ht="12.75">
      <c r="B345" s="26"/>
    </row>
    <row r="346" spans="2:2" ht="12.75">
      <c r="B346" s="26"/>
    </row>
    <row r="347" spans="2:2" ht="12.75">
      <c r="B347" s="26"/>
    </row>
    <row r="348" spans="2:2" ht="12.75">
      <c r="B348" s="26"/>
    </row>
    <row r="349" spans="2:2" ht="12.75">
      <c r="B349" s="26"/>
    </row>
    <row r="350" spans="2:2" ht="12.75">
      <c r="B350" s="26"/>
    </row>
    <row r="351" spans="2:2" ht="12.75">
      <c r="B351" s="26"/>
    </row>
    <row r="352" spans="2:2" ht="12.75">
      <c r="B352" s="26"/>
    </row>
    <row r="353" spans="2:2" ht="12.75">
      <c r="B353" s="26"/>
    </row>
    <row r="354" spans="2:2" ht="12.75">
      <c r="B354" s="26"/>
    </row>
    <row r="355" spans="2:2" ht="12.75">
      <c r="B355" s="26"/>
    </row>
    <row r="356" spans="2:2" ht="12.75">
      <c r="B356" s="26"/>
    </row>
    <row r="357" spans="2:2" ht="12.75">
      <c r="B357" s="26"/>
    </row>
    <row r="358" spans="2:2" ht="12.75">
      <c r="B358" s="26"/>
    </row>
    <row r="359" spans="2:2" ht="12.75">
      <c r="B359" s="26"/>
    </row>
    <row r="360" spans="2:2" ht="12.75">
      <c r="B360" s="26"/>
    </row>
    <row r="361" spans="2:2" ht="12.75">
      <c r="B361" s="26"/>
    </row>
    <row r="362" spans="2:2" ht="12.75">
      <c r="B362" s="26"/>
    </row>
    <row r="363" spans="2:2" ht="12.75">
      <c r="B363" s="26"/>
    </row>
    <row r="364" spans="2:2" ht="12.75">
      <c r="B364" s="26"/>
    </row>
    <row r="365" spans="2:2" ht="12.75">
      <c r="B365" s="26"/>
    </row>
    <row r="366" spans="2:2" ht="12.75">
      <c r="B366" s="26"/>
    </row>
    <row r="367" spans="2:2" ht="12.75">
      <c r="B367" s="26"/>
    </row>
    <row r="368" spans="2:2" ht="12.75">
      <c r="B368" s="26"/>
    </row>
    <row r="369" spans="2:2" ht="12.75">
      <c r="B369" s="26"/>
    </row>
    <row r="370" spans="2:2" ht="12.75">
      <c r="B370" s="26"/>
    </row>
    <row r="371" spans="2:2" ht="12.75">
      <c r="B371" s="26"/>
    </row>
    <row r="372" spans="2:2" ht="12.75">
      <c r="B372" s="26"/>
    </row>
    <row r="373" spans="2:2" ht="12.75">
      <c r="B373" s="26"/>
    </row>
    <row r="374" spans="2:2" ht="12.75">
      <c r="B374" s="26"/>
    </row>
    <row r="375" spans="2:2" ht="12.75">
      <c r="B375" s="26"/>
    </row>
    <row r="376" spans="2:2" ht="12.75">
      <c r="B376" s="26"/>
    </row>
    <row r="377" spans="2:2" ht="12.75">
      <c r="B377" s="26"/>
    </row>
    <row r="378" spans="2:2" ht="12.75">
      <c r="B378" s="26"/>
    </row>
    <row r="379" spans="2:2" ht="12.75">
      <c r="B379" s="26"/>
    </row>
    <row r="380" spans="2:2" ht="12.75">
      <c r="B380" s="26"/>
    </row>
    <row r="381" spans="2:2" ht="12.75">
      <c r="B381" s="26"/>
    </row>
    <row r="382" spans="2:2" ht="12.75">
      <c r="B382" s="26"/>
    </row>
    <row r="383" spans="2:2" ht="12.75">
      <c r="B383" s="26"/>
    </row>
    <row r="384" spans="2:2" ht="12.75">
      <c r="B384" s="26"/>
    </row>
    <row r="385" spans="2:2" ht="12.75">
      <c r="B385" s="26"/>
    </row>
    <row r="386" spans="2:2" ht="12.75">
      <c r="B386" s="26"/>
    </row>
    <row r="387" spans="2:2" ht="12.75">
      <c r="B387" s="26"/>
    </row>
    <row r="388" spans="2:2" ht="12.75">
      <c r="B388" s="26"/>
    </row>
    <row r="389" spans="2:2" ht="12.75">
      <c r="B389" s="26"/>
    </row>
    <row r="390" spans="2:2" ht="12.75">
      <c r="B390" s="26"/>
    </row>
    <row r="391" spans="2:2" ht="12.75">
      <c r="B391" s="26"/>
    </row>
    <row r="392" spans="2:2" ht="12.75">
      <c r="B392" s="26"/>
    </row>
    <row r="393" spans="2:2" ht="12.75">
      <c r="B393" s="26"/>
    </row>
    <row r="394" spans="2:2" ht="12.75">
      <c r="B394" s="26"/>
    </row>
    <row r="395" spans="2:2" ht="12.75">
      <c r="B395" s="26"/>
    </row>
    <row r="396" spans="2:2" ht="12.75">
      <c r="B396" s="26"/>
    </row>
    <row r="397" spans="2:2" ht="12.75">
      <c r="B397" s="26"/>
    </row>
    <row r="398" spans="2:2" ht="12.75">
      <c r="B398" s="26"/>
    </row>
    <row r="399" spans="2:2" ht="12.75">
      <c r="B399" s="26"/>
    </row>
    <row r="400" spans="2:2" ht="12.75">
      <c r="B400" s="26"/>
    </row>
    <row r="401" spans="2:2" ht="12.75">
      <c r="B401" s="26"/>
    </row>
    <row r="402" spans="2:2" ht="12.75">
      <c r="B402" s="26"/>
    </row>
    <row r="403" spans="2:2" ht="12.75">
      <c r="B403" s="26"/>
    </row>
    <row r="404" spans="2:2" ht="12.75">
      <c r="B404" s="26"/>
    </row>
    <row r="405" spans="2:2" ht="12.75">
      <c r="B405" s="26"/>
    </row>
    <row r="406" spans="2:2" ht="12.75">
      <c r="B406" s="26"/>
    </row>
    <row r="407" spans="2:2" ht="12.75">
      <c r="B407" s="26"/>
    </row>
    <row r="408" spans="2:2" ht="12.75">
      <c r="B408" s="26"/>
    </row>
    <row r="409" spans="2:2" ht="12.75">
      <c r="B409" s="26"/>
    </row>
    <row r="410" spans="2:2" ht="12.75">
      <c r="B410" s="26"/>
    </row>
    <row r="411" spans="2:2" ht="12.75">
      <c r="B411" s="26"/>
    </row>
    <row r="412" spans="2:2" ht="12.75">
      <c r="B412" s="26"/>
    </row>
    <row r="413" spans="2:2" ht="12.75">
      <c r="B413" s="26"/>
    </row>
    <row r="414" spans="2:2" ht="12.75">
      <c r="B414" s="26"/>
    </row>
    <row r="415" spans="2:2" ht="12.75">
      <c r="B415" s="26"/>
    </row>
    <row r="416" spans="2:2" ht="12.75">
      <c r="B416" s="26"/>
    </row>
    <row r="417" spans="2:2" ht="12.75">
      <c r="B417" s="26"/>
    </row>
    <row r="418" spans="2:2" ht="12.75">
      <c r="B418" s="26"/>
    </row>
    <row r="419" spans="2:2" ht="12.75">
      <c r="B419" s="26"/>
    </row>
    <row r="420" spans="2:2" ht="12.75">
      <c r="B420" s="26"/>
    </row>
    <row r="421" spans="2:2" ht="12.75">
      <c r="B421" s="26"/>
    </row>
    <row r="422" spans="2:2" ht="12.75">
      <c r="B422" s="26"/>
    </row>
    <row r="423" spans="2:2" ht="12.75">
      <c r="B423" s="26"/>
    </row>
    <row r="424" spans="2:2" ht="12.75">
      <c r="B424" s="26"/>
    </row>
    <row r="425" spans="2:2" ht="12.75">
      <c r="B425" s="26"/>
    </row>
    <row r="426" spans="2:2" ht="12.75">
      <c r="B426" s="26"/>
    </row>
    <row r="427" spans="2:2" ht="12.75">
      <c r="B427" s="26"/>
    </row>
    <row r="428" spans="2:2" ht="12.75">
      <c r="B428" s="26"/>
    </row>
    <row r="429" spans="2:2" ht="12.75">
      <c r="B429" s="26"/>
    </row>
    <row r="430" spans="2:2" ht="12.75">
      <c r="B430" s="26"/>
    </row>
    <row r="431" spans="2:2" ht="12.75">
      <c r="B431" s="26"/>
    </row>
    <row r="432" spans="2:2" ht="12.75">
      <c r="B432" s="26"/>
    </row>
    <row r="433" spans="2:2" ht="12.75">
      <c r="B433" s="26"/>
    </row>
    <row r="434" spans="2:2" ht="12.75">
      <c r="B434" s="26"/>
    </row>
    <row r="435" spans="2:2" ht="12.75">
      <c r="B435" s="26"/>
    </row>
    <row r="436" spans="2:2" ht="12.75">
      <c r="B436" s="26"/>
    </row>
    <row r="437" spans="2:2" ht="12.75">
      <c r="B437" s="26"/>
    </row>
    <row r="438" spans="2:2" ht="12.75">
      <c r="B438" s="26"/>
    </row>
    <row r="439" spans="2:2" ht="12.75">
      <c r="B439" s="26"/>
    </row>
    <row r="440" spans="2:2" ht="12.75">
      <c r="B440" s="26"/>
    </row>
    <row r="441" spans="2:2" ht="12.75">
      <c r="B441" s="26"/>
    </row>
    <row r="442" spans="2:2" ht="12.75">
      <c r="B442" s="26"/>
    </row>
    <row r="443" spans="2:2" ht="12.75">
      <c r="B443" s="26"/>
    </row>
    <row r="444" spans="2:2" ht="12.75">
      <c r="B444" s="26"/>
    </row>
    <row r="445" spans="2:2" ht="12.75">
      <c r="B445" s="26"/>
    </row>
    <row r="446" spans="2:2" ht="12.75">
      <c r="B446" s="26"/>
    </row>
    <row r="447" spans="2:2" ht="12.75">
      <c r="B447" s="26"/>
    </row>
    <row r="448" spans="2:2" ht="12.75">
      <c r="B448" s="26"/>
    </row>
    <row r="449" spans="2:2" ht="12.75">
      <c r="B449" s="26"/>
    </row>
    <row r="450" spans="2:2" ht="12.75">
      <c r="B450" s="26"/>
    </row>
    <row r="451" spans="2:2" ht="12.75">
      <c r="B451" s="26"/>
    </row>
    <row r="452" spans="2:2" ht="12.75">
      <c r="B452" s="26"/>
    </row>
    <row r="453" spans="2:2" ht="12.75">
      <c r="B453" s="26"/>
    </row>
    <row r="454" spans="2:2" ht="12.75">
      <c r="B454" s="26"/>
    </row>
    <row r="455" spans="2:2" ht="12.75">
      <c r="B455" s="26"/>
    </row>
    <row r="456" spans="2:2" ht="12.75">
      <c r="B456" s="26"/>
    </row>
    <row r="457" spans="2:2" ht="12.75">
      <c r="B457" s="26"/>
    </row>
    <row r="458" spans="2:2" ht="12.75">
      <c r="B458" s="26"/>
    </row>
    <row r="459" spans="2:2" ht="12.75">
      <c r="B459" s="26"/>
    </row>
    <row r="460" spans="2:2" ht="12.75">
      <c r="B460" s="26"/>
    </row>
    <row r="461" spans="2:2" ht="12.75">
      <c r="B461" s="26"/>
    </row>
    <row r="462" spans="2:2" ht="12.75">
      <c r="B462" s="26"/>
    </row>
    <row r="463" spans="2:2" ht="12.75">
      <c r="B463" s="26"/>
    </row>
    <row r="464" spans="2:2" ht="12.75">
      <c r="B464" s="26"/>
    </row>
    <row r="465" spans="2:2" ht="12.75">
      <c r="B465" s="26"/>
    </row>
    <row r="466" spans="2:2" ht="12.75">
      <c r="B466" s="26"/>
    </row>
    <row r="467" spans="2:2" ht="12.75">
      <c r="B467" s="26"/>
    </row>
    <row r="468" spans="2:2" ht="12.75">
      <c r="B468" s="26"/>
    </row>
    <row r="469" spans="2:2" ht="12.75">
      <c r="B469" s="26"/>
    </row>
    <row r="470" spans="2:2" ht="12.75">
      <c r="B470" s="26"/>
    </row>
    <row r="471" spans="2:2" ht="12.75">
      <c r="B471" s="26"/>
    </row>
    <row r="472" spans="2:2" ht="12.75">
      <c r="B472" s="26"/>
    </row>
    <row r="473" spans="2:2" ht="12.75">
      <c r="B473" s="26"/>
    </row>
    <row r="474" spans="2:2" ht="12.75">
      <c r="B474" s="26"/>
    </row>
    <row r="475" spans="2:2" ht="12.75">
      <c r="B475" s="26"/>
    </row>
    <row r="476" spans="2:2" ht="12.75">
      <c r="B476" s="26"/>
    </row>
    <row r="477" spans="2:2" ht="12.75">
      <c r="B477" s="26"/>
    </row>
    <row r="478" spans="2:2" ht="12.75">
      <c r="B478" s="26"/>
    </row>
    <row r="479" spans="2:2" ht="12.75">
      <c r="B479" s="26"/>
    </row>
    <row r="480" spans="2:2" ht="12.75">
      <c r="B480" s="26"/>
    </row>
    <row r="481" spans="2:2" ht="12.75">
      <c r="B481" s="26"/>
    </row>
    <row r="482" spans="2:2" ht="12.75">
      <c r="B482" s="26"/>
    </row>
    <row r="483" spans="2:2" ht="12.75">
      <c r="B483" s="26"/>
    </row>
    <row r="484" spans="2:2" ht="12.75">
      <c r="B484" s="26"/>
    </row>
    <row r="485" spans="2:2" ht="12.75">
      <c r="B485" s="26"/>
    </row>
    <row r="486" spans="2:2" ht="12.75">
      <c r="B486" s="26"/>
    </row>
    <row r="487" spans="2:2" ht="12.75">
      <c r="B487" s="26"/>
    </row>
    <row r="488" spans="2:2" ht="12.75">
      <c r="B488" s="26"/>
    </row>
    <row r="489" spans="2:2" ht="12.75">
      <c r="B489" s="26"/>
    </row>
    <row r="490" spans="2:2" ht="12.75">
      <c r="B490" s="26"/>
    </row>
    <row r="491" spans="2:2" ht="12.75">
      <c r="B491" s="26"/>
    </row>
    <row r="492" spans="2:2" ht="12.75">
      <c r="B492" s="26"/>
    </row>
    <row r="493" spans="2:2" ht="12.75">
      <c r="B493" s="26"/>
    </row>
    <row r="494" spans="2:2" ht="12.75">
      <c r="B494" s="26"/>
    </row>
    <row r="495" spans="2:2" ht="12.75">
      <c r="B495" s="26"/>
    </row>
    <row r="496" spans="2:2" ht="12.75">
      <c r="B496" s="26"/>
    </row>
    <row r="497" spans="2:2" ht="12.75">
      <c r="B497" s="26"/>
    </row>
    <row r="498" spans="2:2" ht="12.75">
      <c r="B498" s="26"/>
    </row>
    <row r="499" spans="2:2" ht="12.75">
      <c r="B499" s="26"/>
    </row>
    <row r="500" spans="2:2" ht="12.75">
      <c r="B500" s="26"/>
    </row>
    <row r="501" spans="2:2" ht="12.75">
      <c r="B501" s="26"/>
    </row>
    <row r="502" spans="2:2" ht="12.75">
      <c r="B502" s="26"/>
    </row>
    <row r="503" spans="2:2" ht="12.75">
      <c r="B503" s="26"/>
    </row>
    <row r="504" spans="2:2" ht="12.75">
      <c r="B504" s="26"/>
    </row>
    <row r="505" spans="2:2" ht="12.75">
      <c r="B505" s="26"/>
    </row>
    <row r="506" spans="2:2" ht="12.75">
      <c r="B506" s="26"/>
    </row>
    <row r="507" spans="2:2" ht="12.75">
      <c r="B507" s="26"/>
    </row>
    <row r="508" spans="2:2" ht="12.75">
      <c r="B508" s="26"/>
    </row>
    <row r="509" spans="2:2" ht="12.75">
      <c r="B509" s="26"/>
    </row>
    <row r="510" spans="2:2" ht="12.75">
      <c r="B510" s="26"/>
    </row>
    <row r="511" spans="2:2" ht="12.75">
      <c r="B511" s="26"/>
    </row>
    <row r="512" spans="2:2" ht="12.75">
      <c r="B512" s="26"/>
    </row>
    <row r="513" spans="2:2" ht="12.75">
      <c r="B513" s="26"/>
    </row>
    <row r="514" spans="2:2" ht="12.75">
      <c r="B514" s="26"/>
    </row>
    <row r="515" spans="2:2" ht="12.75">
      <c r="B515" s="26"/>
    </row>
    <row r="516" spans="2:2" ht="12.75">
      <c r="B516" s="26"/>
    </row>
    <row r="517" spans="2:2" ht="12.75">
      <c r="B517" s="26"/>
    </row>
    <row r="518" spans="2:2" ht="12.75">
      <c r="B518" s="26"/>
    </row>
    <row r="519" spans="2:2" ht="12.75">
      <c r="B519" s="26"/>
    </row>
    <row r="520" spans="2:2" ht="12.75">
      <c r="B520" s="26"/>
    </row>
    <row r="521" spans="2:2" ht="12.75">
      <c r="B521" s="26"/>
    </row>
    <row r="522" spans="2:2" ht="12.75">
      <c r="B522" s="26"/>
    </row>
    <row r="523" spans="2:2" ht="12.75">
      <c r="B523" s="26"/>
    </row>
    <row r="524" spans="2:2" ht="12.75">
      <c r="B524" s="26"/>
    </row>
    <row r="525" spans="2:2" ht="12.75">
      <c r="B525" s="26"/>
    </row>
    <row r="526" spans="2:2" ht="12.75">
      <c r="B526" s="26"/>
    </row>
    <row r="527" spans="2:2" ht="12.75">
      <c r="B527" s="26"/>
    </row>
    <row r="528" spans="2:2" ht="12.75">
      <c r="B528" s="26"/>
    </row>
    <row r="529" spans="2:2" ht="12.75">
      <c r="B529" s="26"/>
    </row>
    <row r="530" spans="2:2" ht="12.75">
      <c r="B530" s="26"/>
    </row>
    <row r="531" spans="2:2" ht="12.75">
      <c r="B531" s="26"/>
    </row>
    <row r="532" spans="2:2" ht="12.75">
      <c r="B532" s="26"/>
    </row>
    <row r="533" spans="2:2" ht="12.75">
      <c r="B533" s="26"/>
    </row>
    <row r="534" spans="2:2" ht="12.75">
      <c r="B534" s="26"/>
    </row>
    <row r="535" spans="2:2" ht="12.75">
      <c r="B535" s="26"/>
    </row>
    <row r="536" spans="2:2" ht="12.75">
      <c r="B536" s="26"/>
    </row>
    <row r="537" spans="2:2" ht="12.75">
      <c r="B537" s="26"/>
    </row>
    <row r="538" spans="2:2" ht="12.75">
      <c r="B538" s="26"/>
    </row>
    <row r="539" spans="2:2" ht="12.75">
      <c r="B539" s="26"/>
    </row>
    <row r="540" spans="2:2" ht="12.75">
      <c r="B540" s="26"/>
    </row>
    <row r="541" spans="2:2" ht="12.75">
      <c r="B541" s="26"/>
    </row>
    <row r="542" spans="2:2" ht="12.75">
      <c r="B542" s="26"/>
    </row>
    <row r="543" spans="2:2" ht="12.75">
      <c r="B543" s="26"/>
    </row>
    <row r="544" spans="2:2" ht="12.75">
      <c r="B544" s="26"/>
    </row>
    <row r="545" spans="2:2" ht="12.75">
      <c r="B545" s="26"/>
    </row>
    <row r="546" spans="2:2" ht="12.75">
      <c r="B546" s="26"/>
    </row>
    <row r="547" spans="2:2" ht="12.75">
      <c r="B547" s="26"/>
    </row>
    <row r="548" spans="2:2" ht="12.75">
      <c r="B548" s="26"/>
    </row>
    <row r="549" spans="2:2" ht="12.75">
      <c r="B549" s="26"/>
    </row>
    <row r="550" spans="2:2" ht="12.75">
      <c r="B550" s="26"/>
    </row>
    <row r="551" spans="2:2" ht="12.75">
      <c r="B551" s="26"/>
    </row>
    <row r="552" spans="2:2" ht="12.75">
      <c r="B552" s="26"/>
    </row>
    <row r="553" spans="2:2" ht="12.75">
      <c r="B553" s="26"/>
    </row>
    <row r="554" spans="2:2" ht="12.75">
      <c r="B554" s="26"/>
    </row>
    <row r="555" spans="2:2" ht="12.75">
      <c r="B555" s="26"/>
    </row>
    <row r="556" spans="2:2" ht="12.75">
      <c r="B556" s="26"/>
    </row>
    <row r="557" spans="2:2" ht="12.75">
      <c r="B557" s="26"/>
    </row>
    <row r="558" spans="2:2" ht="12.75">
      <c r="B558" s="26"/>
    </row>
    <row r="559" spans="2:2" ht="12.75">
      <c r="B559" s="26"/>
    </row>
    <row r="560" spans="2:2" ht="12.75">
      <c r="B560" s="26"/>
    </row>
    <row r="561" spans="2:2" ht="12.75">
      <c r="B561" s="26"/>
    </row>
    <row r="562" spans="2:2" ht="12.75">
      <c r="B562" s="26"/>
    </row>
    <row r="563" spans="2:2" ht="12.75">
      <c r="B563" s="26"/>
    </row>
    <row r="564" spans="2:2" ht="12.75">
      <c r="B564" s="26"/>
    </row>
    <row r="565" spans="2:2" ht="12.75">
      <c r="B565" s="26"/>
    </row>
    <row r="566" spans="2:2" ht="12.75">
      <c r="B566" s="26"/>
    </row>
    <row r="567" spans="2:2" ht="12.75">
      <c r="B567" s="26"/>
    </row>
    <row r="568" spans="2:2" ht="12.75">
      <c r="B568" s="26"/>
    </row>
    <row r="569" spans="2:2" ht="12.75">
      <c r="B569" s="26"/>
    </row>
    <row r="570" spans="2:2" ht="12.75">
      <c r="B570" s="26"/>
    </row>
    <row r="571" spans="2:2" ht="12.75">
      <c r="B571" s="26"/>
    </row>
    <row r="572" spans="2:2" ht="12.75">
      <c r="B572" s="26"/>
    </row>
    <row r="573" spans="2:2" ht="12.75">
      <c r="B573" s="26"/>
    </row>
    <row r="574" spans="2:2" ht="12.75">
      <c r="B574" s="26"/>
    </row>
    <row r="575" spans="2:2" ht="12.75">
      <c r="B575" s="26"/>
    </row>
    <row r="576" spans="2:2" ht="12.75">
      <c r="B576" s="26"/>
    </row>
    <row r="577" spans="2:2" ht="12.75">
      <c r="B577" s="26"/>
    </row>
    <row r="578" spans="2:2" ht="12.75">
      <c r="B578" s="26"/>
    </row>
    <row r="579" spans="2:2" ht="12.75">
      <c r="B579" s="26"/>
    </row>
    <row r="580" spans="2:2" ht="12.75">
      <c r="B580" s="26"/>
    </row>
    <row r="581" spans="2:2" ht="12.75">
      <c r="B581" s="26"/>
    </row>
    <row r="582" spans="2:2" ht="12.75">
      <c r="B582" s="26"/>
    </row>
    <row r="583" spans="2:2" ht="12.75">
      <c r="B583" s="26"/>
    </row>
    <row r="584" spans="2:2" ht="12.75">
      <c r="B584" s="26"/>
    </row>
    <row r="585" spans="2:2" ht="12.75">
      <c r="B585" s="26"/>
    </row>
    <row r="586" spans="2:2" ht="12.75">
      <c r="B586" s="26"/>
    </row>
    <row r="587" spans="2:2" ht="12.75">
      <c r="B587" s="26"/>
    </row>
    <row r="588" spans="2:2" ht="12.75">
      <c r="B588" s="26"/>
    </row>
    <row r="589" spans="2:2" ht="12.75">
      <c r="B589" s="26"/>
    </row>
    <row r="590" spans="2:2" ht="12.75">
      <c r="B590" s="26"/>
    </row>
    <row r="591" spans="2:2" ht="12.75">
      <c r="B591" s="26"/>
    </row>
    <row r="592" spans="2:2" ht="12.75">
      <c r="B592" s="26"/>
    </row>
    <row r="593" spans="2:2" ht="12.75">
      <c r="B593" s="26"/>
    </row>
    <row r="594" spans="2:2" ht="12.75">
      <c r="B594" s="26"/>
    </row>
    <row r="595" spans="2:2" ht="12.75">
      <c r="B595" s="26"/>
    </row>
    <row r="596" spans="2:2" ht="12.75">
      <c r="B596" s="26"/>
    </row>
    <row r="597" spans="2:2" ht="12.75">
      <c r="B597" s="26"/>
    </row>
    <row r="598" spans="2:2" ht="12.75">
      <c r="B598" s="26"/>
    </row>
    <row r="599" spans="2:2" ht="12.75">
      <c r="B599" s="26"/>
    </row>
    <row r="600" spans="2:2" ht="12.75">
      <c r="B600" s="26"/>
    </row>
    <row r="601" spans="2:2" ht="12.75">
      <c r="B601" s="26"/>
    </row>
    <row r="602" spans="2:2" ht="12.75">
      <c r="B602" s="26"/>
    </row>
    <row r="603" spans="2:2" ht="12.75">
      <c r="B603" s="26"/>
    </row>
    <row r="604" spans="2:2" ht="12.75">
      <c r="B604" s="26"/>
    </row>
    <row r="605" spans="2:2" ht="12.75">
      <c r="B605" s="26"/>
    </row>
    <row r="606" spans="2:2" ht="12.75">
      <c r="B606" s="26"/>
    </row>
    <row r="607" spans="2:2" ht="12.75">
      <c r="B607" s="26"/>
    </row>
    <row r="608" spans="2:2" ht="12.75">
      <c r="B608" s="26"/>
    </row>
    <row r="609" spans="2:2" ht="12.75">
      <c r="B609" s="26"/>
    </row>
    <row r="610" spans="2:2" ht="12.75">
      <c r="B610" s="26"/>
    </row>
    <row r="611" spans="2:2" ht="12.75">
      <c r="B611" s="26"/>
    </row>
    <row r="612" spans="2:2" ht="12.75">
      <c r="B612" s="26"/>
    </row>
    <row r="613" spans="2:2" ht="12.75">
      <c r="B613" s="26"/>
    </row>
    <row r="614" spans="2:2" ht="12.75">
      <c r="B614" s="26"/>
    </row>
    <row r="615" spans="2:2" ht="12.75">
      <c r="B615" s="26"/>
    </row>
    <row r="616" spans="2:2" ht="12.75">
      <c r="B616" s="26"/>
    </row>
    <row r="617" spans="2:2" ht="12.75">
      <c r="B617" s="26"/>
    </row>
    <row r="618" spans="2:2" ht="12.75">
      <c r="B618" s="26"/>
    </row>
    <row r="619" spans="2:2" ht="12.75">
      <c r="B619" s="26"/>
    </row>
    <row r="620" spans="2:2" ht="12.75">
      <c r="B620" s="26"/>
    </row>
    <row r="621" spans="2:2" ht="12.75">
      <c r="B621" s="26"/>
    </row>
    <row r="622" spans="2:2" ht="12.75">
      <c r="B622" s="26"/>
    </row>
    <row r="623" spans="2:2" ht="12.75">
      <c r="B623" s="26"/>
    </row>
    <row r="624" spans="2:2" ht="12.75">
      <c r="B624" s="26"/>
    </row>
    <row r="625" spans="2:2" ht="12.75">
      <c r="B625" s="26"/>
    </row>
    <row r="626" spans="2:2" ht="12.75">
      <c r="B626" s="26"/>
    </row>
    <row r="627" spans="2:2" ht="12.75">
      <c r="B627" s="26"/>
    </row>
    <row r="628" spans="2:2" ht="12.75">
      <c r="B628" s="26"/>
    </row>
    <row r="629" spans="2:2" ht="12.75">
      <c r="B629" s="26"/>
    </row>
    <row r="630" spans="2:2" ht="12.75">
      <c r="B630" s="26"/>
    </row>
    <row r="631" spans="2:2" ht="12.75">
      <c r="B631" s="26"/>
    </row>
    <row r="632" spans="2:2" ht="12.75">
      <c r="B632" s="26"/>
    </row>
    <row r="633" spans="2:2" ht="12.75">
      <c r="B633" s="26"/>
    </row>
    <row r="634" spans="2:2" ht="12.75">
      <c r="B634" s="26"/>
    </row>
    <row r="635" spans="2:2" ht="12.75">
      <c r="B635" s="26"/>
    </row>
    <row r="636" spans="2:2" ht="12.75">
      <c r="B636" s="26"/>
    </row>
    <row r="637" spans="2:2" ht="12.75">
      <c r="B637" s="26"/>
    </row>
    <row r="638" spans="2:2" ht="12.75">
      <c r="B638" s="26"/>
    </row>
    <row r="639" spans="2:2" ht="12.75">
      <c r="B639" s="26"/>
    </row>
    <row r="640" spans="2:2" ht="12.75">
      <c r="B640" s="26"/>
    </row>
    <row r="641" spans="2:2" ht="12.75">
      <c r="B641" s="26"/>
    </row>
    <row r="642" spans="2:2" ht="12.75">
      <c r="B642" s="26"/>
    </row>
    <row r="643" spans="2:2" ht="12.75">
      <c r="B643" s="26"/>
    </row>
    <row r="644" spans="2:2" ht="12.75">
      <c r="B644" s="26"/>
    </row>
    <row r="645" spans="2:2" ht="12.75">
      <c r="B645" s="26"/>
    </row>
    <row r="646" spans="2:2" ht="12.75">
      <c r="B646" s="26"/>
    </row>
    <row r="647" spans="2:2" ht="12.75">
      <c r="B647" s="26"/>
    </row>
    <row r="648" spans="2:2" ht="12.75">
      <c r="B648" s="26"/>
    </row>
    <row r="649" spans="2:2" ht="12.75">
      <c r="B649" s="26"/>
    </row>
    <row r="650" spans="2:2" ht="12.75">
      <c r="B650" s="26"/>
    </row>
    <row r="651" spans="2:2" ht="12.75">
      <c r="B651" s="26"/>
    </row>
    <row r="652" spans="2:2" ht="12.75">
      <c r="B652" s="26"/>
    </row>
    <row r="653" spans="2:2" ht="12.75">
      <c r="B653" s="26"/>
    </row>
    <row r="654" spans="2:2" ht="12.75">
      <c r="B654" s="26"/>
    </row>
    <row r="655" spans="2:2" ht="12.75">
      <c r="B655" s="26"/>
    </row>
    <row r="656" spans="2:2" ht="12.75">
      <c r="B656" s="26"/>
    </row>
    <row r="657" spans="2:2" ht="12.75">
      <c r="B657" s="26"/>
    </row>
    <row r="658" spans="2:2" ht="12.75">
      <c r="B658" s="26"/>
    </row>
    <row r="659" spans="2:2" ht="12.75">
      <c r="B659" s="26"/>
    </row>
    <row r="660" spans="2:2" ht="12.75">
      <c r="B660" s="26"/>
    </row>
    <row r="661" spans="2:2" ht="12.75">
      <c r="B661" s="26"/>
    </row>
    <row r="662" spans="2:2" ht="12.75">
      <c r="B662" s="26"/>
    </row>
    <row r="663" spans="2:2" ht="12.75">
      <c r="B663" s="26"/>
    </row>
    <row r="664" spans="2:2" ht="12.75">
      <c r="B664" s="26"/>
    </row>
    <row r="665" spans="2:2" ht="12.75">
      <c r="B665" s="26"/>
    </row>
    <row r="666" spans="2:2" ht="12.75">
      <c r="B666" s="26"/>
    </row>
    <row r="667" spans="2:2" ht="12.75">
      <c r="B667" s="26"/>
    </row>
    <row r="668" spans="2:2" ht="12.75">
      <c r="B668" s="26"/>
    </row>
    <row r="669" spans="2:2" ht="12.75">
      <c r="B669" s="26"/>
    </row>
    <row r="670" spans="2:2" ht="12.75">
      <c r="B670" s="26"/>
    </row>
    <row r="671" spans="2:2" ht="12.75">
      <c r="B671" s="26"/>
    </row>
    <row r="672" spans="2:2" ht="12.75">
      <c r="B672" s="26"/>
    </row>
    <row r="673" spans="2:2" ht="12.75">
      <c r="B673" s="26"/>
    </row>
    <row r="674" spans="2:2" ht="12.75">
      <c r="B674" s="26"/>
    </row>
    <row r="675" spans="2:2" ht="12.75">
      <c r="B675" s="26"/>
    </row>
    <row r="676" spans="2:2" ht="12.75">
      <c r="B676" s="26"/>
    </row>
    <row r="677" spans="2:2" ht="12.75">
      <c r="B677" s="26"/>
    </row>
    <row r="678" spans="2:2" ht="12.75">
      <c r="B678" s="26"/>
    </row>
    <row r="679" spans="2:2" ht="12.75">
      <c r="B679" s="26"/>
    </row>
    <row r="680" spans="2:2" ht="12.75">
      <c r="B680" s="26"/>
    </row>
    <row r="681" spans="2:2" ht="12.75">
      <c r="B681" s="26"/>
    </row>
    <row r="682" spans="2:2" ht="12.75">
      <c r="B682" s="26"/>
    </row>
    <row r="683" spans="2:2" ht="12.75">
      <c r="B683" s="26"/>
    </row>
    <row r="684" spans="2:2" ht="12.75">
      <c r="B684" s="26"/>
    </row>
    <row r="685" spans="2:2" ht="12.75">
      <c r="B685" s="26"/>
    </row>
    <row r="686" spans="2:2" ht="12.75">
      <c r="B686" s="26"/>
    </row>
    <row r="687" spans="2:2" ht="12.75">
      <c r="B687" s="26"/>
    </row>
    <row r="688" spans="2:2" ht="12.75">
      <c r="B688" s="26"/>
    </row>
    <row r="689" spans="2:2" ht="12.75">
      <c r="B689" s="26"/>
    </row>
    <row r="690" spans="2:2" ht="12.75">
      <c r="B690" s="26"/>
    </row>
    <row r="691" spans="2:2" ht="12.75">
      <c r="B691" s="26"/>
    </row>
    <row r="692" spans="2:2" ht="12.75">
      <c r="B692" s="26"/>
    </row>
    <row r="693" spans="2:2" ht="12.75">
      <c r="B693" s="26"/>
    </row>
    <row r="694" spans="2:2" ht="12.75">
      <c r="B694" s="26"/>
    </row>
    <row r="695" spans="2:2" ht="12.75">
      <c r="B695" s="26"/>
    </row>
    <row r="696" spans="2:2" ht="12.75">
      <c r="B696" s="26"/>
    </row>
    <row r="697" spans="2:2" ht="12.75">
      <c r="B697" s="26"/>
    </row>
    <row r="698" spans="2:2" ht="12.75">
      <c r="B698" s="26"/>
    </row>
    <row r="699" spans="2:2" ht="12.75">
      <c r="B699" s="26"/>
    </row>
    <row r="700" spans="2:2" ht="12.75">
      <c r="B700" s="26"/>
    </row>
    <row r="701" spans="2:2" ht="12.75">
      <c r="B701" s="26"/>
    </row>
    <row r="702" spans="2:2" ht="12.75">
      <c r="B702" s="26"/>
    </row>
    <row r="703" spans="2:2" ht="12.75">
      <c r="B703" s="26"/>
    </row>
    <row r="704" spans="2:2" ht="12.75">
      <c r="B704" s="26"/>
    </row>
    <row r="705" spans="2:2" ht="12.75">
      <c r="B705" s="26"/>
    </row>
    <row r="706" spans="2:2" ht="12.75">
      <c r="B706" s="26"/>
    </row>
    <row r="707" spans="2:2" ht="12.75">
      <c r="B707" s="26"/>
    </row>
    <row r="708" spans="2:2" ht="12.75">
      <c r="B708" s="26"/>
    </row>
    <row r="709" spans="2:2" ht="12.75">
      <c r="B709" s="26"/>
    </row>
    <row r="710" spans="2:2" ht="12.75">
      <c r="B710" s="26"/>
    </row>
    <row r="711" spans="2:2" ht="12.75">
      <c r="B711" s="26"/>
    </row>
    <row r="712" spans="2:2" ht="12.75">
      <c r="B712" s="26"/>
    </row>
    <row r="713" spans="2:2" ht="12.75">
      <c r="B713" s="26"/>
    </row>
    <row r="714" spans="2:2" ht="12.75">
      <c r="B714" s="26"/>
    </row>
    <row r="715" spans="2:2" ht="12.75">
      <c r="B715" s="26"/>
    </row>
    <row r="716" spans="2:2" ht="12.75">
      <c r="B716" s="26"/>
    </row>
    <row r="717" spans="2:2" ht="12.75">
      <c r="B717" s="26"/>
    </row>
    <row r="718" spans="2:2" ht="12.75">
      <c r="B718" s="26"/>
    </row>
    <row r="719" spans="2:2" ht="12.75">
      <c r="B719" s="26"/>
    </row>
    <row r="720" spans="2:2" ht="12.75">
      <c r="B720" s="26"/>
    </row>
    <row r="721" spans="2:2" ht="12.75">
      <c r="B721" s="26"/>
    </row>
    <row r="722" spans="2:2" ht="12.75">
      <c r="B722" s="26"/>
    </row>
    <row r="723" spans="2:2" ht="12.75">
      <c r="B723" s="26"/>
    </row>
    <row r="724" spans="2:2" ht="12.75">
      <c r="B724" s="26"/>
    </row>
    <row r="725" spans="2:2" ht="12.75">
      <c r="B725" s="26"/>
    </row>
    <row r="726" spans="2:2" ht="12.75">
      <c r="B726" s="26"/>
    </row>
    <row r="727" spans="2:2" ht="12.75">
      <c r="B727" s="26"/>
    </row>
    <row r="728" spans="2:2" ht="12.75">
      <c r="B728" s="26"/>
    </row>
    <row r="729" spans="2:2" ht="12.75">
      <c r="B729" s="26"/>
    </row>
    <row r="730" spans="2:2" ht="12.75">
      <c r="B730" s="26"/>
    </row>
    <row r="731" spans="2:2" ht="12.75">
      <c r="B731" s="26"/>
    </row>
    <row r="732" spans="2:2" ht="12.75">
      <c r="B732" s="26"/>
    </row>
    <row r="733" spans="2:2" ht="12.75">
      <c r="B733" s="26"/>
    </row>
    <row r="734" spans="2:2" ht="12.75">
      <c r="B734" s="26"/>
    </row>
    <row r="735" spans="2:2" ht="12.75">
      <c r="B735" s="26"/>
    </row>
    <row r="736" spans="2:2" ht="12.75">
      <c r="B736" s="26"/>
    </row>
    <row r="737" spans="2:2" ht="12.75">
      <c r="B737" s="26"/>
    </row>
    <row r="738" spans="2:2" ht="12.75">
      <c r="B738" s="26"/>
    </row>
    <row r="739" spans="2:2" ht="12.75">
      <c r="B739" s="26"/>
    </row>
    <row r="740" spans="2:2" ht="12.75">
      <c r="B740" s="26"/>
    </row>
    <row r="741" spans="2:2" ht="12.75">
      <c r="B741" s="26"/>
    </row>
    <row r="742" spans="2:2" ht="12.75">
      <c r="B742" s="26"/>
    </row>
    <row r="743" spans="2:2" ht="12.75">
      <c r="B743" s="26"/>
    </row>
    <row r="744" spans="2:2" ht="12.75">
      <c r="B744" s="26"/>
    </row>
    <row r="745" spans="2:2" ht="12.75">
      <c r="B745" s="26"/>
    </row>
    <row r="746" spans="2:2" ht="12.75">
      <c r="B746" s="26"/>
    </row>
    <row r="747" spans="2:2" ht="12.75">
      <c r="B747" s="26"/>
    </row>
    <row r="748" spans="2:2" ht="12.75">
      <c r="B748" s="26"/>
    </row>
    <row r="749" spans="2:2" ht="12.75">
      <c r="B749" s="26"/>
    </row>
    <row r="750" spans="2:2" ht="12.75">
      <c r="B750" s="26"/>
    </row>
    <row r="751" spans="2:2" ht="12.75">
      <c r="B751" s="26"/>
    </row>
    <row r="752" spans="2:2" ht="12.75">
      <c r="B752" s="26"/>
    </row>
    <row r="753" spans="2:2" ht="12.75">
      <c r="B753" s="26"/>
    </row>
    <row r="754" spans="2:2" ht="12.75">
      <c r="B754" s="26"/>
    </row>
    <row r="755" spans="2:2" ht="12.75">
      <c r="B755" s="26"/>
    </row>
    <row r="756" spans="2:2" ht="12.75">
      <c r="B756" s="26"/>
    </row>
    <row r="757" spans="2:2" ht="12.75">
      <c r="B757" s="26"/>
    </row>
    <row r="758" spans="2:2" ht="12.75">
      <c r="B758" s="26"/>
    </row>
    <row r="759" spans="2:2" ht="12.75">
      <c r="B759" s="26"/>
    </row>
    <row r="760" spans="2:2" ht="12.75">
      <c r="B760" s="26"/>
    </row>
    <row r="761" spans="2:2" ht="12.75">
      <c r="B761" s="26"/>
    </row>
    <row r="762" spans="2:2" ht="12.75">
      <c r="B762" s="26"/>
    </row>
    <row r="763" spans="2:2" ht="12.75">
      <c r="B763" s="26"/>
    </row>
    <row r="764" spans="2:2" ht="12.75">
      <c r="B764" s="26"/>
    </row>
    <row r="765" spans="2:2" ht="12.75">
      <c r="B765" s="26"/>
    </row>
    <row r="766" spans="2:2" ht="12.75">
      <c r="B766" s="26"/>
    </row>
    <row r="767" spans="2:2" ht="12.75">
      <c r="B767" s="26"/>
    </row>
    <row r="768" spans="2:2" ht="12.75">
      <c r="B768" s="26"/>
    </row>
    <row r="769" spans="2:2" ht="12.75">
      <c r="B769" s="26"/>
    </row>
    <row r="770" spans="2:2" ht="12.75">
      <c r="B770" s="26"/>
    </row>
    <row r="771" spans="2:2" ht="12.75">
      <c r="B771" s="26"/>
    </row>
    <row r="772" spans="2:2" ht="12.75">
      <c r="B772" s="26"/>
    </row>
    <row r="773" spans="2:2" ht="12.75">
      <c r="B773" s="26"/>
    </row>
    <row r="774" spans="2:2" ht="12.75">
      <c r="B774" s="26"/>
    </row>
    <row r="775" spans="2:2" ht="12.75">
      <c r="B775" s="26"/>
    </row>
    <row r="776" spans="2:2" ht="12.75">
      <c r="B776" s="26"/>
    </row>
    <row r="777" spans="2:2" ht="12.75">
      <c r="B777" s="26"/>
    </row>
    <row r="778" spans="2:2" ht="12.75">
      <c r="B778" s="26"/>
    </row>
    <row r="779" spans="2:2" ht="12.75">
      <c r="B779" s="26"/>
    </row>
    <row r="780" spans="2:2" ht="12.75">
      <c r="B780" s="26"/>
    </row>
    <row r="781" spans="2:2" ht="12.75">
      <c r="B781" s="26"/>
    </row>
    <row r="782" spans="2:2" ht="12.75">
      <c r="B782" s="26"/>
    </row>
    <row r="783" spans="2:2" ht="12.75">
      <c r="B783" s="26"/>
    </row>
    <row r="784" spans="2:2" ht="12.75">
      <c r="B784" s="26"/>
    </row>
    <row r="785" spans="2:2" ht="12.75">
      <c r="B785" s="26"/>
    </row>
    <row r="786" spans="2:2" ht="12.75">
      <c r="B786" s="26"/>
    </row>
    <row r="787" spans="2:2" ht="12.75">
      <c r="B787" s="26"/>
    </row>
    <row r="788" spans="2:2" ht="12.75">
      <c r="B788" s="26"/>
    </row>
    <row r="789" spans="2:2" ht="12.75">
      <c r="B789" s="26"/>
    </row>
    <row r="790" spans="2:2" ht="12.75">
      <c r="B790" s="26"/>
    </row>
    <row r="791" spans="2:2" ht="12.75">
      <c r="B791" s="26"/>
    </row>
    <row r="792" spans="2:2" ht="12.75">
      <c r="B792" s="26"/>
    </row>
    <row r="793" spans="2:2" ht="12.75">
      <c r="B793" s="26"/>
    </row>
    <row r="794" spans="2:2" ht="12.75">
      <c r="B794" s="26"/>
    </row>
    <row r="795" spans="2:2" ht="12.75">
      <c r="B795" s="26"/>
    </row>
    <row r="796" spans="2:2" ht="12.75">
      <c r="B796" s="26"/>
    </row>
    <row r="797" spans="2:2" ht="12.75">
      <c r="B797" s="26"/>
    </row>
    <row r="798" spans="2:2" ht="12.75">
      <c r="B798" s="26"/>
    </row>
    <row r="799" spans="2:2" ht="12.75">
      <c r="B799" s="26"/>
    </row>
    <row r="800" spans="2:2" ht="12.75">
      <c r="B800" s="26"/>
    </row>
    <row r="801" spans="2:2" ht="12.75">
      <c r="B801" s="26"/>
    </row>
    <row r="802" spans="2:2" ht="12.75">
      <c r="B802" s="26"/>
    </row>
    <row r="803" spans="2:2" ht="12.75">
      <c r="B803" s="26"/>
    </row>
    <row r="804" spans="2:2" ht="12.75">
      <c r="B804" s="26"/>
    </row>
    <row r="805" spans="2:2" ht="12.75">
      <c r="B805" s="26"/>
    </row>
    <row r="806" spans="2:2" ht="12.75">
      <c r="B806" s="26"/>
    </row>
    <row r="807" spans="2:2" ht="12.75">
      <c r="B807" s="26"/>
    </row>
    <row r="808" spans="2:2" ht="12.75">
      <c r="B808" s="26"/>
    </row>
    <row r="809" spans="2:2" ht="12.75">
      <c r="B809" s="26"/>
    </row>
    <row r="810" spans="2:2" ht="12.75">
      <c r="B810" s="26"/>
    </row>
    <row r="811" spans="2:2" ht="12.75">
      <c r="B811" s="26"/>
    </row>
    <row r="812" spans="2:2" ht="12.75">
      <c r="B812" s="26"/>
    </row>
    <row r="813" spans="2:2" ht="12.75">
      <c r="B813" s="26"/>
    </row>
    <row r="814" spans="2:2" ht="12.75">
      <c r="B814" s="26"/>
    </row>
    <row r="815" spans="2:2" ht="12.75">
      <c r="B815" s="26"/>
    </row>
    <row r="816" spans="2:2" ht="12.75">
      <c r="B816" s="26"/>
    </row>
    <row r="817" spans="2:2" ht="12.75">
      <c r="B817" s="26"/>
    </row>
    <row r="818" spans="2:2" ht="12.75">
      <c r="B818" s="26"/>
    </row>
    <row r="819" spans="2:2" ht="12.75">
      <c r="B819" s="26"/>
    </row>
    <row r="820" spans="2:2" ht="12.75">
      <c r="B820" s="26"/>
    </row>
    <row r="821" spans="2:2" ht="12.75">
      <c r="B821" s="26"/>
    </row>
    <row r="822" spans="2:2" ht="12.75">
      <c r="B822" s="26"/>
    </row>
    <row r="823" spans="2:2" ht="12.75">
      <c r="B823" s="26"/>
    </row>
    <row r="824" spans="2:2" ht="12.75">
      <c r="B824" s="26"/>
    </row>
    <row r="825" spans="2:2" ht="12.75">
      <c r="B825" s="26"/>
    </row>
    <row r="826" spans="2:2" ht="12.75">
      <c r="B826" s="26"/>
    </row>
    <row r="827" spans="2:2" ht="12.75">
      <c r="B827" s="26"/>
    </row>
    <row r="828" spans="2:2" ht="12.75">
      <c r="B828" s="26"/>
    </row>
    <row r="829" spans="2:2" ht="12.75">
      <c r="B829" s="26"/>
    </row>
    <row r="830" spans="2:2" ht="12.75">
      <c r="B830" s="26"/>
    </row>
    <row r="831" spans="2:2" ht="12.75">
      <c r="B831" s="26"/>
    </row>
    <row r="832" spans="2:2" ht="12.75">
      <c r="B832" s="26"/>
    </row>
    <row r="833" spans="2:2" ht="12.75">
      <c r="B833" s="26"/>
    </row>
    <row r="834" spans="2:2" ht="12.75">
      <c r="B834" s="26"/>
    </row>
    <row r="835" spans="2:2" ht="12.75">
      <c r="B835" s="26"/>
    </row>
    <row r="836" spans="2:2" ht="12.75">
      <c r="B836" s="26"/>
    </row>
    <row r="837" spans="2:2" ht="12.75">
      <c r="B837" s="26"/>
    </row>
    <row r="838" spans="2:2" ht="12.75">
      <c r="B838" s="26"/>
    </row>
    <row r="839" spans="2:2" ht="12.75">
      <c r="B839" s="26"/>
    </row>
    <row r="840" spans="2:2" ht="12.75">
      <c r="B840" s="26"/>
    </row>
    <row r="841" spans="2:2" ht="12.75">
      <c r="B841" s="26"/>
    </row>
    <row r="842" spans="2:2" ht="12.75">
      <c r="B842" s="26"/>
    </row>
    <row r="843" spans="2:2" ht="12.75">
      <c r="B843" s="26"/>
    </row>
    <row r="844" spans="2:2" ht="12.75">
      <c r="B844" s="26"/>
    </row>
    <row r="845" spans="2:2" ht="12.75">
      <c r="B845" s="26"/>
    </row>
    <row r="846" spans="2:2" ht="12.75">
      <c r="B846" s="26"/>
    </row>
    <row r="847" spans="2:2" ht="12.75">
      <c r="B847" s="26"/>
    </row>
    <row r="848" spans="2:2" ht="12.75">
      <c r="B848" s="26"/>
    </row>
    <row r="849" spans="2:2" ht="12.75">
      <c r="B849" s="26"/>
    </row>
    <row r="850" spans="2:2" ht="12.75">
      <c r="B850" s="26"/>
    </row>
    <row r="851" spans="2:2" ht="12.75">
      <c r="B851" s="26"/>
    </row>
    <row r="852" spans="2:2" ht="12.75">
      <c r="B852" s="26"/>
    </row>
    <row r="853" spans="2:2" ht="12.75">
      <c r="B853" s="26"/>
    </row>
    <row r="854" spans="2:2" ht="12.75">
      <c r="B854" s="26"/>
    </row>
    <row r="855" spans="2:2" ht="12.75">
      <c r="B855" s="26"/>
    </row>
    <row r="856" spans="2:2" ht="12.75">
      <c r="B856" s="26"/>
    </row>
    <row r="857" spans="2:2" ht="12.75">
      <c r="B857" s="26"/>
    </row>
    <row r="858" spans="2:2" ht="12.75">
      <c r="B858" s="26"/>
    </row>
    <row r="859" spans="2:2" ht="12.75">
      <c r="B859" s="26"/>
    </row>
    <row r="860" spans="2:2" ht="12.75">
      <c r="B860" s="26"/>
    </row>
    <row r="861" spans="2:2" ht="12.75">
      <c r="B861" s="26"/>
    </row>
    <row r="862" spans="2:2" ht="12.75">
      <c r="B862" s="26"/>
    </row>
    <row r="863" spans="2:2" ht="12.75">
      <c r="B863" s="26"/>
    </row>
    <row r="864" spans="2:2" ht="12.75">
      <c r="B864" s="26"/>
    </row>
    <row r="865" spans="2:2" ht="12.75">
      <c r="B865" s="26"/>
    </row>
    <row r="866" spans="2:2" ht="12.75">
      <c r="B866" s="26"/>
    </row>
    <row r="867" spans="2:2" ht="12.75">
      <c r="B867" s="26"/>
    </row>
    <row r="868" spans="2:2" ht="12.75">
      <c r="B868" s="26"/>
    </row>
    <row r="869" spans="2:2" ht="12.75">
      <c r="B869" s="26"/>
    </row>
    <row r="870" spans="2:2" ht="12.75">
      <c r="B870" s="26"/>
    </row>
    <row r="871" spans="2:2" ht="12.75">
      <c r="B871" s="26"/>
    </row>
    <row r="872" spans="2:2" ht="12.75">
      <c r="B872" s="26"/>
    </row>
    <row r="873" spans="2:2" ht="12.75">
      <c r="B873" s="26"/>
    </row>
    <row r="874" spans="2:2" ht="12.75">
      <c r="B874" s="26"/>
    </row>
    <row r="875" spans="2:2" ht="12.75">
      <c r="B875" s="26"/>
    </row>
    <row r="876" spans="2:2" ht="12.75">
      <c r="B876" s="26"/>
    </row>
    <row r="877" spans="2:2" ht="12.75">
      <c r="B877" s="26"/>
    </row>
    <row r="878" spans="2:2" ht="12.75">
      <c r="B878" s="26"/>
    </row>
    <row r="879" spans="2:2" ht="12.75">
      <c r="B879" s="26"/>
    </row>
    <row r="880" spans="2:2" ht="12.75">
      <c r="B880" s="26"/>
    </row>
    <row r="881" spans="2:2" ht="12.75">
      <c r="B881" s="26"/>
    </row>
    <row r="882" spans="2:2" ht="12.75">
      <c r="B882" s="26"/>
    </row>
    <row r="883" spans="2:2" ht="12.75">
      <c r="B883" s="26"/>
    </row>
    <row r="884" spans="2:2" ht="12.75">
      <c r="B884" s="26"/>
    </row>
    <row r="885" spans="2:2" ht="12.75">
      <c r="B885" s="26"/>
    </row>
    <row r="886" spans="2:2" ht="12.75">
      <c r="B886" s="26"/>
    </row>
    <row r="887" spans="2:2" ht="12.75">
      <c r="B887" s="26"/>
    </row>
    <row r="888" spans="2:2" ht="12.75">
      <c r="B888" s="26"/>
    </row>
    <row r="889" spans="2:2" ht="12.75">
      <c r="B889" s="26"/>
    </row>
    <row r="890" spans="2:2" ht="12.75">
      <c r="B890" s="26"/>
    </row>
    <row r="891" spans="2:2" ht="12.75">
      <c r="B891" s="26"/>
    </row>
    <row r="892" spans="2:2" ht="12.75">
      <c r="B892" s="26"/>
    </row>
    <row r="893" spans="2:2" ht="12.75">
      <c r="B893" s="26"/>
    </row>
    <row r="894" spans="2:2" ht="12.75">
      <c r="B894" s="26"/>
    </row>
    <row r="895" spans="2:2" ht="12.75">
      <c r="B895" s="26"/>
    </row>
    <row r="896" spans="2:2" ht="12.75">
      <c r="B896" s="26"/>
    </row>
    <row r="897" spans="2:2" ht="12.75">
      <c r="B897" s="26"/>
    </row>
    <row r="898" spans="2:2" ht="12.75">
      <c r="B898" s="26"/>
    </row>
    <row r="899" spans="2:2" ht="12.75">
      <c r="B899" s="26"/>
    </row>
    <row r="900" spans="2:2" ht="12.75">
      <c r="B900" s="26"/>
    </row>
    <row r="901" spans="2:2" ht="12.75">
      <c r="B901" s="26"/>
    </row>
    <row r="902" spans="2:2" ht="12.75">
      <c r="B902" s="26"/>
    </row>
    <row r="903" spans="2:2" ht="12.75">
      <c r="B903" s="26"/>
    </row>
    <row r="904" spans="2:2" ht="12.75">
      <c r="B904" s="26"/>
    </row>
    <row r="905" spans="2:2" ht="12.75">
      <c r="B905" s="26"/>
    </row>
    <row r="906" spans="2:2" ht="12.75">
      <c r="B906" s="26"/>
    </row>
    <row r="907" spans="2:2" ht="12.75">
      <c r="B907" s="26"/>
    </row>
    <row r="908" spans="2:2" ht="12.75">
      <c r="B908" s="26"/>
    </row>
    <row r="909" spans="2:2" ht="12.75">
      <c r="B909" s="26"/>
    </row>
    <row r="910" spans="2:2" ht="12.75">
      <c r="B910" s="26"/>
    </row>
    <row r="911" spans="2:2" ht="12.75">
      <c r="B911" s="26"/>
    </row>
    <row r="912" spans="2:2" ht="12.75">
      <c r="B912" s="26"/>
    </row>
    <row r="913" spans="2:2" ht="12.75">
      <c r="B913" s="26"/>
    </row>
    <row r="914" spans="2:2" ht="12.75">
      <c r="B914" s="26"/>
    </row>
    <row r="915" spans="2:2" ht="12.75">
      <c r="B915" s="26"/>
    </row>
    <row r="916" spans="2:2" ht="12.75">
      <c r="B916" s="26"/>
    </row>
    <row r="917" spans="2:2" ht="12.75">
      <c r="B917" s="26"/>
    </row>
    <row r="918" spans="2:2" ht="12.75">
      <c r="B918" s="26"/>
    </row>
    <row r="919" spans="2:2" ht="12.75">
      <c r="B919" s="26"/>
    </row>
    <row r="920" spans="2:2" ht="12.75">
      <c r="B920" s="26"/>
    </row>
    <row r="921" spans="2:2" ht="12.75">
      <c r="B921" s="26"/>
    </row>
    <row r="922" spans="2:2" ht="12.75">
      <c r="B922" s="26"/>
    </row>
    <row r="923" spans="2:2" ht="12.75">
      <c r="B923" s="26"/>
    </row>
    <row r="924" spans="2:2" ht="12.75">
      <c r="B924" s="26"/>
    </row>
    <row r="925" spans="2:2" ht="12.75">
      <c r="B925" s="26"/>
    </row>
    <row r="926" spans="2:2" ht="12.75">
      <c r="B926" s="26"/>
    </row>
    <row r="927" spans="2:2" ht="12.75">
      <c r="B927" s="26"/>
    </row>
    <row r="928" spans="2:2" ht="12.75">
      <c r="B928" s="26"/>
    </row>
    <row r="929" spans="2:2" ht="12.75">
      <c r="B929" s="26"/>
    </row>
    <row r="930" spans="2:2" ht="12.75">
      <c r="B930" s="26"/>
    </row>
    <row r="931" spans="2:2" ht="12.75">
      <c r="B931" s="26"/>
    </row>
    <row r="932" spans="2:2" ht="12.75">
      <c r="B932" s="26"/>
    </row>
    <row r="933" spans="2:2" ht="12.75">
      <c r="B933" s="26"/>
    </row>
    <row r="934" spans="2:2" ht="12.75">
      <c r="B934" s="26"/>
    </row>
    <row r="935" spans="2:2" ht="12.75">
      <c r="B935" s="26"/>
    </row>
    <row r="936" spans="2:2" ht="12.75">
      <c r="B936" s="26"/>
    </row>
    <row r="937" spans="2:2" ht="12.75">
      <c r="B937" s="26"/>
    </row>
    <row r="938" spans="2:2" ht="12.75">
      <c r="B938" s="26"/>
    </row>
    <row r="939" spans="2:2" ht="12.75">
      <c r="B939" s="26"/>
    </row>
    <row r="940" spans="2:2" ht="12.75">
      <c r="B940" s="26"/>
    </row>
    <row r="941" spans="2:2" ht="12.75">
      <c r="B941" s="26"/>
    </row>
    <row r="942" spans="2:2" ht="12.75">
      <c r="B942" s="26"/>
    </row>
    <row r="943" spans="2:2" ht="12.75">
      <c r="B943" s="26"/>
    </row>
    <row r="944" spans="2:2" ht="12.75">
      <c r="B944" s="26"/>
    </row>
    <row r="945" spans="2:2" ht="12.75">
      <c r="B945" s="26"/>
    </row>
    <row r="946" spans="2:2" ht="12.75">
      <c r="B946" s="26"/>
    </row>
    <row r="947" spans="2:2" ht="12.75">
      <c r="B947" s="26"/>
    </row>
    <row r="948" spans="2:2" ht="12.75">
      <c r="B948" s="26"/>
    </row>
    <row r="949" spans="2:2" ht="12.75">
      <c r="B949" s="26"/>
    </row>
    <row r="950" spans="2:2" ht="12.75">
      <c r="B950" s="26"/>
    </row>
    <row r="951" spans="2:2" ht="12.75">
      <c r="B951" s="26"/>
    </row>
    <row r="952" spans="2:2" ht="12.75">
      <c r="B952" s="26"/>
    </row>
    <row r="953" spans="2:2" ht="12.75">
      <c r="B953" s="26"/>
    </row>
    <row r="954" spans="2:2" ht="12.75">
      <c r="B954" s="26"/>
    </row>
    <row r="955" spans="2:2" ht="12.75">
      <c r="B955" s="26"/>
    </row>
    <row r="956" spans="2:2" ht="12.75">
      <c r="B956" s="26"/>
    </row>
    <row r="957" spans="2:2" ht="12.75">
      <c r="B957" s="26"/>
    </row>
    <row r="958" spans="2:2" ht="12.75">
      <c r="B958" s="26"/>
    </row>
    <row r="959" spans="2:2" ht="12.75">
      <c r="B959" s="26"/>
    </row>
    <row r="960" spans="2:2" ht="12.75">
      <c r="B960" s="26"/>
    </row>
    <row r="961" spans="2:2" ht="12.75">
      <c r="B961" s="26"/>
    </row>
    <row r="962" spans="2:2" ht="12.75">
      <c r="B962" s="26"/>
    </row>
    <row r="963" spans="2:2" ht="12.75">
      <c r="B963" s="26"/>
    </row>
    <row r="964" spans="2:2" ht="12.75">
      <c r="B964" s="26"/>
    </row>
    <row r="965" spans="2:2" ht="12.75">
      <c r="B965" s="26"/>
    </row>
    <row r="966" spans="2:2" ht="12.75">
      <c r="B966" s="26"/>
    </row>
    <row r="967" spans="2:2" ht="12.75">
      <c r="B967" s="26"/>
    </row>
    <row r="968" spans="2:2" ht="12.75">
      <c r="B968" s="26"/>
    </row>
    <row r="969" spans="2:2" ht="12.75">
      <c r="B969" s="26"/>
    </row>
    <row r="970" spans="2:2" ht="12.75">
      <c r="B970" s="26"/>
    </row>
    <row r="971" spans="2:2" ht="12.75">
      <c r="B971" s="26"/>
    </row>
    <row r="972" spans="2:2" ht="12.75">
      <c r="B972" s="26"/>
    </row>
    <row r="973" spans="2:2" ht="12.75">
      <c r="B973" s="26"/>
    </row>
    <row r="974" spans="2:2" ht="12.75">
      <c r="B974" s="26"/>
    </row>
    <row r="975" spans="2:2" ht="12.75">
      <c r="B975" s="26"/>
    </row>
    <row r="976" spans="2:2" ht="12.75">
      <c r="B976" s="26"/>
    </row>
    <row r="977" spans="2:2" ht="12.75">
      <c r="B977" s="26"/>
    </row>
    <row r="978" spans="2:2" ht="12.75">
      <c r="B978" s="26"/>
    </row>
    <row r="979" spans="2:2" ht="12.75">
      <c r="B979" s="26"/>
    </row>
    <row r="980" spans="2:2" ht="12.75">
      <c r="B980" s="26"/>
    </row>
    <row r="981" spans="2:2" ht="12.75">
      <c r="B981" s="26"/>
    </row>
    <row r="982" spans="2:2" ht="12.75">
      <c r="B982" s="26"/>
    </row>
    <row r="983" spans="2:2" ht="12.75">
      <c r="B983" s="26"/>
    </row>
    <row r="984" spans="2:2" ht="12.75">
      <c r="B984" s="26"/>
    </row>
    <row r="985" spans="2:2" ht="12.75">
      <c r="B985" s="26"/>
    </row>
    <row r="986" spans="2:2" ht="12.75">
      <c r="B986" s="26"/>
    </row>
    <row r="987" spans="2:2" ht="12.75">
      <c r="B987" s="26"/>
    </row>
    <row r="988" spans="2:2" ht="12.75">
      <c r="B988" s="26"/>
    </row>
    <row r="989" spans="2:2" ht="12.75">
      <c r="B989" s="26"/>
    </row>
    <row r="990" spans="2:2" ht="12.75">
      <c r="B990" s="26"/>
    </row>
    <row r="991" spans="2:2" ht="12.75">
      <c r="B991" s="26"/>
    </row>
    <row r="992" spans="2:2" ht="12.75">
      <c r="B992" s="26"/>
    </row>
    <row r="993" spans="2:2" ht="12.75">
      <c r="B993" s="26"/>
    </row>
    <row r="994" spans="2:2" ht="12.75">
      <c r="B994" s="26"/>
    </row>
    <row r="995" spans="2:2" ht="12.75">
      <c r="B995" s="26"/>
    </row>
    <row r="996" spans="2:2" ht="12.75">
      <c r="B996" s="26"/>
    </row>
    <row r="997" spans="2:2" ht="12.75">
      <c r="B997" s="26"/>
    </row>
    <row r="998" spans="2:2" ht="12.75">
      <c r="B998" s="26"/>
    </row>
    <row r="999" spans="2:2" ht="12.75">
      <c r="B999" s="26"/>
    </row>
    <row r="1000" spans="2:2" ht="12.75">
      <c r="B1000" s="26"/>
    </row>
    <row r="1001" spans="2:2" ht="12.75">
      <c r="B1001" s="26"/>
    </row>
    <row r="1002" spans="2:2" ht="12.75">
      <c r="B1002" s="26"/>
    </row>
    <row r="1003" spans="2:2" ht="12.75">
      <c r="B1003" s="26"/>
    </row>
    <row r="1004" spans="2:2" ht="12.75">
      <c r="B1004" s="26"/>
    </row>
    <row r="1005" spans="2:2" ht="12.75">
      <c r="B1005" s="26"/>
    </row>
    <row r="1006" spans="2:2" ht="12.75">
      <c r="B1006" s="26"/>
    </row>
    <row r="1007" spans="2:2" ht="12.75">
      <c r="B100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3" t="s">
        <v>47</v>
      </c>
      <c r="C2" s="12">
        <f>CharacterData3!C2*1.5</f>
        <v>337.5</v>
      </c>
      <c r="D2" s="10">
        <v>1.01</v>
      </c>
      <c r="E2" s="29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3" t="s">
        <v>48</v>
      </c>
      <c r="C3" s="12">
        <f t="shared" ref="C3:C41" si="0">C2*1.5^4</f>
        <v>1708.59375</v>
      </c>
      <c r="D3" s="10">
        <v>1.01</v>
      </c>
      <c r="E3" s="29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50</v>
      </c>
    </row>
    <row r="4" spans="1:28" ht="15.75" customHeight="1">
      <c r="A4" s="10">
        <v>3</v>
      </c>
      <c r="B4" s="23" t="s">
        <v>51</v>
      </c>
      <c r="C4" s="12">
        <f t="shared" si="0"/>
        <v>8649.755859375</v>
      </c>
      <c r="D4" s="10">
        <v>1.01</v>
      </c>
      <c r="E4" s="29">
        <v>0</v>
      </c>
      <c r="F4" s="10">
        <v>0</v>
      </c>
      <c r="G4" s="10">
        <v>0</v>
      </c>
      <c r="H4" s="10">
        <v>0</v>
      </c>
      <c r="I4" s="10">
        <v>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>
      <c r="A5" s="10">
        <v>4</v>
      </c>
      <c r="B5" s="23" t="s">
        <v>54</v>
      </c>
      <c r="C5" s="12">
        <f t="shared" si="0"/>
        <v>43789.389038085938</v>
      </c>
      <c r="D5" s="10">
        <v>1.01</v>
      </c>
      <c r="E5" s="29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55</v>
      </c>
    </row>
    <row r="6" spans="1:28" ht="15.75" customHeight="1">
      <c r="A6" s="10">
        <v>5</v>
      </c>
      <c r="B6" s="23" t="s">
        <v>56</v>
      </c>
      <c r="C6" s="12">
        <f t="shared" si="0"/>
        <v>221683.78200531006</v>
      </c>
      <c r="D6" s="10">
        <v>1.01</v>
      </c>
      <c r="E6" s="29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57</v>
      </c>
    </row>
    <row r="7" spans="1:28" ht="15.75" customHeight="1">
      <c r="A7" s="10">
        <v>6</v>
      </c>
      <c r="B7" s="23" t="s">
        <v>58</v>
      </c>
      <c r="C7" s="12">
        <f t="shared" si="0"/>
        <v>1122274.1464018822</v>
      </c>
      <c r="D7" s="10">
        <v>1.01</v>
      </c>
      <c r="E7" s="29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59</v>
      </c>
    </row>
    <row r="8" spans="1:28" ht="15.75" customHeight="1">
      <c r="A8" s="10">
        <v>7</v>
      </c>
      <c r="B8" s="23" t="s">
        <v>60</v>
      </c>
      <c r="C8" s="12">
        <f t="shared" si="0"/>
        <v>5681512.8661595285</v>
      </c>
      <c r="D8" s="10">
        <v>1.01</v>
      </c>
      <c r="E8" s="29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3" t="s">
        <v>61</v>
      </c>
      <c r="C9" s="12">
        <f t="shared" si="0"/>
        <v>28762658.884932615</v>
      </c>
      <c r="D9" s="10">
        <v>1.01</v>
      </c>
      <c r="E9" s="29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3" t="s">
        <v>63</v>
      </c>
      <c r="C10" s="12">
        <f t="shared" si="0"/>
        <v>145610960.60497135</v>
      </c>
      <c r="D10" s="10">
        <v>1.01</v>
      </c>
      <c r="E10" s="29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3" t="s">
        <v>65</v>
      </c>
      <c r="C11" s="12">
        <f t="shared" si="0"/>
        <v>737155488.06266749</v>
      </c>
      <c r="D11" s="10">
        <v>0</v>
      </c>
      <c r="E11" s="29">
        <v>0</v>
      </c>
      <c r="F11" s="10">
        <v>0</v>
      </c>
      <c r="G11" s="10">
        <v>0</v>
      </c>
      <c r="H11" s="10">
        <v>0</v>
      </c>
      <c r="I11" s="10">
        <v>1.1000000000000001</v>
      </c>
      <c r="J11" s="10" t="s">
        <v>113</v>
      </c>
      <c r="O11" s="10" t="s">
        <v>66</v>
      </c>
    </row>
    <row r="12" spans="1:28" ht="15.75" customHeight="1">
      <c r="A12" s="10">
        <v>11</v>
      </c>
      <c r="B12" s="23" t="s">
        <v>68</v>
      </c>
      <c r="C12" s="12">
        <f t="shared" si="0"/>
        <v>3731849658.3172541</v>
      </c>
      <c r="D12" s="10">
        <v>1.01</v>
      </c>
      <c r="E12" s="29">
        <v>0</v>
      </c>
      <c r="F12" s="10">
        <v>0</v>
      </c>
      <c r="G12" s="10">
        <v>0</v>
      </c>
      <c r="H12" s="10">
        <v>0</v>
      </c>
      <c r="I12" s="10">
        <v>0</v>
      </c>
      <c r="O12" s="10" t="s">
        <v>69</v>
      </c>
    </row>
    <row r="13" spans="1:28" ht="15.75" customHeight="1">
      <c r="A13" s="10">
        <v>12</v>
      </c>
      <c r="B13" s="23" t="s">
        <v>70</v>
      </c>
      <c r="C13" s="12">
        <f t="shared" si="0"/>
        <v>18892488895.231098</v>
      </c>
      <c r="D13" s="10">
        <v>1.01</v>
      </c>
      <c r="E13" s="29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3" t="s">
        <v>72</v>
      </c>
      <c r="C14" s="12">
        <f t="shared" si="0"/>
        <v>95643225032.107437</v>
      </c>
      <c r="D14" s="10">
        <v>1.01</v>
      </c>
      <c r="E14" s="29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3" t="s">
        <v>74</v>
      </c>
      <c r="C15" s="12">
        <f t="shared" si="0"/>
        <v>484193826725.04388</v>
      </c>
      <c r="D15" s="10">
        <v>1.01</v>
      </c>
      <c r="E15" s="29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3" t="s">
        <v>76</v>
      </c>
      <c r="C16" s="12">
        <f t="shared" si="0"/>
        <v>2451231247795.5347</v>
      </c>
      <c r="D16" s="10">
        <v>1.01</v>
      </c>
      <c r="E16" s="29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3" t="s">
        <v>77</v>
      </c>
      <c r="C17" s="12">
        <f t="shared" si="0"/>
        <v>12409358191964.895</v>
      </c>
      <c r="D17" s="10">
        <v>1.01</v>
      </c>
      <c r="E17" s="29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3" t="s">
        <v>78</v>
      </c>
      <c r="C18" s="12">
        <f t="shared" si="0"/>
        <v>62822375846822.281</v>
      </c>
      <c r="D18" s="10">
        <v>1.01</v>
      </c>
      <c r="E18" s="29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3" t="s">
        <v>79</v>
      </c>
      <c r="C19" s="12">
        <f t="shared" si="0"/>
        <v>318038277724537.81</v>
      </c>
      <c r="D19" s="10">
        <v>1.01</v>
      </c>
      <c r="E19" s="29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3" t="s">
        <v>80</v>
      </c>
      <c r="C20" s="12">
        <f t="shared" si="0"/>
        <v>1610068780980472.8</v>
      </c>
      <c r="D20" s="10">
        <v>1.01</v>
      </c>
      <c r="E20" s="29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3" t="s">
        <v>81</v>
      </c>
      <c r="C21" s="12">
        <f t="shared" si="0"/>
        <v>8150973203713643</v>
      </c>
      <c r="D21" s="10">
        <v>0</v>
      </c>
      <c r="E21" s="29">
        <v>0</v>
      </c>
      <c r="F21" s="10">
        <v>0</v>
      </c>
      <c r="G21" s="10">
        <v>0</v>
      </c>
      <c r="H21" s="10">
        <v>0</v>
      </c>
      <c r="I21" s="10">
        <v>1.1000000000000001</v>
      </c>
    </row>
    <row r="22" spans="1:9" ht="15.75" customHeight="1">
      <c r="A22" s="10">
        <v>21</v>
      </c>
      <c r="B22" s="23" t="s">
        <v>83</v>
      </c>
      <c r="C22" s="12">
        <f t="shared" si="0"/>
        <v>4.126430184380032E+16</v>
      </c>
      <c r="D22" s="10">
        <v>1.01</v>
      </c>
      <c r="E22" s="29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3" t="s">
        <v>84</v>
      </c>
      <c r="C23" s="12">
        <f t="shared" si="0"/>
        <v>2.089005280842391E+17</v>
      </c>
      <c r="D23" s="10">
        <v>1.01</v>
      </c>
      <c r="E23" s="29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3" t="s">
        <v>85</v>
      </c>
      <c r="C24" s="12">
        <f t="shared" si="0"/>
        <v>1.0575589234264604E+18</v>
      </c>
      <c r="D24" s="10">
        <v>1.01</v>
      </c>
      <c r="E24" s="29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5.75" customHeight="1">
      <c r="A25" s="10">
        <v>24</v>
      </c>
      <c r="B25" s="23" t="s">
        <v>86</v>
      </c>
      <c r="C25" s="12">
        <f t="shared" si="0"/>
        <v>5.3538920498464563E+18</v>
      </c>
      <c r="D25" s="10">
        <v>1.01</v>
      </c>
      <c r="E25" s="29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5.75" customHeight="1">
      <c r="A26" s="10">
        <v>25</v>
      </c>
      <c r="B26" s="23" t="s">
        <v>87</v>
      </c>
      <c r="C26" s="12">
        <f t="shared" si="0"/>
        <v>2.7104078502347686E+19</v>
      </c>
      <c r="D26" s="10">
        <v>1.01</v>
      </c>
      <c r="E26" s="29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5.75" customHeight="1">
      <c r="A27" s="10">
        <v>26</v>
      </c>
      <c r="B27" s="23" t="s">
        <v>88</v>
      </c>
      <c r="C27" s="12">
        <f t="shared" si="0"/>
        <v>1.3721439741813516E+20</v>
      </c>
      <c r="D27" s="10">
        <v>1.01</v>
      </c>
      <c r="E27" s="29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5.75" customHeight="1">
      <c r="A28" s="10">
        <v>27</v>
      </c>
      <c r="B28" s="23" t="s">
        <v>89</v>
      </c>
      <c r="C28" s="12">
        <f t="shared" si="0"/>
        <v>6.946478869293092E+20</v>
      </c>
      <c r="D28" s="10">
        <v>1.01</v>
      </c>
      <c r="E28" s="29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5.75" customHeight="1">
      <c r="A29" s="10">
        <v>28</v>
      </c>
      <c r="B29" s="23" t="s">
        <v>90</v>
      </c>
      <c r="C29" s="12">
        <f t="shared" si="0"/>
        <v>3.5166549275796277E+21</v>
      </c>
      <c r="D29" s="10">
        <v>1.01</v>
      </c>
      <c r="E29" s="29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3" t="s">
        <v>91</v>
      </c>
      <c r="C30" s="12">
        <f t="shared" si="0"/>
        <v>1.7803065570871864E+22</v>
      </c>
      <c r="D30" s="10">
        <v>1.01</v>
      </c>
      <c r="E30" s="29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3" t="s">
        <v>92</v>
      </c>
      <c r="C31" s="12">
        <f t="shared" si="0"/>
        <v>9.012801945253881E+22</v>
      </c>
      <c r="D31" s="10">
        <v>0</v>
      </c>
      <c r="E31" s="29">
        <v>0</v>
      </c>
      <c r="F31" s="10">
        <v>0</v>
      </c>
      <c r="G31" s="10">
        <v>0</v>
      </c>
      <c r="H31" s="10">
        <v>0</v>
      </c>
      <c r="I31" s="10">
        <v>1.1000000000000001</v>
      </c>
    </row>
    <row r="32" spans="1:9" ht="14.25">
      <c r="A32" s="10">
        <v>31</v>
      </c>
      <c r="B32" s="23" t="s">
        <v>94</v>
      </c>
      <c r="C32" s="12">
        <f t="shared" si="0"/>
        <v>4.562730984784777E+23</v>
      </c>
      <c r="D32" s="10">
        <v>1.01</v>
      </c>
      <c r="E32" s="29">
        <v>0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3" t="s">
        <v>95</v>
      </c>
      <c r="C33" s="12">
        <f t="shared" si="0"/>
        <v>2.3098825610472934E+24</v>
      </c>
      <c r="D33" s="10">
        <v>1.01</v>
      </c>
      <c r="E33" s="29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3" t="s">
        <v>96</v>
      </c>
      <c r="C34" s="12">
        <f t="shared" si="0"/>
        <v>1.1693780465301924E+25</v>
      </c>
      <c r="D34" s="10">
        <v>1.01</v>
      </c>
      <c r="E34" s="29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3" t="s">
        <v>97</v>
      </c>
      <c r="C35" s="12">
        <f t="shared" si="0"/>
        <v>5.919976360559099E+25</v>
      </c>
      <c r="D35" s="10">
        <v>1.01</v>
      </c>
      <c r="E35" s="29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3" t="s">
        <v>98</v>
      </c>
      <c r="C36" s="12">
        <f t="shared" si="0"/>
        <v>2.9969880325330438E+26</v>
      </c>
      <c r="D36" s="10">
        <v>1.01</v>
      </c>
      <c r="E36" s="29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3" t="s">
        <v>99</v>
      </c>
      <c r="C37" s="12">
        <f t="shared" si="0"/>
        <v>1.5172251914698534E+27</v>
      </c>
      <c r="D37" s="10">
        <v>1.01</v>
      </c>
      <c r="E37" s="29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3" t="s">
        <v>100</v>
      </c>
      <c r="C38" s="12">
        <f t="shared" si="0"/>
        <v>7.680952531816133E+27</v>
      </c>
      <c r="D38" s="10">
        <v>1.01</v>
      </c>
      <c r="E38" s="29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3" t="s">
        <v>101</v>
      </c>
      <c r="C39" s="12">
        <f t="shared" si="0"/>
        <v>3.8884822192319173E+28</v>
      </c>
      <c r="D39" s="10">
        <v>1.01</v>
      </c>
      <c r="E39" s="29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3" t="s">
        <v>102</v>
      </c>
      <c r="C40" s="12">
        <f t="shared" si="0"/>
        <v>1.9685441234861581E+29</v>
      </c>
      <c r="D40" s="10">
        <v>1.01</v>
      </c>
      <c r="E40" s="29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3" t="s">
        <v>103</v>
      </c>
      <c r="C41" s="12">
        <f t="shared" si="0"/>
        <v>9.9657546251486746E+29</v>
      </c>
      <c r="D41" s="10">
        <v>0</v>
      </c>
      <c r="E41" s="29">
        <v>0</v>
      </c>
      <c r="F41" s="10">
        <v>0</v>
      </c>
      <c r="G41" s="10">
        <v>0</v>
      </c>
      <c r="H41" s="10">
        <v>0</v>
      </c>
      <c r="I41" s="10">
        <v>1.1000000000000001</v>
      </c>
    </row>
    <row r="42" spans="1:9" ht="14.25">
      <c r="A42" s="10"/>
      <c r="B42" s="26"/>
      <c r="D42" s="10"/>
      <c r="E42" s="27"/>
    </row>
    <row r="43" spans="1:9" ht="14.25">
      <c r="A43" s="10"/>
      <c r="B43" s="26"/>
      <c r="D43" s="10"/>
      <c r="E43" s="27"/>
    </row>
    <row r="44" spans="1:9" ht="14.25">
      <c r="A44" s="10"/>
      <c r="B44" s="26"/>
      <c r="D44" s="10"/>
      <c r="E44" s="27"/>
    </row>
    <row r="45" spans="1:9" ht="14.25">
      <c r="A45" s="10"/>
      <c r="B45" s="26"/>
      <c r="D45" s="10"/>
      <c r="E45" s="27"/>
    </row>
    <row r="46" spans="1:9" ht="14.25">
      <c r="A46" s="10"/>
      <c r="B46" s="26"/>
      <c r="D46" s="10"/>
      <c r="E46" s="27"/>
    </row>
    <row r="47" spans="1:9" ht="14.25">
      <c r="A47" s="10"/>
      <c r="B47" s="26"/>
      <c r="D47" s="10"/>
      <c r="E47" s="27"/>
    </row>
    <row r="48" spans="1:9" ht="14.25">
      <c r="A48" s="10"/>
      <c r="B48" s="26"/>
      <c r="D48" s="10"/>
      <c r="E48" s="27"/>
    </row>
    <row r="49" spans="1:5" ht="14.25">
      <c r="A49" s="10"/>
      <c r="B49" s="26"/>
      <c r="D49" s="10"/>
      <c r="E49" s="27"/>
    </row>
    <row r="50" spans="1:5" ht="14.25">
      <c r="A50" s="10"/>
      <c r="B50" s="26"/>
      <c r="D50" s="10"/>
      <c r="E50" s="27"/>
    </row>
    <row r="51" spans="1:5" ht="14.25">
      <c r="A51" s="10"/>
      <c r="B51" s="26"/>
      <c r="D51" s="10"/>
      <c r="E51" s="27"/>
    </row>
    <row r="52" spans="1:5" ht="14.25">
      <c r="A52" s="10"/>
      <c r="B52" s="26"/>
      <c r="D52" s="10"/>
      <c r="E52" s="27"/>
    </row>
    <row r="53" spans="1:5" ht="14.25">
      <c r="A53" s="10"/>
      <c r="B53" s="26"/>
      <c r="D53" s="10"/>
      <c r="E53" s="27"/>
    </row>
    <row r="54" spans="1:5" ht="14.25">
      <c r="A54" s="10"/>
      <c r="B54" s="26"/>
      <c r="D54" s="10"/>
      <c r="E54" s="27"/>
    </row>
    <row r="55" spans="1:5" ht="14.25">
      <c r="A55" s="10"/>
      <c r="B55" s="26"/>
      <c r="D55" s="10"/>
      <c r="E55" s="27"/>
    </row>
    <row r="56" spans="1:5" ht="14.25">
      <c r="A56" s="10"/>
      <c r="B56" s="26"/>
      <c r="D56" s="10"/>
      <c r="E56" s="27"/>
    </row>
    <row r="57" spans="1:5" ht="14.25">
      <c r="A57" s="10"/>
      <c r="B57" s="26"/>
      <c r="D57" s="10"/>
      <c r="E57" s="27"/>
    </row>
    <row r="58" spans="1:5" ht="14.25">
      <c r="A58" s="10"/>
      <c r="B58" s="26"/>
      <c r="D58" s="10"/>
      <c r="E58" s="27"/>
    </row>
    <row r="59" spans="1:5" ht="14.25">
      <c r="A59" s="10"/>
      <c r="B59" s="26"/>
      <c r="D59" s="10"/>
      <c r="E59" s="27"/>
    </row>
    <row r="60" spans="1:5" ht="14.25">
      <c r="A60" s="10"/>
      <c r="B60" s="26"/>
      <c r="D60" s="10"/>
      <c r="E60" s="27"/>
    </row>
    <row r="61" spans="1:5" ht="14.25">
      <c r="A61" s="10"/>
      <c r="B61" s="26"/>
      <c r="D61" s="10"/>
      <c r="E61" s="27"/>
    </row>
    <row r="62" spans="1:5" ht="14.25">
      <c r="A62" s="10"/>
      <c r="B62" s="26"/>
      <c r="D62" s="10"/>
      <c r="E62" s="27"/>
    </row>
    <row r="63" spans="1:5" ht="14.25">
      <c r="A63" s="10"/>
      <c r="B63" s="26"/>
      <c r="D63" s="10"/>
      <c r="E63" s="27"/>
    </row>
    <row r="64" spans="1:5" ht="14.25">
      <c r="A64" s="10"/>
      <c r="B64" s="26"/>
      <c r="D64" s="10"/>
      <c r="E64" s="27"/>
    </row>
    <row r="65" spans="1:5" ht="14.25">
      <c r="A65" s="10"/>
      <c r="B65" s="26"/>
      <c r="D65" s="10"/>
      <c r="E65" s="27"/>
    </row>
    <row r="66" spans="1:5" ht="14.25">
      <c r="A66" s="10"/>
      <c r="B66" s="26"/>
      <c r="D66" s="10"/>
      <c r="E66" s="27"/>
    </row>
    <row r="67" spans="1:5" ht="14.25">
      <c r="A67" s="10"/>
      <c r="B67" s="26"/>
      <c r="D67" s="10"/>
      <c r="E67" s="27"/>
    </row>
    <row r="68" spans="1:5" ht="14.25">
      <c r="A68" s="10"/>
      <c r="B68" s="26"/>
      <c r="D68" s="10"/>
      <c r="E68" s="27"/>
    </row>
    <row r="69" spans="1:5" ht="14.25">
      <c r="A69" s="10"/>
      <c r="B69" s="26"/>
      <c r="D69" s="10"/>
      <c r="E69" s="27"/>
    </row>
    <row r="70" spans="1:5" ht="14.25">
      <c r="A70" s="10"/>
      <c r="B70" s="26"/>
      <c r="D70" s="10"/>
      <c r="E70" s="27"/>
    </row>
    <row r="71" spans="1:5" ht="14.25">
      <c r="A71" s="10"/>
      <c r="B71" s="26"/>
      <c r="D71" s="10"/>
      <c r="E71" s="27"/>
    </row>
    <row r="72" spans="1:5" ht="14.25">
      <c r="A72" s="10"/>
      <c r="B72" s="26"/>
      <c r="D72" s="10"/>
      <c r="E72" s="27"/>
    </row>
    <row r="73" spans="1:5" ht="14.25">
      <c r="A73" s="10"/>
      <c r="B73" s="26"/>
      <c r="D73" s="10"/>
      <c r="E73" s="27"/>
    </row>
    <row r="74" spans="1:5" ht="14.25">
      <c r="A74" s="10"/>
      <c r="B74" s="26"/>
      <c r="D74" s="10"/>
      <c r="E74" s="27"/>
    </row>
    <row r="75" spans="1:5" ht="14.25">
      <c r="A75" s="10"/>
      <c r="B75" s="26"/>
      <c r="D75" s="10"/>
      <c r="E75" s="27"/>
    </row>
    <row r="76" spans="1:5" ht="14.25">
      <c r="A76" s="10"/>
      <c r="B76" s="26"/>
      <c r="D76" s="10"/>
      <c r="E76" s="27"/>
    </row>
    <row r="77" spans="1:5" ht="14.25">
      <c r="A77" s="10"/>
      <c r="B77" s="26"/>
      <c r="D77" s="10"/>
      <c r="E77" s="27"/>
    </row>
    <row r="78" spans="1:5" ht="14.25">
      <c r="A78" s="10"/>
      <c r="B78" s="26"/>
      <c r="D78" s="10"/>
      <c r="E78" s="27"/>
    </row>
    <row r="79" spans="1:5" ht="14.25">
      <c r="A79" s="10"/>
      <c r="B79" s="26"/>
      <c r="D79" s="10"/>
      <c r="E79" s="27"/>
    </row>
    <row r="80" spans="1:5" ht="14.25">
      <c r="A80" s="10"/>
      <c r="B80" s="26"/>
      <c r="D80" s="10"/>
      <c r="E80" s="27"/>
    </row>
    <row r="81" spans="1:5" ht="14.25">
      <c r="A81" s="10"/>
      <c r="B81" s="26"/>
      <c r="D81" s="10"/>
      <c r="E81" s="27"/>
    </row>
    <row r="82" spans="1:5" ht="14.25">
      <c r="A82" s="10"/>
      <c r="B82" s="26"/>
      <c r="D82" s="10"/>
      <c r="E82" s="27"/>
    </row>
    <row r="83" spans="1:5" ht="14.25">
      <c r="A83" s="10"/>
      <c r="B83" s="26"/>
      <c r="D83" s="10"/>
      <c r="E83" s="27"/>
    </row>
    <row r="84" spans="1:5" ht="14.25">
      <c r="A84" s="10"/>
      <c r="B84" s="26"/>
      <c r="D84" s="10"/>
      <c r="E84" s="27"/>
    </row>
    <row r="85" spans="1:5" ht="14.25">
      <c r="A85" s="10"/>
      <c r="B85" s="26"/>
      <c r="D85" s="10"/>
      <c r="E85" s="27"/>
    </row>
    <row r="86" spans="1:5" ht="14.25">
      <c r="A86" s="10"/>
      <c r="B86" s="26"/>
      <c r="D86" s="10"/>
      <c r="E86" s="27"/>
    </row>
    <row r="87" spans="1:5" ht="14.25">
      <c r="A87" s="10"/>
      <c r="B87" s="26"/>
      <c r="D87" s="10"/>
      <c r="E87" s="27"/>
    </row>
    <row r="88" spans="1:5" ht="14.25">
      <c r="A88" s="10"/>
      <c r="B88" s="26"/>
      <c r="D88" s="10"/>
      <c r="E88" s="27"/>
    </row>
    <row r="89" spans="1:5" ht="14.25">
      <c r="A89" s="10"/>
      <c r="B89" s="26"/>
      <c r="D89" s="10"/>
      <c r="E89" s="27"/>
    </row>
    <row r="90" spans="1:5" ht="14.25">
      <c r="A90" s="10"/>
      <c r="B90" s="26"/>
      <c r="D90" s="10"/>
      <c r="E90" s="27"/>
    </row>
    <row r="91" spans="1:5" ht="14.25">
      <c r="A91" s="10"/>
      <c r="B91" s="26"/>
      <c r="D91" s="10"/>
      <c r="E91" s="27"/>
    </row>
    <row r="92" spans="1:5" ht="14.25">
      <c r="A92" s="10"/>
      <c r="B92" s="26"/>
      <c r="D92" s="10"/>
      <c r="E92" s="27"/>
    </row>
    <row r="93" spans="1:5" ht="14.25">
      <c r="A93" s="10"/>
      <c r="B93" s="26"/>
      <c r="D93" s="10"/>
      <c r="E93" s="27"/>
    </row>
    <row r="94" spans="1:5" ht="14.25">
      <c r="A94" s="10"/>
      <c r="B94" s="26"/>
      <c r="D94" s="10"/>
      <c r="E94" s="27"/>
    </row>
    <row r="95" spans="1:5" ht="14.25">
      <c r="A95" s="10"/>
      <c r="B95" s="26"/>
      <c r="D95" s="10"/>
      <c r="E95" s="27"/>
    </row>
    <row r="96" spans="1:5" ht="14.25">
      <c r="A96" s="10"/>
      <c r="B96" s="26"/>
      <c r="D96" s="10"/>
      <c r="E96" s="27"/>
    </row>
    <row r="97" spans="1:5" ht="14.25">
      <c r="A97" s="10"/>
      <c r="B97" s="26"/>
      <c r="D97" s="10"/>
      <c r="E97" s="27"/>
    </row>
    <row r="98" spans="1:5" ht="14.25">
      <c r="A98" s="10"/>
      <c r="B98" s="26"/>
      <c r="D98" s="10"/>
      <c r="E98" s="27"/>
    </row>
    <row r="99" spans="1:5" ht="14.25">
      <c r="A99" s="10"/>
      <c r="B99" s="26"/>
      <c r="D99" s="10"/>
      <c r="E99" s="27"/>
    </row>
    <row r="100" spans="1:5" ht="14.25">
      <c r="A100" s="10"/>
      <c r="B100" s="26"/>
      <c r="D100" s="10"/>
      <c r="E100" s="27"/>
    </row>
    <row r="101" spans="1:5" ht="14.25">
      <c r="A101" s="10"/>
      <c r="B101" s="26"/>
      <c r="D101" s="10"/>
      <c r="E101" s="27"/>
    </row>
    <row r="102" spans="1:5" ht="12.75">
      <c r="B102" s="26"/>
    </row>
    <row r="103" spans="1:5" ht="12.75">
      <c r="B103" s="26"/>
    </row>
    <row r="104" spans="1:5" ht="12.75">
      <c r="B104" s="26"/>
    </row>
    <row r="105" spans="1:5" ht="12.75">
      <c r="B105" s="26"/>
    </row>
    <row r="106" spans="1:5" ht="12.75">
      <c r="B106" s="26"/>
    </row>
    <row r="107" spans="1:5" ht="12.75">
      <c r="B107" s="26"/>
    </row>
    <row r="108" spans="1:5" ht="12.75">
      <c r="B108" s="26"/>
    </row>
    <row r="109" spans="1:5" ht="12.75">
      <c r="B109" s="26"/>
    </row>
    <row r="110" spans="1:5" ht="12.75">
      <c r="B110" s="26"/>
    </row>
    <row r="111" spans="1:5" ht="12.75">
      <c r="B111" s="26"/>
    </row>
    <row r="112" spans="1:5" ht="12.75">
      <c r="B112" s="26"/>
    </row>
    <row r="113" spans="2:2" ht="12.75">
      <c r="B113" s="26"/>
    </row>
    <row r="114" spans="2:2" ht="12.75">
      <c r="B114" s="26"/>
    </row>
    <row r="115" spans="2:2" ht="12.75">
      <c r="B115" s="26"/>
    </row>
    <row r="116" spans="2:2" ht="12.75">
      <c r="B116" s="26"/>
    </row>
    <row r="117" spans="2:2" ht="12.75">
      <c r="B117" s="26"/>
    </row>
    <row r="118" spans="2:2" ht="12.75">
      <c r="B118" s="26"/>
    </row>
    <row r="119" spans="2:2" ht="12.75">
      <c r="B119" s="26"/>
    </row>
    <row r="120" spans="2:2" ht="12.75">
      <c r="B120" s="26"/>
    </row>
    <row r="121" spans="2:2" ht="12.75">
      <c r="B121" s="26"/>
    </row>
    <row r="122" spans="2:2" ht="12.75">
      <c r="B122" s="26"/>
    </row>
    <row r="123" spans="2:2" ht="12.75">
      <c r="B123" s="26"/>
    </row>
    <row r="124" spans="2:2" ht="12.75">
      <c r="B124" s="26"/>
    </row>
    <row r="125" spans="2:2" ht="12.75">
      <c r="B125" s="26"/>
    </row>
    <row r="126" spans="2:2" ht="12.75">
      <c r="B126" s="26"/>
    </row>
    <row r="127" spans="2:2" ht="12.75">
      <c r="B127" s="26"/>
    </row>
    <row r="128" spans="2:2" ht="12.75">
      <c r="B128" s="26"/>
    </row>
    <row r="129" spans="2:2" ht="12.75">
      <c r="B129" s="26"/>
    </row>
    <row r="130" spans="2:2" ht="12.75">
      <c r="B130" s="26"/>
    </row>
    <row r="131" spans="2:2" ht="12.75">
      <c r="B131" s="26"/>
    </row>
    <row r="132" spans="2:2" ht="12.75">
      <c r="B132" s="26"/>
    </row>
    <row r="133" spans="2:2" ht="12.75">
      <c r="B133" s="26"/>
    </row>
    <row r="134" spans="2:2" ht="12.75">
      <c r="B134" s="26"/>
    </row>
    <row r="135" spans="2:2" ht="12.75">
      <c r="B135" s="26"/>
    </row>
    <row r="136" spans="2:2" ht="12.75">
      <c r="B136" s="26"/>
    </row>
    <row r="137" spans="2:2" ht="12.75">
      <c r="B137" s="26"/>
    </row>
    <row r="138" spans="2:2" ht="12.75">
      <c r="B138" s="26"/>
    </row>
    <row r="139" spans="2:2" ht="12.75">
      <c r="B139" s="26"/>
    </row>
    <row r="140" spans="2:2" ht="12.75">
      <c r="B140" s="26"/>
    </row>
    <row r="141" spans="2:2" ht="12.75">
      <c r="B141" s="26"/>
    </row>
    <row r="142" spans="2:2" ht="12.75">
      <c r="B142" s="26"/>
    </row>
    <row r="143" spans="2:2" ht="12.75">
      <c r="B143" s="26"/>
    </row>
    <row r="144" spans="2:2" ht="12.75">
      <c r="B144" s="26"/>
    </row>
    <row r="145" spans="2:2" ht="12.75">
      <c r="B145" s="26"/>
    </row>
    <row r="146" spans="2:2" ht="12.75">
      <c r="B146" s="26"/>
    </row>
    <row r="147" spans="2:2" ht="12.75">
      <c r="B147" s="26"/>
    </row>
    <row r="148" spans="2:2" ht="12.75">
      <c r="B148" s="26"/>
    </row>
    <row r="149" spans="2:2" ht="12.75">
      <c r="B149" s="26"/>
    </row>
    <row r="150" spans="2:2" ht="12.75">
      <c r="B150" s="26"/>
    </row>
    <row r="151" spans="2:2" ht="12.75">
      <c r="B151" s="26"/>
    </row>
    <row r="152" spans="2:2" ht="12.75">
      <c r="B152" s="26"/>
    </row>
    <row r="153" spans="2:2" ht="12.75">
      <c r="B153" s="26"/>
    </row>
    <row r="154" spans="2:2" ht="12.75">
      <c r="B154" s="26"/>
    </row>
    <row r="155" spans="2:2" ht="12.75">
      <c r="B155" s="26"/>
    </row>
    <row r="156" spans="2:2" ht="12.75">
      <c r="B156" s="26"/>
    </row>
    <row r="157" spans="2:2" ht="12.75">
      <c r="B157" s="26"/>
    </row>
    <row r="158" spans="2:2" ht="12.75">
      <c r="B158" s="26"/>
    </row>
    <row r="159" spans="2:2" ht="12.75">
      <c r="B159" s="26"/>
    </row>
    <row r="160" spans="2:2" ht="12.75">
      <c r="B160" s="26"/>
    </row>
    <row r="161" spans="2:2" ht="12.75">
      <c r="B161" s="26"/>
    </row>
    <row r="162" spans="2:2" ht="12.75">
      <c r="B162" s="26"/>
    </row>
    <row r="163" spans="2:2" ht="12.75">
      <c r="B163" s="26"/>
    </row>
    <row r="164" spans="2:2" ht="12.75">
      <c r="B164" s="26"/>
    </row>
    <row r="165" spans="2:2" ht="12.75">
      <c r="B165" s="26"/>
    </row>
    <row r="166" spans="2:2" ht="12.75">
      <c r="B166" s="26"/>
    </row>
    <row r="167" spans="2:2" ht="12.75">
      <c r="B167" s="26"/>
    </row>
    <row r="168" spans="2:2" ht="12.75">
      <c r="B168" s="26"/>
    </row>
    <row r="169" spans="2:2" ht="12.75">
      <c r="B169" s="26"/>
    </row>
    <row r="170" spans="2:2" ht="12.75">
      <c r="B170" s="26"/>
    </row>
    <row r="171" spans="2:2" ht="12.75">
      <c r="B171" s="26"/>
    </row>
    <row r="172" spans="2:2" ht="12.75">
      <c r="B172" s="26"/>
    </row>
    <row r="173" spans="2:2" ht="12.75">
      <c r="B173" s="26"/>
    </row>
    <row r="174" spans="2:2" ht="12.75">
      <c r="B174" s="26"/>
    </row>
    <row r="175" spans="2:2" ht="12.75">
      <c r="B175" s="26"/>
    </row>
    <row r="176" spans="2:2" ht="12.75">
      <c r="B176" s="26"/>
    </row>
    <row r="177" spans="2:2" ht="12.75">
      <c r="B177" s="26"/>
    </row>
    <row r="178" spans="2:2" ht="12.75">
      <c r="B178" s="26"/>
    </row>
    <row r="179" spans="2:2" ht="12.75">
      <c r="B179" s="26"/>
    </row>
    <row r="180" spans="2:2" ht="12.75">
      <c r="B180" s="26"/>
    </row>
    <row r="181" spans="2:2" ht="12.75">
      <c r="B181" s="26"/>
    </row>
    <row r="182" spans="2:2" ht="12.75">
      <c r="B182" s="26"/>
    </row>
    <row r="183" spans="2:2" ht="12.75">
      <c r="B183" s="26"/>
    </row>
    <row r="184" spans="2:2" ht="12.75">
      <c r="B184" s="26"/>
    </row>
    <row r="185" spans="2:2" ht="12.75">
      <c r="B185" s="26"/>
    </row>
    <row r="186" spans="2:2" ht="12.75">
      <c r="B186" s="26"/>
    </row>
    <row r="187" spans="2:2" ht="12.75">
      <c r="B187" s="26"/>
    </row>
    <row r="188" spans="2:2" ht="12.75">
      <c r="B188" s="26"/>
    </row>
    <row r="189" spans="2:2" ht="12.75">
      <c r="B189" s="26"/>
    </row>
    <row r="190" spans="2:2" ht="12.75">
      <c r="B190" s="26"/>
    </row>
    <row r="191" spans="2:2" ht="12.75">
      <c r="B191" s="26"/>
    </row>
    <row r="192" spans="2:2" ht="12.75">
      <c r="B192" s="26"/>
    </row>
    <row r="193" spans="2:2" ht="12.75">
      <c r="B193" s="26"/>
    </row>
    <row r="194" spans="2:2" ht="12.75">
      <c r="B194" s="26"/>
    </row>
    <row r="195" spans="2:2" ht="12.75">
      <c r="B195" s="26"/>
    </row>
    <row r="196" spans="2:2" ht="12.75">
      <c r="B196" s="26"/>
    </row>
    <row r="197" spans="2:2" ht="12.75">
      <c r="B197" s="26"/>
    </row>
    <row r="198" spans="2:2" ht="12.75">
      <c r="B198" s="26"/>
    </row>
    <row r="199" spans="2:2" ht="12.75">
      <c r="B199" s="26"/>
    </row>
    <row r="200" spans="2:2" ht="12.75">
      <c r="B200" s="26"/>
    </row>
    <row r="201" spans="2:2" ht="12.75">
      <c r="B201" s="26"/>
    </row>
    <row r="202" spans="2:2" ht="12.75">
      <c r="B202" s="26"/>
    </row>
    <row r="203" spans="2:2" ht="12.75">
      <c r="B203" s="26"/>
    </row>
    <row r="204" spans="2:2" ht="12.75">
      <c r="B204" s="26"/>
    </row>
    <row r="205" spans="2:2" ht="12.75">
      <c r="B205" s="26"/>
    </row>
    <row r="206" spans="2:2" ht="12.75">
      <c r="B206" s="26"/>
    </row>
    <row r="207" spans="2:2" ht="12.75">
      <c r="B207" s="26"/>
    </row>
    <row r="208" spans="2:2" ht="12.75">
      <c r="B208" s="26"/>
    </row>
    <row r="209" spans="2:2" ht="12.75">
      <c r="B209" s="26"/>
    </row>
    <row r="210" spans="2:2" ht="12.75">
      <c r="B210" s="26"/>
    </row>
    <row r="211" spans="2:2" ht="12.75">
      <c r="B211" s="26"/>
    </row>
    <row r="212" spans="2:2" ht="12.75">
      <c r="B212" s="26"/>
    </row>
    <row r="213" spans="2:2" ht="12.75">
      <c r="B213" s="26"/>
    </row>
    <row r="214" spans="2:2" ht="12.75">
      <c r="B214" s="26"/>
    </row>
    <row r="215" spans="2:2" ht="12.75">
      <c r="B215" s="26"/>
    </row>
    <row r="216" spans="2:2" ht="12.75">
      <c r="B216" s="26"/>
    </row>
    <row r="217" spans="2:2" ht="12.75">
      <c r="B217" s="26"/>
    </row>
    <row r="218" spans="2:2" ht="12.75">
      <c r="B218" s="26"/>
    </row>
    <row r="219" spans="2:2" ht="12.75">
      <c r="B219" s="26"/>
    </row>
    <row r="220" spans="2:2" ht="12.75">
      <c r="B220" s="26"/>
    </row>
    <row r="221" spans="2:2" ht="12.75">
      <c r="B221" s="26"/>
    </row>
    <row r="222" spans="2:2" ht="12.75">
      <c r="B222" s="26"/>
    </row>
    <row r="223" spans="2:2" ht="12.75">
      <c r="B223" s="26"/>
    </row>
    <row r="224" spans="2:2" ht="12.75">
      <c r="B224" s="26"/>
    </row>
    <row r="225" spans="2:2" ht="12.75">
      <c r="B225" s="26"/>
    </row>
    <row r="226" spans="2:2" ht="12.75">
      <c r="B226" s="26"/>
    </row>
    <row r="227" spans="2:2" ht="12.75">
      <c r="B227" s="26"/>
    </row>
    <row r="228" spans="2:2" ht="12.75">
      <c r="B228" s="26"/>
    </row>
    <row r="229" spans="2:2" ht="12.75">
      <c r="B229" s="26"/>
    </row>
    <row r="230" spans="2:2" ht="12.75">
      <c r="B230" s="26"/>
    </row>
    <row r="231" spans="2:2" ht="12.75">
      <c r="B231" s="26"/>
    </row>
    <row r="232" spans="2:2" ht="12.75">
      <c r="B232" s="26"/>
    </row>
    <row r="233" spans="2:2" ht="12.75">
      <c r="B233" s="26"/>
    </row>
    <row r="234" spans="2:2" ht="12.75">
      <c r="B234" s="26"/>
    </row>
    <row r="235" spans="2:2" ht="12.75">
      <c r="B235" s="26"/>
    </row>
    <row r="236" spans="2:2" ht="12.75">
      <c r="B236" s="26"/>
    </row>
    <row r="237" spans="2:2" ht="12.75">
      <c r="B237" s="26"/>
    </row>
    <row r="238" spans="2:2" ht="12.75">
      <c r="B238" s="26"/>
    </row>
    <row r="239" spans="2:2" ht="12.75">
      <c r="B239" s="26"/>
    </row>
    <row r="240" spans="2:2" ht="12.75">
      <c r="B240" s="26"/>
    </row>
    <row r="241" spans="2:2" ht="12.75">
      <c r="B241" s="26"/>
    </row>
    <row r="242" spans="2:2" ht="12.75">
      <c r="B242" s="26"/>
    </row>
    <row r="243" spans="2:2" ht="12.75">
      <c r="B243" s="26"/>
    </row>
    <row r="244" spans="2:2" ht="12.75">
      <c r="B244" s="26"/>
    </row>
    <row r="245" spans="2:2" ht="12.75">
      <c r="B245" s="26"/>
    </row>
    <row r="246" spans="2:2" ht="12.75">
      <c r="B246" s="26"/>
    </row>
    <row r="247" spans="2:2" ht="12.75">
      <c r="B247" s="26"/>
    </row>
    <row r="248" spans="2:2" ht="12.75">
      <c r="B248" s="26"/>
    </row>
    <row r="249" spans="2:2" ht="12.75">
      <c r="B249" s="26"/>
    </row>
    <row r="250" spans="2:2" ht="12.75">
      <c r="B250" s="26"/>
    </row>
    <row r="251" spans="2:2" ht="12.75">
      <c r="B251" s="26"/>
    </row>
    <row r="252" spans="2:2" ht="12.75">
      <c r="B252" s="26"/>
    </row>
    <row r="253" spans="2:2" ht="12.75">
      <c r="B253" s="26"/>
    </row>
    <row r="254" spans="2:2" ht="12.75">
      <c r="B254" s="26"/>
    </row>
    <row r="255" spans="2:2" ht="12.75">
      <c r="B255" s="26"/>
    </row>
    <row r="256" spans="2:2" ht="12.75">
      <c r="B256" s="26"/>
    </row>
    <row r="257" spans="2:2" ht="12.75">
      <c r="B257" s="26"/>
    </row>
    <row r="258" spans="2:2" ht="12.75">
      <c r="B258" s="26"/>
    </row>
    <row r="259" spans="2:2" ht="12.75">
      <c r="B259" s="26"/>
    </row>
    <row r="260" spans="2:2" ht="12.75">
      <c r="B260" s="26"/>
    </row>
    <row r="261" spans="2:2" ht="12.75">
      <c r="B261" s="26"/>
    </row>
    <row r="262" spans="2:2" ht="12.75">
      <c r="B262" s="26"/>
    </row>
    <row r="263" spans="2:2" ht="12.75">
      <c r="B263" s="26"/>
    </row>
    <row r="264" spans="2:2" ht="12.75">
      <c r="B264" s="26"/>
    </row>
    <row r="265" spans="2:2" ht="12.75">
      <c r="B265" s="26"/>
    </row>
    <row r="266" spans="2:2" ht="12.75">
      <c r="B266" s="26"/>
    </row>
    <row r="267" spans="2:2" ht="12.75">
      <c r="B267" s="26"/>
    </row>
    <row r="268" spans="2:2" ht="12.75">
      <c r="B268" s="26"/>
    </row>
    <row r="269" spans="2:2" ht="12.75">
      <c r="B269" s="26"/>
    </row>
    <row r="270" spans="2:2" ht="12.75">
      <c r="B270" s="26"/>
    </row>
    <row r="271" spans="2:2" ht="12.75">
      <c r="B271" s="26"/>
    </row>
    <row r="272" spans="2:2" ht="12.75">
      <c r="B272" s="26"/>
    </row>
    <row r="273" spans="2:2" ht="12.75">
      <c r="B273" s="26"/>
    </row>
    <row r="274" spans="2:2" ht="12.75">
      <c r="B274" s="26"/>
    </row>
    <row r="275" spans="2:2" ht="12.75">
      <c r="B275" s="26"/>
    </row>
    <row r="276" spans="2:2" ht="12.75">
      <c r="B276" s="26"/>
    </row>
    <row r="277" spans="2:2" ht="12.75">
      <c r="B277" s="26"/>
    </row>
    <row r="278" spans="2:2" ht="12.75">
      <c r="B278" s="26"/>
    </row>
    <row r="279" spans="2:2" ht="12.75">
      <c r="B279" s="26"/>
    </row>
    <row r="280" spans="2:2" ht="12.75">
      <c r="B280" s="26"/>
    </row>
    <row r="281" spans="2:2" ht="12.75">
      <c r="B281" s="26"/>
    </row>
    <row r="282" spans="2:2" ht="12.75">
      <c r="B282" s="26"/>
    </row>
    <row r="283" spans="2:2" ht="12.75">
      <c r="B283" s="26"/>
    </row>
    <row r="284" spans="2:2" ht="12.75">
      <c r="B284" s="26"/>
    </row>
    <row r="285" spans="2:2" ht="12.75">
      <c r="B285" s="26"/>
    </row>
    <row r="286" spans="2:2" ht="12.75">
      <c r="B286" s="26"/>
    </row>
    <row r="287" spans="2:2" ht="12.75">
      <c r="B287" s="26"/>
    </row>
    <row r="288" spans="2:2" ht="12.75">
      <c r="B288" s="26"/>
    </row>
    <row r="289" spans="2:2" ht="12.75">
      <c r="B289" s="26"/>
    </row>
    <row r="290" spans="2:2" ht="12.75">
      <c r="B290" s="26"/>
    </row>
    <row r="291" spans="2:2" ht="12.75">
      <c r="B291" s="26"/>
    </row>
    <row r="292" spans="2:2" ht="12.75">
      <c r="B292" s="26"/>
    </row>
    <row r="293" spans="2:2" ht="12.75">
      <c r="B293" s="26"/>
    </row>
    <row r="294" spans="2:2" ht="12.75">
      <c r="B294" s="26"/>
    </row>
    <row r="295" spans="2:2" ht="12.75">
      <c r="B295" s="26"/>
    </row>
    <row r="296" spans="2:2" ht="12.75">
      <c r="B296" s="26"/>
    </row>
    <row r="297" spans="2:2" ht="12.75">
      <c r="B297" s="26"/>
    </row>
    <row r="298" spans="2:2" ht="12.75">
      <c r="B298" s="26"/>
    </row>
    <row r="299" spans="2:2" ht="12.75">
      <c r="B299" s="26"/>
    </row>
    <row r="300" spans="2:2" ht="12.75">
      <c r="B300" s="26"/>
    </row>
    <row r="301" spans="2:2" ht="12.75">
      <c r="B301" s="26"/>
    </row>
    <row r="302" spans="2:2" ht="12.75">
      <c r="B302" s="26"/>
    </row>
    <row r="303" spans="2:2" ht="12.75">
      <c r="B303" s="26"/>
    </row>
    <row r="304" spans="2:2" ht="12.75">
      <c r="B304" s="26"/>
    </row>
    <row r="305" spans="2:2" ht="12.75">
      <c r="B305" s="26"/>
    </row>
    <row r="306" spans="2:2" ht="12.75">
      <c r="B306" s="26"/>
    </row>
    <row r="307" spans="2:2" ht="12.75">
      <c r="B307" s="26"/>
    </row>
    <row r="308" spans="2:2" ht="12.75">
      <c r="B308" s="26"/>
    </row>
    <row r="309" spans="2:2" ht="12.75">
      <c r="B309" s="26"/>
    </row>
    <row r="310" spans="2:2" ht="12.75">
      <c r="B310" s="26"/>
    </row>
    <row r="311" spans="2:2" ht="12.75">
      <c r="B311" s="26"/>
    </row>
    <row r="312" spans="2:2" ht="12.75">
      <c r="B312" s="26"/>
    </row>
    <row r="313" spans="2:2" ht="12.75">
      <c r="B313" s="26"/>
    </row>
    <row r="314" spans="2:2" ht="12.75">
      <c r="B314" s="26"/>
    </row>
    <row r="315" spans="2:2" ht="12.75">
      <c r="B315" s="26"/>
    </row>
    <row r="316" spans="2:2" ht="12.75">
      <c r="B316" s="26"/>
    </row>
    <row r="317" spans="2:2" ht="12.75">
      <c r="B317" s="26"/>
    </row>
    <row r="318" spans="2:2" ht="12.75">
      <c r="B318" s="26"/>
    </row>
    <row r="319" spans="2:2" ht="12.75">
      <c r="B319" s="26"/>
    </row>
    <row r="320" spans="2:2" ht="12.75">
      <c r="B320" s="26"/>
    </row>
    <row r="321" spans="2:2" ht="12.75">
      <c r="B321" s="26"/>
    </row>
    <row r="322" spans="2:2" ht="12.75">
      <c r="B322" s="26"/>
    </row>
    <row r="323" spans="2:2" ht="12.75">
      <c r="B323" s="26"/>
    </row>
    <row r="324" spans="2:2" ht="12.75">
      <c r="B324" s="26"/>
    </row>
    <row r="325" spans="2:2" ht="12.75">
      <c r="B325" s="26"/>
    </row>
    <row r="326" spans="2:2" ht="12.75">
      <c r="B326" s="26"/>
    </row>
    <row r="327" spans="2:2" ht="12.75">
      <c r="B327" s="26"/>
    </row>
    <row r="328" spans="2:2" ht="12.75">
      <c r="B328" s="26"/>
    </row>
    <row r="329" spans="2:2" ht="12.75">
      <c r="B329" s="26"/>
    </row>
    <row r="330" spans="2:2" ht="12.75">
      <c r="B330" s="26"/>
    </row>
    <row r="331" spans="2:2" ht="12.75">
      <c r="B331" s="26"/>
    </row>
    <row r="332" spans="2:2" ht="12.75">
      <c r="B332" s="26"/>
    </row>
    <row r="333" spans="2:2" ht="12.75">
      <c r="B333" s="26"/>
    </row>
    <row r="334" spans="2:2" ht="12.75">
      <c r="B334" s="26"/>
    </row>
    <row r="335" spans="2:2" ht="12.75">
      <c r="B335" s="26"/>
    </row>
    <row r="336" spans="2:2" ht="12.75">
      <c r="B336" s="26"/>
    </row>
    <row r="337" spans="2:2" ht="12.75">
      <c r="B337" s="26"/>
    </row>
    <row r="338" spans="2:2" ht="12.75">
      <c r="B338" s="26"/>
    </row>
    <row r="339" spans="2:2" ht="12.75">
      <c r="B339" s="26"/>
    </row>
    <row r="340" spans="2:2" ht="12.75">
      <c r="B340" s="26"/>
    </row>
    <row r="341" spans="2:2" ht="12.75">
      <c r="B341" s="26"/>
    </row>
    <row r="342" spans="2:2" ht="12.75">
      <c r="B342" s="26"/>
    </row>
    <row r="343" spans="2:2" ht="12.75">
      <c r="B343" s="26"/>
    </row>
    <row r="344" spans="2:2" ht="12.75">
      <c r="B344" s="26"/>
    </row>
    <row r="345" spans="2:2" ht="12.75">
      <c r="B345" s="26"/>
    </row>
    <row r="346" spans="2:2" ht="12.75">
      <c r="B346" s="26"/>
    </row>
    <row r="347" spans="2:2" ht="12.75">
      <c r="B347" s="26"/>
    </row>
    <row r="348" spans="2:2" ht="12.75">
      <c r="B348" s="26"/>
    </row>
    <row r="349" spans="2:2" ht="12.75">
      <c r="B349" s="26"/>
    </row>
    <row r="350" spans="2:2" ht="12.75">
      <c r="B350" s="26"/>
    </row>
    <row r="351" spans="2:2" ht="12.75">
      <c r="B351" s="26"/>
    </row>
    <row r="352" spans="2:2" ht="12.75">
      <c r="B352" s="26"/>
    </row>
    <row r="353" spans="2:2" ht="12.75">
      <c r="B353" s="26"/>
    </row>
    <row r="354" spans="2:2" ht="12.75">
      <c r="B354" s="26"/>
    </row>
    <row r="355" spans="2:2" ht="12.75">
      <c r="B355" s="26"/>
    </row>
    <row r="356" spans="2:2" ht="12.75">
      <c r="B356" s="26"/>
    </row>
    <row r="357" spans="2:2" ht="12.75">
      <c r="B357" s="26"/>
    </row>
    <row r="358" spans="2:2" ht="12.75">
      <c r="B358" s="26"/>
    </row>
    <row r="359" spans="2:2" ht="12.75">
      <c r="B359" s="26"/>
    </row>
    <row r="360" spans="2:2" ht="12.75">
      <c r="B360" s="26"/>
    </row>
    <row r="361" spans="2:2" ht="12.75">
      <c r="B361" s="26"/>
    </row>
    <row r="362" spans="2:2" ht="12.75">
      <c r="B362" s="26"/>
    </row>
    <row r="363" spans="2:2" ht="12.75">
      <c r="B363" s="26"/>
    </row>
    <row r="364" spans="2:2" ht="12.75">
      <c r="B364" s="26"/>
    </row>
    <row r="365" spans="2:2" ht="12.75">
      <c r="B365" s="26"/>
    </row>
    <row r="366" spans="2:2" ht="12.75">
      <c r="B366" s="26"/>
    </row>
    <row r="367" spans="2:2" ht="12.75">
      <c r="B367" s="26"/>
    </row>
    <row r="368" spans="2:2" ht="12.75">
      <c r="B368" s="26"/>
    </row>
    <row r="369" spans="2:2" ht="12.75">
      <c r="B369" s="26"/>
    </row>
    <row r="370" spans="2:2" ht="12.75">
      <c r="B370" s="26"/>
    </row>
    <row r="371" spans="2:2" ht="12.75">
      <c r="B371" s="26"/>
    </row>
    <row r="372" spans="2:2" ht="12.75">
      <c r="B372" s="26"/>
    </row>
    <row r="373" spans="2:2" ht="12.75">
      <c r="B373" s="26"/>
    </row>
    <row r="374" spans="2:2" ht="12.75">
      <c r="B374" s="26"/>
    </row>
    <row r="375" spans="2:2" ht="12.75">
      <c r="B375" s="26"/>
    </row>
    <row r="376" spans="2:2" ht="12.75">
      <c r="B376" s="26"/>
    </row>
    <row r="377" spans="2:2" ht="12.75">
      <c r="B377" s="26"/>
    </row>
    <row r="378" spans="2:2" ht="12.75">
      <c r="B378" s="26"/>
    </row>
    <row r="379" spans="2:2" ht="12.75">
      <c r="B379" s="26"/>
    </row>
    <row r="380" spans="2:2" ht="12.75">
      <c r="B380" s="26"/>
    </row>
    <row r="381" spans="2:2" ht="12.75">
      <c r="B381" s="26"/>
    </row>
    <row r="382" spans="2:2" ht="12.75">
      <c r="B382" s="26"/>
    </row>
    <row r="383" spans="2:2" ht="12.75">
      <c r="B383" s="26"/>
    </row>
    <row r="384" spans="2:2" ht="12.75">
      <c r="B384" s="26"/>
    </row>
    <row r="385" spans="2:2" ht="12.75">
      <c r="B385" s="26"/>
    </row>
    <row r="386" spans="2:2" ht="12.75">
      <c r="B386" s="26"/>
    </row>
    <row r="387" spans="2:2" ht="12.75">
      <c r="B387" s="26"/>
    </row>
    <row r="388" spans="2:2" ht="12.75">
      <c r="B388" s="26"/>
    </row>
    <row r="389" spans="2:2" ht="12.75">
      <c r="B389" s="26"/>
    </row>
    <row r="390" spans="2:2" ht="12.75">
      <c r="B390" s="26"/>
    </row>
    <row r="391" spans="2:2" ht="12.75">
      <c r="B391" s="26"/>
    </row>
    <row r="392" spans="2:2" ht="12.75">
      <c r="B392" s="26"/>
    </row>
    <row r="393" spans="2:2" ht="12.75">
      <c r="B393" s="26"/>
    </row>
    <row r="394" spans="2:2" ht="12.75">
      <c r="B394" s="26"/>
    </row>
    <row r="395" spans="2:2" ht="12.75">
      <c r="B395" s="26"/>
    </row>
    <row r="396" spans="2:2" ht="12.75">
      <c r="B396" s="26"/>
    </row>
    <row r="397" spans="2:2" ht="12.75">
      <c r="B397" s="26"/>
    </row>
    <row r="398" spans="2:2" ht="12.75">
      <c r="B398" s="26"/>
    </row>
    <row r="399" spans="2:2" ht="12.75">
      <c r="B399" s="26"/>
    </row>
    <row r="400" spans="2:2" ht="12.75">
      <c r="B400" s="26"/>
    </row>
    <row r="401" spans="2:2" ht="12.75">
      <c r="B401" s="26"/>
    </row>
    <row r="402" spans="2:2" ht="12.75">
      <c r="B402" s="26"/>
    </row>
    <row r="403" spans="2:2" ht="12.75">
      <c r="B403" s="26"/>
    </row>
    <row r="404" spans="2:2" ht="12.75">
      <c r="B404" s="26"/>
    </row>
    <row r="405" spans="2:2" ht="12.75">
      <c r="B405" s="26"/>
    </row>
    <row r="406" spans="2:2" ht="12.75">
      <c r="B406" s="26"/>
    </row>
    <row r="407" spans="2:2" ht="12.75">
      <c r="B407" s="26"/>
    </row>
    <row r="408" spans="2:2" ht="12.75">
      <c r="B408" s="26"/>
    </row>
    <row r="409" spans="2:2" ht="12.75">
      <c r="B409" s="26"/>
    </row>
    <row r="410" spans="2:2" ht="12.75">
      <c r="B410" s="26"/>
    </row>
    <row r="411" spans="2:2" ht="12.75">
      <c r="B411" s="26"/>
    </row>
    <row r="412" spans="2:2" ht="12.75">
      <c r="B412" s="26"/>
    </row>
    <row r="413" spans="2:2" ht="12.75">
      <c r="B413" s="26"/>
    </row>
    <row r="414" spans="2:2" ht="12.75">
      <c r="B414" s="26"/>
    </row>
    <row r="415" spans="2:2" ht="12.75">
      <c r="B415" s="26"/>
    </row>
    <row r="416" spans="2:2" ht="12.75">
      <c r="B416" s="26"/>
    </row>
    <row r="417" spans="2:2" ht="12.75">
      <c r="B417" s="26"/>
    </row>
    <row r="418" spans="2:2" ht="12.75">
      <c r="B418" s="26"/>
    </row>
    <row r="419" spans="2:2" ht="12.75">
      <c r="B419" s="26"/>
    </row>
    <row r="420" spans="2:2" ht="12.75">
      <c r="B420" s="26"/>
    </row>
    <row r="421" spans="2:2" ht="12.75">
      <c r="B421" s="26"/>
    </row>
    <row r="422" spans="2:2" ht="12.75">
      <c r="B422" s="26"/>
    </row>
    <row r="423" spans="2:2" ht="12.75">
      <c r="B423" s="26"/>
    </row>
    <row r="424" spans="2:2" ht="12.75">
      <c r="B424" s="26"/>
    </row>
    <row r="425" spans="2:2" ht="12.75">
      <c r="B425" s="26"/>
    </row>
    <row r="426" spans="2:2" ht="12.75">
      <c r="B426" s="26"/>
    </row>
    <row r="427" spans="2:2" ht="12.75">
      <c r="B427" s="26"/>
    </row>
    <row r="428" spans="2:2" ht="12.75">
      <c r="B428" s="26"/>
    </row>
    <row r="429" spans="2:2" ht="12.75">
      <c r="B429" s="26"/>
    </row>
    <row r="430" spans="2:2" ht="12.75">
      <c r="B430" s="26"/>
    </row>
    <row r="431" spans="2:2" ht="12.75">
      <c r="B431" s="26"/>
    </row>
    <row r="432" spans="2:2" ht="12.75">
      <c r="B432" s="26"/>
    </row>
    <row r="433" spans="2:2" ht="12.75">
      <c r="B433" s="26"/>
    </row>
    <row r="434" spans="2:2" ht="12.75">
      <c r="B434" s="26"/>
    </row>
    <row r="435" spans="2:2" ht="12.75">
      <c r="B435" s="26"/>
    </row>
    <row r="436" spans="2:2" ht="12.75">
      <c r="B436" s="26"/>
    </row>
    <row r="437" spans="2:2" ht="12.75">
      <c r="B437" s="26"/>
    </row>
    <row r="438" spans="2:2" ht="12.75">
      <c r="B438" s="26"/>
    </row>
    <row r="439" spans="2:2" ht="12.75">
      <c r="B439" s="26"/>
    </row>
    <row r="440" spans="2:2" ht="12.75">
      <c r="B440" s="26"/>
    </row>
    <row r="441" spans="2:2" ht="12.75">
      <c r="B441" s="26"/>
    </row>
    <row r="442" spans="2:2" ht="12.75">
      <c r="B442" s="26"/>
    </row>
    <row r="443" spans="2:2" ht="12.75">
      <c r="B443" s="26"/>
    </row>
    <row r="444" spans="2:2" ht="12.75">
      <c r="B444" s="26"/>
    </row>
    <row r="445" spans="2:2" ht="12.75">
      <c r="B445" s="26"/>
    </row>
    <row r="446" spans="2:2" ht="12.75">
      <c r="B446" s="26"/>
    </row>
    <row r="447" spans="2:2" ht="12.75">
      <c r="B447" s="26"/>
    </row>
    <row r="448" spans="2:2" ht="12.75">
      <c r="B448" s="26"/>
    </row>
    <row r="449" spans="2:2" ht="12.75">
      <c r="B449" s="26"/>
    </row>
    <row r="450" spans="2:2" ht="12.75">
      <c r="B450" s="26"/>
    </row>
    <row r="451" spans="2:2" ht="12.75">
      <c r="B451" s="26"/>
    </row>
    <row r="452" spans="2:2" ht="12.75">
      <c r="B452" s="26"/>
    </row>
    <row r="453" spans="2:2" ht="12.75">
      <c r="B453" s="26"/>
    </row>
    <row r="454" spans="2:2" ht="12.75">
      <c r="B454" s="26"/>
    </row>
    <row r="455" spans="2:2" ht="12.75">
      <c r="B455" s="26"/>
    </row>
    <row r="456" spans="2:2" ht="12.75">
      <c r="B456" s="26"/>
    </row>
    <row r="457" spans="2:2" ht="12.75">
      <c r="B457" s="26"/>
    </row>
    <row r="458" spans="2:2" ht="12.75">
      <c r="B458" s="26"/>
    </row>
    <row r="459" spans="2:2" ht="12.75">
      <c r="B459" s="26"/>
    </row>
    <row r="460" spans="2:2" ht="12.75">
      <c r="B460" s="26"/>
    </row>
    <row r="461" spans="2:2" ht="12.75">
      <c r="B461" s="26"/>
    </row>
    <row r="462" spans="2:2" ht="12.75">
      <c r="B462" s="26"/>
    </row>
    <row r="463" spans="2:2" ht="12.75">
      <c r="B463" s="26"/>
    </row>
    <row r="464" spans="2:2" ht="12.75">
      <c r="B464" s="26"/>
    </row>
    <row r="465" spans="2:2" ht="12.75">
      <c r="B465" s="26"/>
    </row>
    <row r="466" spans="2:2" ht="12.75">
      <c r="B466" s="26"/>
    </row>
    <row r="467" spans="2:2" ht="12.75">
      <c r="B467" s="26"/>
    </row>
    <row r="468" spans="2:2" ht="12.75">
      <c r="B468" s="26"/>
    </row>
    <row r="469" spans="2:2" ht="12.75">
      <c r="B469" s="26"/>
    </row>
    <row r="470" spans="2:2" ht="12.75">
      <c r="B470" s="26"/>
    </row>
    <row r="471" spans="2:2" ht="12.75">
      <c r="B471" s="26"/>
    </row>
    <row r="472" spans="2:2" ht="12.75">
      <c r="B472" s="26"/>
    </row>
    <row r="473" spans="2:2" ht="12.75">
      <c r="B473" s="26"/>
    </row>
    <row r="474" spans="2:2" ht="12.75">
      <c r="B474" s="26"/>
    </row>
    <row r="475" spans="2:2" ht="12.75">
      <c r="B475" s="26"/>
    </row>
    <row r="476" spans="2:2" ht="12.75">
      <c r="B476" s="26"/>
    </row>
    <row r="477" spans="2:2" ht="12.75">
      <c r="B477" s="26"/>
    </row>
    <row r="478" spans="2:2" ht="12.75">
      <c r="B478" s="26"/>
    </row>
    <row r="479" spans="2:2" ht="12.75">
      <c r="B479" s="26"/>
    </row>
    <row r="480" spans="2:2" ht="12.75">
      <c r="B480" s="26"/>
    </row>
    <row r="481" spans="2:2" ht="12.75">
      <c r="B481" s="26"/>
    </row>
    <row r="482" spans="2:2" ht="12.75">
      <c r="B482" s="26"/>
    </row>
    <row r="483" spans="2:2" ht="12.75">
      <c r="B483" s="26"/>
    </row>
    <row r="484" spans="2:2" ht="12.75">
      <c r="B484" s="26"/>
    </row>
    <row r="485" spans="2:2" ht="12.75">
      <c r="B485" s="26"/>
    </row>
    <row r="486" spans="2:2" ht="12.75">
      <c r="B486" s="26"/>
    </row>
    <row r="487" spans="2:2" ht="12.75">
      <c r="B487" s="26"/>
    </row>
    <row r="488" spans="2:2" ht="12.75">
      <c r="B488" s="26"/>
    </row>
    <row r="489" spans="2:2" ht="12.75">
      <c r="B489" s="26"/>
    </row>
    <row r="490" spans="2:2" ht="12.75">
      <c r="B490" s="26"/>
    </row>
    <row r="491" spans="2:2" ht="12.75">
      <c r="B491" s="26"/>
    </row>
    <row r="492" spans="2:2" ht="12.75">
      <c r="B492" s="26"/>
    </row>
    <row r="493" spans="2:2" ht="12.75">
      <c r="B493" s="26"/>
    </row>
    <row r="494" spans="2:2" ht="12.75">
      <c r="B494" s="26"/>
    </row>
    <row r="495" spans="2:2" ht="12.75">
      <c r="B495" s="26"/>
    </row>
    <row r="496" spans="2:2" ht="12.75">
      <c r="B496" s="26"/>
    </row>
    <row r="497" spans="2:2" ht="12.75">
      <c r="B497" s="26"/>
    </row>
    <row r="498" spans="2:2" ht="12.75">
      <c r="B498" s="26"/>
    </row>
    <row r="499" spans="2:2" ht="12.75">
      <c r="B499" s="26"/>
    </row>
    <row r="500" spans="2:2" ht="12.75">
      <c r="B500" s="26"/>
    </row>
    <row r="501" spans="2:2" ht="12.75">
      <c r="B501" s="26"/>
    </row>
    <row r="502" spans="2:2" ht="12.75">
      <c r="B502" s="26"/>
    </row>
    <row r="503" spans="2:2" ht="12.75">
      <c r="B503" s="26"/>
    </row>
    <row r="504" spans="2:2" ht="12.75">
      <c r="B504" s="26"/>
    </row>
    <row r="505" spans="2:2" ht="12.75">
      <c r="B505" s="26"/>
    </row>
    <row r="506" spans="2:2" ht="12.75">
      <c r="B506" s="26"/>
    </row>
    <row r="507" spans="2:2" ht="12.75">
      <c r="B507" s="26"/>
    </row>
    <row r="508" spans="2:2" ht="12.75">
      <c r="B508" s="26"/>
    </row>
    <row r="509" spans="2:2" ht="12.75">
      <c r="B509" s="26"/>
    </row>
    <row r="510" spans="2:2" ht="12.75">
      <c r="B510" s="26"/>
    </row>
    <row r="511" spans="2:2" ht="12.75">
      <c r="B511" s="26"/>
    </row>
    <row r="512" spans="2:2" ht="12.75">
      <c r="B512" s="26"/>
    </row>
    <row r="513" spans="2:2" ht="12.75">
      <c r="B513" s="26"/>
    </row>
    <row r="514" spans="2:2" ht="12.75">
      <c r="B514" s="26"/>
    </row>
    <row r="515" spans="2:2" ht="12.75">
      <c r="B515" s="26"/>
    </row>
    <row r="516" spans="2:2" ht="12.75">
      <c r="B516" s="26"/>
    </row>
    <row r="517" spans="2:2" ht="12.75">
      <c r="B517" s="26"/>
    </row>
    <row r="518" spans="2:2" ht="12.75">
      <c r="B518" s="26"/>
    </row>
    <row r="519" spans="2:2" ht="12.75">
      <c r="B519" s="26"/>
    </row>
    <row r="520" spans="2:2" ht="12.75">
      <c r="B520" s="26"/>
    </row>
    <row r="521" spans="2:2" ht="12.75">
      <c r="B521" s="26"/>
    </row>
    <row r="522" spans="2:2" ht="12.75">
      <c r="B522" s="26"/>
    </row>
    <row r="523" spans="2:2" ht="12.75">
      <c r="B523" s="26"/>
    </row>
    <row r="524" spans="2:2" ht="12.75">
      <c r="B524" s="26"/>
    </row>
    <row r="525" spans="2:2" ht="12.75">
      <c r="B525" s="26"/>
    </row>
    <row r="526" spans="2:2" ht="12.75">
      <c r="B526" s="26"/>
    </row>
    <row r="527" spans="2:2" ht="12.75">
      <c r="B527" s="26"/>
    </row>
    <row r="528" spans="2:2" ht="12.75">
      <c r="B528" s="26"/>
    </row>
    <row r="529" spans="2:2" ht="12.75">
      <c r="B529" s="26"/>
    </row>
    <row r="530" spans="2:2" ht="12.75">
      <c r="B530" s="26"/>
    </row>
    <row r="531" spans="2:2" ht="12.75">
      <c r="B531" s="26"/>
    </row>
    <row r="532" spans="2:2" ht="12.75">
      <c r="B532" s="26"/>
    </row>
    <row r="533" spans="2:2" ht="12.75">
      <c r="B533" s="26"/>
    </row>
    <row r="534" spans="2:2" ht="12.75">
      <c r="B534" s="26"/>
    </row>
    <row r="535" spans="2:2" ht="12.75">
      <c r="B535" s="26"/>
    </row>
    <row r="536" spans="2:2" ht="12.75">
      <c r="B536" s="26"/>
    </row>
    <row r="537" spans="2:2" ht="12.75">
      <c r="B537" s="26"/>
    </row>
    <row r="538" spans="2:2" ht="12.75">
      <c r="B538" s="26"/>
    </row>
    <row r="539" spans="2:2" ht="12.75">
      <c r="B539" s="26"/>
    </row>
    <row r="540" spans="2:2" ht="12.75">
      <c r="B540" s="26"/>
    </row>
    <row r="541" spans="2:2" ht="12.75">
      <c r="B541" s="26"/>
    </row>
    <row r="542" spans="2:2" ht="12.75">
      <c r="B542" s="26"/>
    </row>
    <row r="543" spans="2:2" ht="12.75">
      <c r="B543" s="26"/>
    </row>
    <row r="544" spans="2:2" ht="12.75">
      <c r="B544" s="26"/>
    </row>
    <row r="545" spans="2:2" ht="12.75">
      <c r="B545" s="26"/>
    </row>
    <row r="546" spans="2:2" ht="12.75">
      <c r="B546" s="26"/>
    </row>
    <row r="547" spans="2:2" ht="12.75">
      <c r="B547" s="26"/>
    </row>
    <row r="548" spans="2:2" ht="12.75">
      <c r="B548" s="26"/>
    </row>
    <row r="549" spans="2:2" ht="12.75">
      <c r="B549" s="26"/>
    </row>
    <row r="550" spans="2:2" ht="12.75">
      <c r="B550" s="26"/>
    </row>
    <row r="551" spans="2:2" ht="12.75">
      <c r="B551" s="26"/>
    </row>
    <row r="552" spans="2:2" ht="12.75">
      <c r="B552" s="26"/>
    </row>
    <row r="553" spans="2:2" ht="12.75">
      <c r="B553" s="26"/>
    </row>
    <row r="554" spans="2:2" ht="12.75">
      <c r="B554" s="26"/>
    </row>
    <row r="555" spans="2:2" ht="12.75">
      <c r="B555" s="26"/>
    </row>
    <row r="556" spans="2:2" ht="12.75">
      <c r="B556" s="26"/>
    </row>
    <row r="557" spans="2:2" ht="12.75">
      <c r="B557" s="26"/>
    </row>
    <row r="558" spans="2:2" ht="12.75">
      <c r="B558" s="26"/>
    </row>
    <row r="559" spans="2:2" ht="12.75">
      <c r="B559" s="26"/>
    </row>
    <row r="560" spans="2:2" ht="12.75">
      <c r="B560" s="26"/>
    </row>
    <row r="561" spans="2:2" ht="12.75">
      <c r="B561" s="26"/>
    </row>
    <row r="562" spans="2:2" ht="12.75">
      <c r="B562" s="26"/>
    </row>
    <row r="563" spans="2:2" ht="12.75">
      <c r="B563" s="26"/>
    </row>
    <row r="564" spans="2:2" ht="12.75">
      <c r="B564" s="26"/>
    </row>
    <row r="565" spans="2:2" ht="12.75">
      <c r="B565" s="26"/>
    </row>
    <row r="566" spans="2:2" ht="12.75">
      <c r="B566" s="26"/>
    </row>
    <row r="567" spans="2:2" ht="12.75">
      <c r="B567" s="26"/>
    </row>
    <row r="568" spans="2:2" ht="12.75">
      <c r="B568" s="26"/>
    </row>
    <row r="569" spans="2:2" ht="12.75">
      <c r="B569" s="26"/>
    </row>
    <row r="570" spans="2:2" ht="12.75">
      <c r="B570" s="26"/>
    </row>
    <row r="571" spans="2:2" ht="12.75">
      <c r="B571" s="26"/>
    </row>
    <row r="572" spans="2:2" ht="12.75">
      <c r="B572" s="26"/>
    </row>
    <row r="573" spans="2:2" ht="12.75">
      <c r="B573" s="26"/>
    </row>
    <row r="574" spans="2:2" ht="12.75">
      <c r="B574" s="26"/>
    </row>
    <row r="575" spans="2:2" ht="12.75">
      <c r="B575" s="26"/>
    </row>
    <row r="576" spans="2:2" ht="12.75">
      <c r="B576" s="26"/>
    </row>
    <row r="577" spans="2:2" ht="12.75">
      <c r="B577" s="26"/>
    </row>
    <row r="578" spans="2:2" ht="12.75">
      <c r="B578" s="26"/>
    </row>
    <row r="579" spans="2:2" ht="12.75">
      <c r="B579" s="26"/>
    </row>
    <row r="580" spans="2:2" ht="12.75">
      <c r="B580" s="26"/>
    </row>
    <row r="581" spans="2:2" ht="12.75">
      <c r="B581" s="26"/>
    </row>
    <row r="582" spans="2:2" ht="12.75">
      <c r="B582" s="26"/>
    </row>
    <row r="583" spans="2:2" ht="12.75">
      <c r="B583" s="26"/>
    </row>
    <row r="584" spans="2:2" ht="12.75">
      <c r="B584" s="26"/>
    </row>
    <row r="585" spans="2:2" ht="12.75">
      <c r="B585" s="26"/>
    </row>
    <row r="586" spans="2:2" ht="12.75">
      <c r="B586" s="26"/>
    </row>
    <row r="587" spans="2:2" ht="12.75">
      <c r="B587" s="26"/>
    </row>
    <row r="588" spans="2:2" ht="12.75">
      <c r="B588" s="26"/>
    </row>
    <row r="589" spans="2:2" ht="12.75">
      <c r="B589" s="26"/>
    </row>
    <row r="590" spans="2:2" ht="12.75">
      <c r="B590" s="26"/>
    </row>
    <row r="591" spans="2:2" ht="12.75">
      <c r="B591" s="26"/>
    </row>
    <row r="592" spans="2:2" ht="12.75">
      <c r="B592" s="26"/>
    </row>
    <row r="593" spans="2:2" ht="12.75">
      <c r="B593" s="26"/>
    </row>
    <row r="594" spans="2:2" ht="12.75">
      <c r="B594" s="26"/>
    </row>
    <row r="595" spans="2:2" ht="12.75">
      <c r="B595" s="26"/>
    </row>
    <row r="596" spans="2:2" ht="12.75">
      <c r="B596" s="26"/>
    </row>
    <row r="597" spans="2:2" ht="12.75">
      <c r="B597" s="26"/>
    </row>
    <row r="598" spans="2:2" ht="12.75">
      <c r="B598" s="26"/>
    </row>
    <row r="599" spans="2:2" ht="12.75">
      <c r="B599" s="26"/>
    </row>
    <row r="600" spans="2:2" ht="12.75">
      <c r="B600" s="26"/>
    </row>
    <row r="601" spans="2:2" ht="12.75">
      <c r="B601" s="26"/>
    </row>
    <row r="602" spans="2:2" ht="12.75">
      <c r="B602" s="26"/>
    </row>
    <row r="603" spans="2:2" ht="12.75">
      <c r="B603" s="26"/>
    </row>
    <row r="604" spans="2:2" ht="12.75">
      <c r="B604" s="26"/>
    </row>
    <row r="605" spans="2:2" ht="12.75">
      <c r="B605" s="26"/>
    </row>
    <row r="606" spans="2:2" ht="12.75">
      <c r="B606" s="26"/>
    </row>
    <row r="607" spans="2:2" ht="12.75">
      <c r="B607" s="26"/>
    </row>
    <row r="608" spans="2:2" ht="12.75">
      <c r="B608" s="26"/>
    </row>
    <row r="609" spans="2:2" ht="12.75">
      <c r="B609" s="26"/>
    </row>
    <row r="610" spans="2:2" ht="12.75">
      <c r="B610" s="26"/>
    </row>
    <row r="611" spans="2:2" ht="12.75">
      <c r="B611" s="26"/>
    </row>
    <row r="612" spans="2:2" ht="12.75">
      <c r="B612" s="26"/>
    </row>
    <row r="613" spans="2:2" ht="12.75">
      <c r="B613" s="26"/>
    </row>
    <row r="614" spans="2:2" ht="12.75">
      <c r="B614" s="26"/>
    </row>
    <row r="615" spans="2:2" ht="12.75">
      <c r="B615" s="26"/>
    </row>
    <row r="616" spans="2:2" ht="12.75">
      <c r="B616" s="26"/>
    </row>
    <row r="617" spans="2:2" ht="12.75">
      <c r="B617" s="26"/>
    </row>
    <row r="618" spans="2:2" ht="12.75">
      <c r="B618" s="26"/>
    </row>
    <row r="619" spans="2:2" ht="12.75">
      <c r="B619" s="26"/>
    </row>
    <row r="620" spans="2:2" ht="12.75">
      <c r="B620" s="26"/>
    </row>
    <row r="621" spans="2:2" ht="12.75">
      <c r="B621" s="26"/>
    </row>
    <row r="622" spans="2:2" ht="12.75">
      <c r="B622" s="26"/>
    </row>
    <row r="623" spans="2:2" ht="12.75">
      <c r="B623" s="26"/>
    </row>
    <row r="624" spans="2:2" ht="12.75">
      <c r="B624" s="26"/>
    </row>
    <row r="625" spans="2:2" ht="12.75">
      <c r="B625" s="26"/>
    </row>
    <row r="626" spans="2:2" ht="12.75">
      <c r="B626" s="26"/>
    </row>
    <row r="627" spans="2:2" ht="12.75">
      <c r="B627" s="26"/>
    </row>
    <row r="628" spans="2:2" ht="12.75">
      <c r="B628" s="26"/>
    </row>
    <row r="629" spans="2:2" ht="12.75">
      <c r="B629" s="26"/>
    </row>
    <row r="630" spans="2:2" ht="12.75">
      <c r="B630" s="26"/>
    </row>
    <row r="631" spans="2:2" ht="12.75">
      <c r="B631" s="26"/>
    </row>
    <row r="632" spans="2:2" ht="12.75">
      <c r="B632" s="26"/>
    </row>
    <row r="633" spans="2:2" ht="12.75">
      <c r="B633" s="26"/>
    </row>
    <row r="634" spans="2:2" ht="12.75">
      <c r="B634" s="26"/>
    </row>
    <row r="635" spans="2:2" ht="12.75">
      <c r="B635" s="26"/>
    </row>
    <row r="636" spans="2:2" ht="12.75">
      <c r="B636" s="26"/>
    </row>
    <row r="637" spans="2:2" ht="12.75">
      <c r="B637" s="26"/>
    </row>
    <row r="638" spans="2:2" ht="12.75">
      <c r="B638" s="26"/>
    </row>
    <row r="639" spans="2:2" ht="12.75">
      <c r="B639" s="26"/>
    </row>
    <row r="640" spans="2:2" ht="12.75">
      <c r="B640" s="26"/>
    </row>
    <row r="641" spans="2:2" ht="12.75">
      <c r="B641" s="26"/>
    </row>
    <row r="642" spans="2:2" ht="12.75">
      <c r="B642" s="26"/>
    </row>
    <row r="643" spans="2:2" ht="12.75">
      <c r="B643" s="26"/>
    </row>
    <row r="644" spans="2:2" ht="12.75">
      <c r="B644" s="26"/>
    </row>
    <row r="645" spans="2:2" ht="12.75">
      <c r="B645" s="26"/>
    </row>
    <row r="646" spans="2:2" ht="12.75">
      <c r="B646" s="26"/>
    </row>
    <row r="647" spans="2:2" ht="12.75">
      <c r="B647" s="26"/>
    </row>
    <row r="648" spans="2:2" ht="12.75">
      <c r="B648" s="26"/>
    </row>
    <row r="649" spans="2:2" ht="12.75">
      <c r="B649" s="26"/>
    </row>
    <row r="650" spans="2:2" ht="12.75">
      <c r="B650" s="26"/>
    </row>
    <row r="651" spans="2:2" ht="12.75">
      <c r="B651" s="26"/>
    </row>
    <row r="652" spans="2:2" ht="12.75">
      <c r="B652" s="26"/>
    </row>
    <row r="653" spans="2:2" ht="12.75">
      <c r="B653" s="26"/>
    </row>
    <row r="654" spans="2:2" ht="12.75">
      <c r="B654" s="26"/>
    </row>
    <row r="655" spans="2:2" ht="12.75">
      <c r="B655" s="26"/>
    </row>
    <row r="656" spans="2:2" ht="12.75">
      <c r="B656" s="26"/>
    </row>
    <row r="657" spans="2:2" ht="12.75">
      <c r="B657" s="26"/>
    </row>
    <row r="658" spans="2:2" ht="12.75">
      <c r="B658" s="26"/>
    </row>
    <row r="659" spans="2:2" ht="12.75">
      <c r="B659" s="26"/>
    </row>
    <row r="660" spans="2:2" ht="12.75">
      <c r="B660" s="26"/>
    </row>
    <row r="661" spans="2:2" ht="12.75">
      <c r="B661" s="26"/>
    </row>
    <row r="662" spans="2:2" ht="12.75">
      <c r="B662" s="26"/>
    </row>
    <row r="663" spans="2:2" ht="12.75">
      <c r="B663" s="26"/>
    </row>
    <row r="664" spans="2:2" ht="12.75">
      <c r="B664" s="26"/>
    </row>
    <row r="665" spans="2:2" ht="12.75">
      <c r="B665" s="26"/>
    </row>
    <row r="666" spans="2:2" ht="12.75">
      <c r="B666" s="26"/>
    </row>
    <row r="667" spans="2:2" ht="12.75">
      <c r="B667" s="26"/>
    </row>
    <row r="668" spans="2:2" ht="12.75">
      <c r="B668" s="26"/>
    </row>
    <row r="669" spans="2:2" ht="12.75">
      <c r="B669" s="26"/>
    </row>
    <row r="670" spans="2:2" ht="12.75">
      <c r="B670" s="26"/>
    </row>
    <row r="671" spans="2:2" ht="12.75">
      <c r="B671" s="26"/>
    </row>
    <row r="672" spans="2:2" ht="12.75">
      <c r="B672" s="26"/>
    </row>
    <row r="673" spans="2:2" ht="12.75">
      <c r="B673" s="26"/>
    </row>
    <row r="674" spans="2:2" ht="12.75">
      <c r="B674" s="26"/>
    </row>
    <row r="675" spans="2:2" ht="12.75">
      <c r="B675" s="26"/>
    </row>
    <row r="676" spans="2:2" ht="12.75">
      <c r="B676" s="26"/>
    </row>
    <row r="677" spans="2:2" ht="12.75">
      <c r="B677" s="26"/>
    </row>
    <row r="678" spans="2:2" ht="12.75">
      <c r="B678" s="26"/>
    </row>
    <row r="679" spans="2:2" ht="12.75">
      <c r="B679" s="26"/>
    </row>
    <row r="680" spans="2:2" ht="12.75">
      <c r="B680" s="26"/>
    </row>
    <row r="681" spans="2:2" ht="12.75">
      <c r="B681" s="26"/>
    </row>
    <row r="682" spans="2:2" ht="12.75">
      <c r="B682" s="26"/>
    </row>
    <row r="683" spans="2:2" ht="12.75">
      <c r="B683" s="26"/>
    </row>
    <row r="684" spans="2:2" ht="12.75">
      <c r="B684" s="26"/>
    </row>
    <row r="685" spans="2:2" ht="12.75">
      <c r="B685" s="26"/>
    </row>
    <row r="686" spans="2:2" ht="12.75">
      <c r="B686" s="26"/>
    </row>
    <row r="687" spans="2:2" ht="12.75">
      <c r="B687" s="26"/>
    </row>
    <row r="688" spans="2:2" ht="12.75">
      <c r="B688" s="26"/>
    </row>
    <row r="689" spans="2:2" ht="12.75">
      <c r="B689" s="26"/>
    </row>
    <row r="690" spans="2:2" ht="12.75">
      <c r="B690" s="26"/>
    </row>
    <row r="691" spans="2:2" ht="12.75">
      <c r="B691" s="26"/>
    </row>
    <row r="692" spans="2:2" ht="12.75">
      <c r="B692" s="26"/>
    </row>
    <row r="693" spans="2:2" ht="12.75">
      <c r="B693" s="26"/>
    </row>
    <row r="694" spans="2:2" ht="12.75">
      <c r="B694" s="26"/>
    </row>
    <row r="695" spans="2:2" ht="12.75">
      <c r="B695" s="26"/>
    </row>
    <row r="696" spans="2:2" ht="12.75">
      <c r="B696" s="26"/>
    </row>
    <row r="697" spans="2:2" ht="12.75">
      <c r="B697" s="26"/>
    </row>
    <row r="698" spans="2:2" ht="12.75">
      <c r="B698" s="26"/>
    </row>
    <row r="699" spans="2:2" ht="12.75">
      <c r="B699" s="26"/>
    </row>
    <row r="700" spans="2:2" ht="12.75">
      <c r="B700" s="26"/>
    </row>
    <row r="701" spans="2:2" ht="12.75">
      <c r="B701" s="26"/>
    </row>
    <row r="702" spans="2:2" ht="12.75">
      <c r="B702" s="26"/>
    </row>
    <row r="703" spans="2:2" ht="12.75">
      <c r="B703" s="26"/>
    </row>
    <row r="704" spans="2:2" ht="12.75">
      <c r="B704" s="26"/>
    </row>
    <row r="705" spans="2:2" ht="12.75">
      <c r="B705" s="26"/>
    </row>
    <row r="706" spans="2:2" ht="12.75">
      <c r="B706" s="26"/>
    </row>
    <row r="707" spans="2:2" ht="12.75">
      <c r="B707" s="26"/>
    </row>
    <row r="708" spans="2:2" ht="12.75">
      <c r="B708" s="26"/>
    </row>
    <row r="709" spans="2:2" ht="12.75">
      <c r="B709" s="26"/>
    </row>
    <row r="710" spans="2:2" ht="12.75">
      <c r="B710" s="26"/>
    </row>
    <row r="711" spans="2:2" ht="12.75">
      <c r="B711" s="26"/>
    </row>
    <row r="712" spans="2:2" ht="12.75">
      <c r="B712" s="26"/>
    </row>
    <row r="713" spans="2:2" ht="12.75">
      <c r="B713" s="26"/>
    </row>
    <row r="714" spans="2:2" ht="12.75">
      <c r="B714" s="26"/>
    </row>
    <row r="715" spans="2:2" ht="12.75">
      <c r="B715" s="26"/>
    </row>
    <row r="716" spans="2:2" ht="12.75">
      <c r="B716" s="26"/>
    </row>
    <row r="717" spans="2:2" ht="12.75">
      <c r="B717" s="26"/>
    </row>
    <row r="718" spans="2:2" ht="12.75">
      <c r="B718" s="26"/>
    </row>
    <row r="719" spans="2:2" ht="12.75">
      <c r="B719" s="26"/>
    </row>
    <row r="720" spans="2:2" ht="12.75">
      <c r="B720" s="26"/>
    </row>
    <row r="721" spans="2:2" ht="12.75">
      <c r="B721" s="26"/>
    </row>
    <row r="722" spans="2:2" ht="12.75">
      <c r="B722" s="26"/>
    </row>
    <row r="723" spans="2:2" ht="12.75">
      <c r="B723" s="26"/>
    </row>
    <row r="724" spans="2:2" ht="12.75">
      <c r="B724" s="26"/>
    </row>
    <row r="725" spans="2:2" ht="12.75">
      <c r="B725" s="26"/>
    </row>
    <row r="726" spans="2:2" ht="12.75">
      <c r="B726" s="26"/>
    </row>
    <row r="727" spans="2:2" ht="12.75">
      <c r="B727" s="26"/>
    </row>
    <row r="728" spans="2:2" ht="12.75">
      <c r="B728" s="26"/>
    </row>
    <row r="729" spans="2:2" ht="12.75">
      <c r="B729" s="26"/>
    </row>
    <row r="730" spans="2:2" ht="12.75">
      <c r="B730" s="26"/>
    </row>
    <row r="731" spans="2:2" ht="12.75">
      <c r="B731" s="26"/>
    </row>
    <row r="732" spans="2:2" ht="12.75">
      <c r="B732" s="26"/>
    </row>
    <row r="733" spans="2:2" ht="12.75">
      <c r="B733" s="26"/>
    </row>
    <row r="734" spans="2:2" ht="12.75">
      <c r="B734" s="26"/>
    </row>
    <row r="735" spans="2:2" ht="12.75">
      <c r="B735" s="26"/>
    </row>
    <row r="736" spans="2:2" ht="12.75">
      <c r="B736" s="26"/>
    </row>
    <row r="737" spans="2:2" ht="12.75">
      <c r="B737" s="26"/>
    </row>
    <row r="738" spans="2:2" ht="12.75">
      <c r="B738" s="26"/>
    </row>
    <row r="739" spans="2:2" ht="12.75">
      <c r="B739" s="26"/>
    </row>
    <row r="740" spans="2:2" ht="12.75">
      <c r="B740" s="26"/>
    </row>
    <row r="741" spans="2:2" ht="12.75">
      <c r="B741" s="26"/>
    </row>
    <row r="742" spans="2:2" ht="12.75">
      <c r="B742" s="26"/>
    </row>
    <row r="743" spans="2:2" ht="12.75">
      <c r="B743" s="26"/>
    </row>
    <row r="744" spans="2:2" ht="12.75">
      <c r="B744" s="26"/>
    </row>
    <row r="745" spans="2:2" ht="12.75">
      <c r="B745" s="26"/>
    </row>
    <row r="746" spans="2:2" ht="12.75">
      <c r="B746" s="26"/>
    </row>
    <row r="747" spans="2:2" ht="12.75">
      <c r="B747" s="26"/>
    </row>
    <row r="748" spans="2:2" ht="12.75">
      <c r="B748" s="26"/>
    </row>
    <row r="749" spans="2:2" ht="12.75">
      <c r="B749" s="26"/>
    </row>
    <row r="750" spans="2:2" ht="12.75">
      <c r="B750" s="26"/>
    </row>
    <row r="751" spans="2:2" ht="12.75">
      <c r="B751" s="26"/>
    </row>
    <row r="752" spans="2:2" ht="12.75">
      <c r="B752" s="26"/>
    </row>
    <row r="753" spans="2:2" ht="12.75">
      <c r="B753" s="26"/>
    </row>
    <row r="754" spans="2:2" ht="12.75">
      <c r="B754" s="26"/>
    </row>
    <row r="755" spans="2:2" ht="12.75">
      <c r="B755" s="26"/>
    </row>
    <row r="756" spans="2:2" ht="12.75">
      <c r="B756" s="26"/>
    </row>
    <row r="757" spans="2:2" ht="12.75">
      <c r="B757" s="26"/>
    </row>
    <row r="758" spans="2:2" ht="12.75">
      <c r="B758" s="26"/>
    </row>
    <row r="759" spans="2:2" ht="12.75">
      <c r="B759" s="26"/>
    </row>
    <row r="760" spans="2:2" ht="12.75">
      <c r="B760" s="26"/>
    </row>
    <row r="761" spans="2:2" ht="12.75">
      <c r="B761" s="26"/>
    </row>
    <row r="762" spans="2:2" ht="12.75">
      <c r="B762" s="26"/>
    </row>
    <row r="763" spans="2:2" ht="12.75">
      <c r="B763" s="26"/>
    </row>
    <row r="764" spans="2:2" ht="12.75">
      <c r="B764" s="26"/>
    </row>
    <row r="765" spans="2:2" ht="12.75">
      <c r="B765" s="26"/>
    </row>
    <row r="766" spans="2:2" ht="12.75">
      <c r="B766" s="26"/>
    </row>
    <row r="767" spans="2:2" ht="12.75">
      <c r="B767" s="26"/>
    </row>
    <row r="768" spans="2:2" ht="12.75">
      <c r="B768" s="26"/>
    </row>
    <row r="769" spans="2:2" ht="12.75">
      <c r="B769" s="26"/>
    </row>
    <row r="770" spans="2:2" ht="12.75">
      <c r="B770" s="26"/>
    </row>
    <row r="771" spans="2:2" ht="12.75">
      <c r="B771" s="26"/>
    </row>
    <row r="772" spans="2:2" ht="12.75">
      <c r="B772" s="26"/>
    </row>
    <row r="773" spans="2:2" ht="12.75">
      <c r="B773" s="26"/>
    </row>
    <row r="774" spans="2:2" ht="12.75">
      <c r="B774" s="26"/>
    </row>
    <row r="775" spans="2:2" ht="12.75">
      <c r="B775" s="26"/>
    </row>
    <row r="776" spans="2:2" ht="12.75">
      <c r="B776" s="26"/>
    </row>
    <row r="777" spans="2:2" ht="12.75">
      <c r="B777" s="26"/>
    </row>
    <row r="778" spans="2:2" ht="12.75">
      <c r="B778" s="26"/>
    </row>
    <row r="779" spans="2:2" ht="12.75">
      <c r="B779" s="26"/>
    </row>
    <row r="780" spans="2:2" ht="12.75">
      <c r="B780" s="26"/>
    </row>
    <row r="781" spans="2:2" ht="12.75">
      <c r="B781" s="26"/>
    </row>
    <row r="782" spans="2:2" ht="12.75">
      <c r="B782" s="26"/>
    </row>
    <row r="783" spans="2:2" ht="12.75">
      <c r="B783" s="26"/>
    </row>
    <row r="784" spans="2:2" ht="12.75">
      <c r="B784" s="26"/>
    </row>
    <row r="785" spans="2:2" ht="12.75">
      <c r="B785" s="26"/>
    </row>
    <row r="786" spans="2:2" ht="12.75">
      <c r="B786" s="26"/>
    </row>
    <row r="787" spans="2:2" ht="12.75">
      <c r="B787" s="26"/>
    </row>
    <row r="788" spans="2:2" ht="12.75">
      <c r="B788" s="26"/>
    </row>
    <row r="789" spans="2:2" ht="12.75">
      <c r="B789" s="26"/>
    </row>
    <row r="790" spans="2:2" ht="12.75">
      <c r="B790" s="26"/>
    </row>
    <row r="791" spans="2:2" ht="12.75">
      <c r="B791" s="26"/>
    </row>
    <row r="792" spans="2:2" ht="12.75">
      <c r="B792" s="26"/>
    </row>
    <row r="793" spans="2:2" ht="12.75">
      <c r="B793" s="26"/>
    </row>
    <row r="794" spans="2:2" ht="12.75">
      <c r="B794" s="26"/>
    </row>
    <row r="795" spans="2:2" ht="12.75">
      <c r="B795" s="26"/>
    </row>
    <row r="796" spans="2:2" ht="12.75">
      <c r="B796" s="26"/>
    </row>
    <row r="797" spans="2:2" ht="12.75">
      <c r="B797" s="26"/>
    </row>
    <row r="798" spans="2:2" ht="12.75">
      <c r="B798" s="26"/>
    </row>
    <row r="799" spans="2:2" ht="12.75">
      <c r="B799" s="26"/>
    </row>
    <row r="800" spans="2:2" ht="12.75">
      <c r="B800" s="26"/>
    </row>
    <row r="801" spans="2:2" ht="12.75">
      <c r="B801" s="26"/>
    </row>
    <row r="802" spans="2:2" ht="12.75">
      <c r="B802" s="26"/>
    </row>
    <row r="803" spans="2:2" ht="12.75">
      <c r="B803" s="26"/>
    </row>
    <row r="804" spans="2:2" ht="12.75">
      <c r="B804" s="26"/>
    </row>
    <row r="805" spans="2:2" ht="12.75">
      <c r="B805" s="26"/>
    </row>
    <row r="806" spans="2:2" ht="12.75">
      <c r="B806" s="26"/>
    </row>
    <row r="807" spans="2:2" ht="12.75">
      <c r="B807" s="26"/>
    </row>
    <row r="808" spans="2:2" ht="12.75">
      <c r="B808" s="26"/>
    </row>
    <row r="809" spans="2:2" ht="12.75">
      <c r="B809" s="26"/>
    </row>
    <row r="810" spans="2:2" ht="12.75">
      <c r="B810" s="26"/>
    </row>
    <row r="811" spans="2:2" ht="12.75">
      <c r="B811" s="26"/>
    </row>
    <row r="812" spans="2:2" ht="12.75">
      <c r="B812" s="26"/>
    </row>
    <row r="813" spans="2:2" ht="12.75">
      <c r="B813" s="26"/>
    </row>
    <row r="814" spans="2:2" ht="12.75">
      <c r="B814" s="26"/>
    </row>
    <row r="815" spans="2:2" ht="12.75">
      <c r="B815" s="26"/>
    </row>
    <row r="816" spans="2:2" ht="12.75">
      <c r="B816" s="26"/>
    </row>
    <row r="817" spans="2:2" ht="12.75">
      <c r="B817" s="26"/>
    </row>
    <row r="818" spans="2:2" ht="12.75">
      <c r="B818" s="26"/>
    </row>
    <row r="819" spans="2:2" ht="12.75">
      <c r="B819" s="26"/>
    </row>
    <row r="820" spans="2:2" ht="12.75">
      <c r="B820" s="26"/>
    </row>
    <row r="821" spans="2:2" ht="12.75">
      <c r="B821" s="26"/>
    </row>
    <row r="822" spans="2:2" ht="12.75">
      <c r="B822" s="26"/>
    </row>
    <row r="823" spans="2:2" ht="12.75">
      <c r="B823" s="26"/>
    </row>
    <row r="824" spans="2:2" ht="12.75">
      <c r="B824" s="26"/>
    </row>
    <row r="825" spans="2:2" ht="12.75">
      <c r="B825" s="26"/>
    </row>
    <row r="826" spans="2:2" ht="12.75">
      <c r="B826" s="26"/>
    </row>
    <row r="827" spans="2:2" ht="12.75">
      <c r="B827" s="26"/>
    </row>
    <row r="828" spans="2:2" ht="12.75">
      <c r="B828" s="26"/>
    </row>
    <row r="829" spans="2:2" ht="12.75">
      <c r="B829" s="26"/>
    </row>
    <row r="830" spans="2:2" ht="12.75">
      <c r="B830" s="26"/>
    </row>
    <row r="831" spans="2:2" ht="12.75">
      <c r="B831" s="26"/>
    </row>
    <row r="832" spans="2:2" ht="12.75">
      <c r="B832" s="26"/>
    </row>
    <row r="833" spans="2:2" ht="12.75">
      <c r="B833" s="26"/>
    </row>
    <row r="834" spans="2:2" ht="12.75">
      <c r="B834" s="26"/>
    </row>
    <row r="835" spans="2:2" ht="12.75">
      <c r="B835" s="26"/>
    </row>
    <row r="836" spans="2:2" ht="12.75">
      <c r="B836" s="26"/>
    </row>
    <row r="837" spans="2:2" ht="12.75">
      <c r="B837" s="26"/>
    </row>
    <row r="838" spans="2:2" ht="12.75">
      <c r="B838" s="26"/>
    </row>
    <row r="839" spans="2:2" ht="12.75">
      <c r="B839" s="26"/>
    </row>
    <row r="840" spans="2:2" ht="12.75">
      <c r="B840" s="26"/>
    </row>
    <row r="841" spans="2:2" ht="12.75">
      <c r="B841" s="26"/>
    </row>
    <row r="842" spans="2:2" ht="12.75">
      <c r="B842" s="26"/>
    </row>
    <row r="843" spans="2:2" ht="12.75">
      <c r="B843" s="26"/>
    </row>
    <row r="844" spans="2:2" ht="12.75">
      <c r="B844" s="26"/>
    </row>
    <row r="845" spans="2:2" ht="12.75">
      <c r="B845" s="26"/>
    </row>
    <row r="846" spans="2:2" ht="12.75">
      <c r="B846" s="26"/>
    </row>
    <row r="847" spans="2:2" ht="12.75">
      <c r="B847" s="26"/>
    </row>
    <row r="848" spans="2:2" ht="12.75">
      <c r="B848" s="26"/>
    </row>
    <row r="849" spans="2:2" ht="12.75">
      <c r="B849" s="26"/>
    </row>
    <row r="850" spans="2:2" ht="12.75">
      <c r="B850" s="26"/>
    </row>
    <row r="851" spans="2:2" ht="12.75">
      <c r="B851" s="26"/>
    </row>
    <row r="852" spans="2:2" ht="12.75">
      <c r="B852" s="26"/>
    </row>
    <row r="853" spans="2:2" ht="12.75">
      <c r="B853" s="26"/>
    </row>
    <row r="854" spans="2:2" ht="12.75">
      <c r="B854" s="26"/>
    </row>
    <row r="855" spans="2:2" ht="12.75">
      <c r="B855" s="26"/>
    </row>
    <row r="856" spans="2:2" ht="12.75">
      <c r="B856" s="26"/>
    </row>
    <row r="857" spans="2:2" ht="12.75">
      <c r="B857" s="26"/>
    </row>
    <row r="858" spans="2:2" ht="12.75">
      <c r="B858" s="26"/>
    </row>
    <row r="859" spans="2:2" ht="12.75">
      <c r="B859" s="26"/>
    </row>
    <row r="860" spans="2:2" ht="12.75">
      <c r="B860" s="26"/>
    </row>
    <row r="861" spans="2:2" ht="12.75">
      <c r="B861" s="26"/>
    </row>
    <row r="862" spans="2:2" ht="12.75">
      <c r="B862" s="26"/>
    </row>
    <row r="863" spans="2:2" ht="12.75">
      <c r="B863" s="26"/>
    </row>
    <row r="864" spans="2:2" ht="12.75">
      <c r="B864" s="26"/>
    </row>
    <row r="865" spans="2:2" ht="12.75">
      <c r="B865" s="26"/>
    </row>
    <row r="866" spans="2:2" ht="12.75">
      <c r="B866" s="26"/>
    </row>
    <row r="867" spans="2:2" ht="12.75">
      <c r="B867" s="26"/>
    </row>
    <row r="868" spans="2:2" ht="12.75">
      <c r="B868" s="26"/>
    </row>
    <row r="869" spans="2:2" ht="12.75">
      <c r="B869" s="26"/>
    </row>
    <row r="870" spans="2:2" ht="12.75">
      <c r="B870" s="26"/>
    </row>
    <row r="871" spans="2:2" ht="12.75">
      <c r="B871" s="26"/>
    </row>
    <row r="872" spans="2:2" ht="12.75">
      <c r="B872" s="26"/>
    </row>
    <row r="873" spans="2:2" ht="12.75">
      <c r="B873" s="26"/>
    </row>
    <row r="874" spans="2:2" ht="12.75">
      <c r="B874" s="26"/>
    </row>
    <row r="875" spans="2:2" ht="12.75">
      <c r="B875" s="26"/>
    </row>
    <row r="876" spans="2:2" ht="12.75">
      <c r="B876" s="26"/>
    </row>
    <row r="877" spans="2:2" ht="12.75">
      <c r="B877" s="26"/>
    </row>
    <row r="878" spans="2:2" ht="12.75">
      <c r="B878" s="26"/>
    </row>
    <row r="879" spans="2:2" ht="12.75">
      <c r="B879" s="26"/>
    </row>
    <row r="880" spans="2:2" ht="12.75">
      <c r="B880" s="26"/>
    </row>
    <row r="881" spans="2:2" ht="12.75">
      <c r="B881" s="26"/>
    </row>
    <row r="882" spans="2:2" ht="12.75">
      <c r="B882" s="26"/>
    </row>
    <row r="883" spans="2:2" ht="12.75">
      <c r="B883" s="26"/>
    </row>
    <row r="884" spans="2:2" ht="12.75">
      <c r="B884" s="26"/>
    </row>
    <row r="885" spans="2:2" ht="12.75">
      <c r="B885" s="26"/>
    </row>
    <row r="886" spans="2:2" ht="12.75">
      <c r="B886" s="26"/>
    </row>
    <row r="887" spans="2:2" ht="12.75">
      <c r="B887" s="26"/>
    </row>
    <row r="888" spans="2:2" ht="12.75">
      <c r="B888" s="26"/>
    </row>
    <row r="889" spans="2:2" ht="12.75">
      <c r="B889" s="26"/>
    </row>
    <row r="890" spans="2:2" ht="12.75">
      <c r="B890" s="26"/>
    </row>
    <row r="891" spans="2:2" ht="12.75">
      <c r="B891" s="26"/>
    </row>
    <row r="892" spans="2:2" ht="12.75">
      <c r="B892" s="26"/>
    </row>
    <row r="893" spans="2:2" ht="12.75">
      <c r="B893" s="26"/>
    </row>
    <row r="894" spans="2:2" ht="12.75">
      <c r="B894" s="26"/>
    </row>
    <row r="895" spans="2:2" ht="12.75">
      <c r="B895" s="26"/>
    </row>
    <row r="896" spans="2:2" ht="12.75">
      <c r="B896" s="26"/>
    </row>
    <row r="897" spans="2:2" ht="12.75">
      <c r="B897" s="26"/>
    </row>
    <row r="898" spans="2:2" ht="12.75">
      <c r="B898" s="26"/>
    </row>
    <row r="899" spans="2:2" ht="12.75">
      <c r="B899" s="26"/>
    </row>
    <row r="900" spans="2:2" ht="12.75">
      <c r="B900" s="26"/>
    </row>
    <row r="901" spans="2:2" ht="12.75">
      <c r="B901" s="26"/>
    </row>
    <row r="902" spans="2:2" ht="12.75">
      <c r="B902" s="26"/>
    </row>
    <row r="903" spans="2:2" ht="12.75">
      <c r="B903" s="26"/>
    </row>
    <row r="904" spans="2:2" ht="12.75">
      <c r="B904" s="26"/>
    </row>
    <row r="905" spans="2:2" ht="12.75">
      <c r="B905" s="26"/>
    </row>
    <row r="906" spans="2:2" ht="12.75">
      <c r="B906" s="26"/>
    </row>
    <row r="907" spans="2:2" ht="12.75">
      <c r="B907" s="26"/>
    </row>
    <row r="908" spans="2:2" ht="12.75">
      <c r="B908" s="26"/>
    </row>
    <row r="909" spans="2:2" ht="12.75">
      <c r="B909" s="26"/>
    </row>
    <row r="910" spans="2:2" ht="12.75">
      <c r="B910" s="26"/>
    </row>
    <row r="911" spans="2:2" ht="12.75">
      <c r="B911" s="26"/>
    </row>
    <row r="912" spans="2:2" ht="12.75">
      <c r="B912" s="26"/>
    </row>
    <row r="913" spans="2:2" ht="12.75">
      <c r="B913" s="26"/>
    </row>
    <row r="914" spans="2:2" ht="12.75">
      <c r="B914" s="26"/>
    </row>
    <row r="915" spans="2:2" ht="12.75">
      <c r="B915" s="26"/>
    </row>
    <row r="916" spans="2:2" ht="12.75">
      <c r="B916" s="26"/>
    </row>
    <row r="917" spans="2:2" ht="12.75">
      <c r="B917" s="26"/>
    </row>
    <row r="918" spans="2:2" ht="12.75">
      <c r="B918" s="26"/>
    </row>
    <row r="919" spans="2:2" ht="12.75">
      <c r="B919" s="26"/>
    </row>
    <row r="920" spans="2:2" ht="12.75">
      <c r="B920" s="26"/>
    </row>
    <row r="921" spans="2:2" ht="12.75">
      <c r="B921" s="26"/>
    </row>
    <row r="922" spans="2:2" ht="12.75">
      <c r="B922" s="26"/>
    </row>
    <row r="923" spans="2:2" ht="12.75">
      <c r="B923" s="26"/>
    </row>
    <row r="924" spans="2:2" ht="12.75">
      <c r="B924" s="26"/>
    </row>
    <row r="925" spans="2:2" ht="12.75">
      <c r="B925" s="26"/>
    </row>
    <row r="926" spans="2:2" ht="12.75">
      <c r="B926" s="26"/>
    </row>
    <row r="927" spans="2:2" ht="12.75">
      <c r="B927" s="26"/>
    </row>
    <row r="928" spans="2:2" ht="12.75">
      <c r="B928" s="26"/>
    </row>
    <row r="929" spans="2:2" ht="12.75">
      <c r="B929" s="26"/>
    </row>
    <row r="930" spans="2:2" ht="12.75">
      <c r="B930" s="26"/>
    </row>
    <row r="931" spans="2:2" ht="12.75">
      <c r="B931" s="26"/>
    </row>
    <row r="932" spans="2:2" ht="12.75">
      <c r="B932" s="26"/>
    </row>
    <row r="933" spans="2:2" ht="12.75">
      <c r="B933" s="26"/>
    </row>
    <row r="934" spans="2:2" ht="12.75">
      <c r="B934" s="26"/>
    </row>
    <row r="935" spans="2:2" ht="12.75">
      <c r="B935" s="26"/>
    </row>
    <row r="936" spans="2:2" ht="12.75">
      <c r="B936" s="26"/>
    </row>
    <row r="937" spans="2:2" ht="12.75">
      <c r="B937" s="26"/>
    </row>
    <row r="938" spans="2:2" ht="12.75">
      <c r="B938" s="26"/>
    </row>
    <row r="939" spans="2:2" ht="12.75">
      <c r="B939" s="26"/>
    </row>
    <row r="940" spans="2:2" ht="12.75">
      <c r="B940" s="26"/>
    </row>
    <row r="941" spans="2:2" ht="12.75">
      <c r="B941" s="26"/>
    </row>
    <row r="942" spans="2:2" ht="12.75">
      <c r="B942" s="26"/>
    </row>
    <row r="943" spans="2:2" ht="12.75">
      <c r="B943" s="26"/>
    </row>
    <row r="944" spans="2:2" ht="12.75">
      <c r="B944" s="26"/>
    </row>
    <row r="945" spans="2:2" ht="12.75">
      <c r="B945" s="26"/>
    </row>
    <row r="946" spans="2:2" ht="12.75">
      <c r="B946" s="26"/>
    </row>
    <row r="947" spans="2:2" ht="12.75">
      <c r="B947" s="26"/>
    </row>
    <row r="948" spans="2:2" ht="12.75">
      <c r="B948" s="26"/>
    </row>
    <row r="949" spans="2:2" ht="12.75">
      <c r="B949" s="26"/>
    </row>
    <row r="950" spans="2:2" ht="12.75">
      <c r="B950" s="26"/>
    </row>
    <row r="951" spans="2:2" ht="12.75">
      <c r="B951" s="26"/>
    </row>
    <row r="952" spans="2:2" ht="12.75">
      <c r="B952" s="26"/>
    </row>
    <row r="953" spans="2:2" ht="12.75">
      <c r="B953" s="26"/>
    </row>
    <row r="954" spans="2:2" ht="12.75">
      <c r="B954" s="26"/>
    </row>
    <row r="955" spans="2:2" ht="12.75">
      <c r="B955" s="26"/>
    </row>
    <row r="956" spans="2:2" ht="12.75">
      <c r="B956" s="26"/>
    </row>
    <row r="957" spans="2:2" ht="12.75">
      <c r="B957" s="26"/>
    </row>
    <row r="958" spans="2:2" ht="12.75">
      <c r="B958" s="26"/>
    </row>
    <row r="959" spans="2:2" ht="12.75">
      <c r="B959" s="26"/>
    </row>
    <row r="960" spans="2:2" ht="12.75">
      <c r="B960" s="26"/>
    </row>
    <row r="961" spans="2:2" ht="12.75">
      <c r="B961" s="26"/>
    </row>
    <row r="962" spans="2:2" ht="12.75">
      <c r="B962" s="26"/>
    </row>
    <row r="963" spans="2:2" ht="12.75">
      <c r="B963" s="26"/>
    </row>
    <row r="964" spans="2:2" ht="12.75">
      <c r="B964" s="26"/>
    </row>
    <row r="965" spans="2:2" ht="12.75">
      <c r="B965" s="26"/>
    </row>
    <row r="966" spans="2:2" ht="12.75">
      <c r="B966" s="26"/>
    </row>
    <row r="967" spans="2:2" ht="12.75">
      <c r="B967" s="26"/>
    </row>
    <row r="968" spans="2:2" ht="12.75">
      <c r="B968" s="26"/>
    </row>
    <row r="969" spans="2:2" ht="12.75">
      <c r="B969" s="26"/>
    </row>
    <row r="970" spans="2:2" ht="12.75">
      <c r="B970" s="26"/>
    </row>
    <row r="971" spans="2:2" ht="12.75">
      <c r="B971" s="26"/>
    </row>
    <row r="972" spans="2:2" ht="12.75">
      <c r="B972" s="26"/>
    </row>
    <row r="973" spans="2:2" ht="12.75">
      <c r="B973" s="26"/>
    </row>
    <row r="974" spans="2:2" ht="12.75">
      <c r="B974" s="26"/>
    </row>
    <row r="975" spans="2:2" ht="12.75">
      <c r="B975" s="26"/>
    </row>
    <row r="976" spans="2:2" ht="12.75">
      <c r="B976" s="26"/>
    </row>
    <row r="977" spans="2:2" ht="12.75">
      <c r="B977" s="26"/>
    </row>
    <row r="978" spans="2:2" ht="12.75">
      <c r="B978" s="26"/>
    </row>
    <row r="979" spans="2:2" ht="12.75">
      <c r="B979" s="26"/>
    </row>
    <row r="980" spans="2:2" ht="12.75">
      <c r="B980" s="26"/>
    </row>
    <row r="981" spans="2:2" ht="12.75">
      <c r="B981" s="26"/>
    </row>
    <row r="982" spans="2:2" ht="12.75">
      <c r="B982" s="26"/>
    </row>
    <row r="983" spans="2:2" ht="12.75">
      <c r="B983" s="26"/>
    </row>
    <row r="984" spans="2:2" ht="12.75">
      <c r="B984" s="26"/>
    </row>
    <row r="985" spans="2:2" ht="12.75">
      <c r="B985" s="26"/>
    </row>
    <row r="986" spans="2:2" ht="12.75">
      <c r="B986" s="26"/>
    </row>
    <row r="987" spans="2:2" ht="12.75">
      <c r="B987" s="26"/>
    </row>
    <row r="988" spans="2:2" ht="12.75">
      <c r="B988" s="26"/>
    </row>
    <row r="989" spans="2:2" ht="12.75">
      <c r="B989" s="26"/>
    </row>
    <row r="990" spans="2:2" ht="12.75">
      <c r="B990" s="26"/>
    </row>
    <row r="991" spans="2:2" ht="12.75">
      <c r="B991" s="26"/>
    </row>
    <row r="992" spans="2:2" ht="12.75">
      <c r="B992" s="26"/>
    </row>
    <row r="993" spans="2:2" ht="12.75">
      <c r="B993" s="26"/>
    </row>
    <row r="994" spans="2:2" ht="12.75">
      <c r="B994" s="26"/>
    </row>
    <row r="995" spans="2:2" ht="12.75">
      <c r="B995" s="26"/>
    </row>
    <row r="996" spans="2:2" ht="12.75">
      <c r="B996" s="26"/>
    </row>
    <row r="997" spans="2:2" ht="12.75">
      <c r="B997" s="26"/>
    </row>
    <row r="998" spans="2:2" ht="12.75">
      <c r="B998" s="26"/>
    </row>
    <row r="999" spans="2:2" ht="12.75">
      <c r="B999" s="26"/>
    </row>
    <row r="1000" spans="2:2" ht="12.75">
      <c r="B1000" s="26"/>
    </row>
    <row r="1001" spans="2:2" ht="12.75">
      <c r="B1001" s="26"/>
    </row>
    <row r="1002" spans="2:2" ht="12.75">
      <c r="B1002" s="26"/>
    </row>
    <row r="1003" spans="2:2" ht="12.75">
      <c r="B1003" s="26"/>
    </row>
    <row r="1004" spans="2:2" ht="12.75">
      <c r="B1004" s="26"/>
    </row>
    <row r="1005" spans="2:2" ht="12.75">
      <c r="B1005" s="26"/>
    </row>
    <row r="1006" spans="2:2" ht="12.75">
      <c r="B1006" s="26"/>
    </row>
    <row r="1007" spans="2:2" ht="12.75">
      <c r="B100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3" t="s">
        <v>47</v>
      </c>
      <c r="C2" s="12">
        <f>CharacterData4!C2*1.5</f>
        <v>506.25</v>
      </c>
      <c r="D2" s="10">
        <v>1.01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3" t="s">
        <v>48</v>
      </c>
      <c r="C3" s="12">
        <f t="shared" ref="C3:C41" si="0">C2*1.5^4</f>
        <v>2562.890625</v>
      </c>
      <c r="D3" s="10">
        <v>1.01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50</v>
      </c>
    </row>
    <row r="4" spans="1:28" ht="15.75" customHeight="1">
      <c r="A4" s="10">
        <v>3</v>
      </c>
      <c r="B4" s="23" t="s">
        <v>51</v>
      </c>
      <c r="C4" s="12">
        <f t="shared" si="0"/>
        <v>12974.6337890625</v>
      </c>
      <c r="D4" s="10">
        <v>1.01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>
      <c r="A5" s="10">
        <v>4</v>
      </c>
      <c r="B5" s="23" t="s">
        <v>54</v>
      </c>
      <c r="C5" s="12">
        <f t="shared" si="0"/>
        <v>65684.083557128906</v>
      </c>
      <c r="D5" s="10">
        <v>1.01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55</v>
      </c>
    </row>
    <row r="6" spans="1:28" ht="15.75" customHeight="1">
      <c r="A6" s="10">
        <v>5</v>
      </c>
      <c r="B6" s="23" t="s">
        <v>56</v>
      </c>
      <c r="C6" s="12">
        <f t="shared" si="0"/>
        <v>332525.67300796509</v>
      </c>
      <c r="D6" s="10">
        <v>1.01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57</v>
      </c>
    </row>
    <row r="7" spans="1:28" ht="15.75" customHeight="1">
      <c r="A7" s="10">
        <v>6</v>
      </c>
      <c r="B7" s="23" t="s">
        <v>58</v>
      </c>
      <c r="C7" s="12">
        <f t="shared" si="0"/>
        <v>1683411.2196028233</v>
      </c>
      <c r="D7" s="10">
        <v>1.01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59</v>
      </c>
    </row>
    <row r="8" spans="1:28" ht="15.75" customHeight="1">
      <c r="A8" s="10">
        <v>7</v>
      </c>
      <c r="B8" s="23" t="s">
        <v>60</v>
      </c>
      <c r="C8" s="12">
        <f t="shared" si="0"/>
        <v>8522269.2992392927</v>
      </c>
      <c r="D8" s="10">
        <v>1.01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3" t="s">
        <v>61</v>
      </c>
      <c r="C9" s="12">
        <f t="shared" si="0"/>
        <v>43143988.327398919</v>
      </c>
      <c r="D9" s="10">
        <v>1.01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3" t="s">
        <v>63</v>
      </c>
      <c r="C10" s="12">
        <f t="shared" si="0"/>
        <v>218416440.90745702</v>
      </c>
      <c r="D10" s="10">
        <v>1.01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3" t="s">
        <v>65</v>
      </c>
      <c r="C11" s="12">
        <f t="shared" si="0"/>
        <v>1105733232.0940013</v>
      </c>
      <c r="D11" s="10">
        <v>0</v>
      </c>
      <c r="E11" s="10">
        <v>0</v>
      </c>
      <c r="F11" s="10">
        <v>1.1000000000000001</v>
      </c>
      <c r="G11" s="10">
        <v>0</v>
      </c>
      <c r="H11" s="10">
        <v>0</v>
      </c>
      <c r="I11" s="10">
        <v>0</v>
      </c>
      <c r="J11" s="10" t="s">
        <v>114</v>
      </c>
      <c r="O11" s="10" t="s">
        <v>66</v>
      </c>
    </row>
    <row r="12" spans="1:28" ht="15.75" customHeight="1">
      <c r="A12" s="10">
        <v>11</v>
      </c>
      <c r="B12" s="23" t="s">
        <v>68</v>
      </c>
      <c r="C12" s="12">
        <f t="shared" si="0"/>
        <v>5597774487.4758816</v>
      </c>
      <c r="D12" s="10">
        <v>1.01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O12" s="10" t="s">
        <v>69</v>
      </c>
    </row>
    <row r="13" spans="1:28" ht="15.75" customHeight="1">
      <c r="A13" s="10">
        <v>12</v>
      </c>
      <c r="B13" s="23" t="s">
        <v>70</v>
      </c>
      <c r="C13" s="12">
        <f t="shared" si="0"/>
        <v>28338733342.846649</v>
      </c>
      <c r="D13" s="10">
        <v>1.01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3" t="s">
        <v>72</v>
      </c>
      <c r="C14" s="12">
        <f t="shared" si="0"/>
        <v>143464837548.16116</v>
      </c>
      <c r="D14" s="10">
        <v>1.01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3" t="s">
        <v>74</v>
      </c>
      <c r="C15" s="12">
        <f t="shared" si="0"/>
        <v>726290740087.56592</v>
      </c>
      <c r="D15" s="10">
        <v>1.01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3" t="s">
        <v>76</v>
      </c>
      <c r="C16" s="12">
        <f t="shared" si="0"/>
        <v>3676846871693.3022</v>
      </c>
      <c r="D16" s="10">
        <v>1.01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3" t="s">
        <v>77</v>
      </c>
      <c r="C17" s="12">
        <f t="shared" si="0"/>
        <v>18614037287947.344</v>
      </c>
      <c r="D17" s="10">
        <v>1.01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3" t="s">
        <v>78</v>
      </c>
      <c r="C18" s="12">
        <f t="shared" si="0"/>
        <v>94233563770233.422</v>
      </c>
      <c r="D18" s="10">
        <v>1.01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3" t="s">
        <v>79</v>
      </c>
      <c r="C19" s="12">
        <f t="shared" si="0"/>
        <v>477057416586806.69</v>
      </c>
      <c r="D19" s="10">
        <v>1.01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3" t="s">
        <v>80</v>
      </c>
      <c r="C20" s="12">
        <f t="shared" si="0"/>
        <v>2415103171470709</v>
      </c>
      <c r="D20" s="10">
        <v>1.01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3" t="s">
        <v>81</v>
      </c>
      <c r="C21" s="12">
        <f t="shared" si="0"/>
        <v>1.2226459805570464E+16</v>
      </c>
      <c r="D21" s="10">
        <v>0</v>
      </c>
      <c r="E21" s="10">
        <v>0</v>
      </c>
      <c r="F21" s="10">
        <v>1.1000000000000001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3" t="s">
        <v>83</v>
      </c>
      <c r="C22" s="12">
        <f t="shared" si="0"/>
        <v>6.1896452765700472E+16</v>
      </c>
      <c r="D22" s="10">
        <v>1.01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3" t="s">
        <v>84</v>
      </c>
      <c r="C23" s="12">
        <f t="shared" si="0"/>
        <v>3.1335079212635866E+17</v>
      </c>
      <c r="D23" s="10">
        <v>1.01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3" t="s">
        <v>85</v>
      </c>
      <c r="C24" s="12">
        <f t="shared" si="0"/>
        <v>1.5863383851396908E+18</v>
      </c>
      <c r="D24" s="10">
        <v>1.01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5.75" customHeight="1">
      <c r="A25" s="10">
        <v>24</v>
      </c>
      <c r="B25" s="23" t="s">
        <v>86</v>
      </c>
      <c r="C25" s="12">
        <f t="shared" si="0"/>
        <v>8.0308380747696845E+18</v>
      </c>
      <c r="D25" s="10">
        <v>1.01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5.75" customHeight="1">
      <c r="A26" s="10">
        <v>25</v>
      </c>
      <c r="B26" s="23" t="s">
        <v>87</v>
      </c>
      <c r="C26" s="12">
        <f t="shared" si="0"/>
        <v>4.0656117753521529E+19</v>
      </c>
      <c r="D26" s="10">
        <v>1.01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5.75" customHeight="1">
      <c r="A27" s="10">
        <v>26</v>
      </c>
      <c r="B27" s="23" t="s">
        <v>88</v>
      </c>
      <c r="C27" s="12">
        <f t="shared" si="0"/>
        <v>2.0582159612720274E+20</v>
      </c>
      <c r="D27" s="10">
        <v>1.01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5.75" customHeight="1">
      <c r="A28" s="10">
        <v>27</v>
      </c>
      <c r="B28" s="23" t="s">
        <v>89</v>
      </c>
      <c r="C28" s="12">
        <f t="shared" si="0"/>
        <v>1.0419718303939638E+21</v>
      </c>
      <c r="D28" s="10">
        <v>1.01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5.75" customHeight="1">
      <c r="A29" s="10">
        <v>28</v>
      </c>
      <c r="B29" s="23" t="s">
        <v>90</v>
      </c>
      <c r="C29" s="12">
        <f t="shared" si="0"/>
        <v>5.2749823913694415E+21</v>
      </c>
      <c r="D29" s="10">
        <v>1.01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2.75">
      <c r="A30" s="10">
        <v>29</v>
      </c>
      <c r="B30" s="23" t="s">
        <v>91</v>
      </c>
      <c r="C30" s="12">
        <f t="shared" si="0"/>
        <v>2.6704598356307799E+22</v>
      </c>
      <c r="D30" s="10">
        <v>1.01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2.75">
      <c r="A31" s="10">
        <v>30</v>
      </c>
      <c r="B31" s="23" t="s">
        <v>92</v>
      </c>
      <c r="C31" s="12">
        <f t="shared" si="0"/>
        <v>1.3519202917880823E+23</v>
      </c>
      <c r="D31" s="10">
        <v>0</v>
      </c>
      <c r="E31" s="10">
        <v>0</v>
      </c>
      <c r="F31" s="10">
        <v>1.1000000000000001</v>
      </c>
      <c r="G31" s="10">
        <v>0</v>
      </c>
      <c r="H31" s="10">
        <v>0</v>
      </c>
      <c r="I31" s="10">
        <v>0</v>
      </c>
    </row>
    <row r="32" spans="1:9" ht="12.75">
      <c r="A32" s="10">
        <v>31</v>
      </c>
      <c r="B32" s="23" t="s">
        <v>94</v>
      </c>
      <c r="C32" s="12">
        <f t="shared" si="0"/>
        <v>6.8440964771771662E+23</v>
      </c>
      <c r="D32" s="10">
        <v>1.01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</row>
    <row r="33" spans="1:9" ht="12.75">
      <c r="A33" s="10">
        <v>32</v>
      </c>
      <c r="B33" s="23" t="s">
        <v>95</v>
      </c>
      <c r="C33" s="12">
        <f t="shared" si="0"/>
        <v>3.4648238415709403E+24</v>
      </c>
      <c r="D33" s="10">
        <v>1.01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2.75">
      <c r="A34" s="10">
        <v>33</v>
      </c>
      <c r="B34" s="23" t="s">
        <v>96</v>
      </c>
      <c r="C34" s="12">
        <f t="shared" si="0"/>
        <v>1.7540670697952886E+25</v>
      </c>
      <c r="D34" s="10">
        <v>1.01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2.75">
      <c r="A35" s="10">
        <v>34</v>
      </c>
      <c r="B35" s="23" t="s">
        <v>97</v>
      </c>
      <c r="C35" s="12">
        <f t="shared" si="0"/>
        <v>8.8799645408386476E+25</v>
      </c>
      <c r="D35" s="10">
        <v>1.01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2.75">
      <c r="A36" s="10">
        <v>35</v>
      </c>
      <c r="B36" s="23" t="s">
        <v>98</v>
      </c>
      <c r="C36" s="12">
        <f t="shared" si="0"/>
        <v>4.4954820487995654E+26</v>
      </c>
      <c r="D36" s="10">
        <v>1.01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2.75">
      <c r="A37" s="10">
        <v>36</v>
      </c>
      <c r="B37" s="23" t="s">
        <v>99</v>
      </c>
      <c r="C37" s="12">
        <f t="shared" si="0"/>
        <v>2.2758377872047799E+27</v>
      </c>
      <c r="D37" s="10">
        <v>1.01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2.75">
      <c r="A38" s="10">
        <v>37</v>
      </c>
      <c r="B38" s="23" t="s">
        <v>100</v>
      </c>
      <c r="C38" s="12">
        <f t="shared" si="0"/>
        <v>1.15214287977242E+28</v>
      </c>
      <c r="D38" s="10">
        <v>1.01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2.75">
      <c r="A39" s="10">
        <v>38</v>
      </c>
      <c r="B39" s="23" t="s">
        <v>101</v>
      </c>
      <c r="C39" s="12">
        <f t="shared" si="0"/>
        <v>5.8327233288478758E+28</v>
      </c>
      <c r="D39" s="10">
        <v>1.01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2.75">
      <c r="A40" s="10">
        <v>39</v>
      </c>
      <c r="B40" s="23" t="s">
        <v>102</v>
      </c>
      <c r="C40" s="12">
        <f t="shared" si="0"/>
        <v>2.9528161852292369E+29</v>
      </c>
      <c r="D40" s="10">
        <v>1.01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2.75">
      <c r="A41" s="10">
        <v>40</v>
      </c>
      <c r="B41" s="23" t="s">
        <v>103</v>
      </c>
      <c r="C41" s="12">
        <f t="shared" si="0"/>
        <v>1.4948631937723011E+30</v>
      </c>
      <c r="D41" s="10">
        <v>0</v>
      </c>
      <c r="E41" s="10">
        <v>0</v>
      </c>
      <c r="F41" s="10">
        <v>1.1000000000000001</v>
      </c>
      <c r="G41" s="10">
        <v>0</v>
      </c>
      <c r="H41" s="10">
        <v>0</v>
      </c>
      <c r="I41" s="10">
        <v>0</v>
      </c>
    </row>
    <row r="42" spans="1:9" ht="14.25">
      <c r="A42" s="10"/>
      <c r="B42" s="26"/>
      <c r="D42" s="10"/>
      <c r="E42" s="27"/>
    </row>
    <row r="43" spans="1:9" ht="14.25">
      <c r="A43" s="10"/>
      <c r="B43" s="26"/>
      <c r="D43" s="10"/>
      <c r="E43" s="27"/>
    </row>
    <row r="44" spans="1:9" ht="14.25">
      <c r="A44" s="10"/>
      <c r="B44" s="26"/>
      <c r="D44" s="10"/>
      <c r="E44" s="27"/>
    </row>
    <row r="45" spans="1:9" ht="14.25">
      <c r="A45" s="10"/>
      <c r="B45" s="26"/>
      <c r="D45" s="10"/>
      <c r="E45" s="27"/>
    </row>
    <row r="46" spans="1:9" ht="14.25">
      <c r="A46" s="10"/>
      <c r="B46" s="26"/>
      <c r="D46" s="10"/>
      <c r="E46" s="27"/>
    </row>
    <row r="47" spans="1:9" ht="14.25">
      <c r="A47" s="10"/>
      <c r="B47" s="26"/>
      <c r="D47" s="10"/>
      <c r="E47" s="27"/>
    </row>
    <row r="48" spans="1:9" ht="14.25">
      <c r="A48" s="10"/>
      <c r="B48" s="26"/>
      <c r="D48" s="10"/>
      <c r="E48" s="27"/>
    </row>
    <row r="49" spans="1:5" ht="14.25">
      <c r="A49" s="10"/>
      <c r="B49" s="26"/>
      <c r="D49" s="10"/>
      <c r="E49" s="27"/>
    </row>
    <row r="50" spans="1:5" ht="14.25">
      <c r="A50" s="10"/>
      <c r="B50" s="26"/>
      <c r="D50" s="10"/>
      <c r="E50" s="27"/>
    </row>
    <row r="51" spans="1:5" ht="14.25">
      <c r="A51" s="10"/>
      <c r="B51" s="26"/>
      <c r="D51" s="10"/>
      <c r="E51" s="27"/>
    </row>
    <row r="52" spans="1:5" ht="14.25">
      <c r="A52" s="10"/>
      <c r="B52" s="26"/>
      <c r="D52" s="10"/>
      <c r="E52" s="27"/>
    </row>
    <row r="53" spans="1:5" ht="14.25">
      <c r="A53" s="10"/>
      <c r="B53" s="26"/>
      <c r="D53" s="10"/>
      <c r="E53" s="27"/>
    </row>
    <row r="54" spans="1:5" ht="14.25">
      <c r="A54" s="10"/>
      <c r="B54" s="26"/>
      <c r="D54" s="10"/>
      <c r="E54" s="27"/>
    </row>
    <row r="55" spans="1:5" ht="14.25">
      <c r="A55" s="10"/>
      <c r="B55" s="26"/>
      <c r="D55" s="10"/>
      <c r="E55" s="27"/>
    </row>
    <row r="56" spans="1:5" ht="14.25">
      <c r="A56" s="10"/>
      <c r="B56" s="26"/>
      <c r="D56" s="10"/>
      <c r="E56" s="27"/>
    </row>
    <row r="57" spans="1:5" ht="14.25">
      <c r="A57" s="10"/>
      <c r="B57" s="26"/>
      <c r="D57" s="10"/>
      <c r="E57" s="27"/>
    </row>
    <row r="58" spans="1:5" ht="14.25">
      <c r="A58" s="10"/>
      <c r="B58" s="26"/>
      <c r="D58" s="10"/>
      <c r="E58" s="27"/>
    </row>
    <row r="59" spans="1:5" ht="14.25">
      <c r="A59" s="10"/>
      <c r="B59" s="26"/>
      <c r="D59" s="10"/>
      <c r="E59" s="27"/>
    </row>
    <row r="60" spans="1:5" ht="14.25">
      <c r="A60" s="10"/>
      <c r="B60" s="26"/>
      <c r="D60" s="10"/>
      <c r="E60" s="27"/>
    </row>
    <row r="61" spans="1:5" ht="14.25">
      <c r="A61" s="10"/>
      <c r="B61" s="26"/>
      <c r="D61" s="10"/>
      <c r="E61" s="27"/>
    </row>
    <row r="62" spans="1:5" ht="14.25">
      <c r="A62" s="10"/>
      <c r="B62" s="26"/>
      <c r="D62" s="10"/>
      <c r="E62" s="27"/>
    </row>
    <row r="63" spans="1:5" ht="14.25">
      <c r="A63" s="10"/>
      <c r="B63" s="26"/>
      <c r="D63" s="10"/>
      <c r="E63" s="27"/>
    </row>
    <row r="64" spans="1:5" ht="14.25">
      <c r="A64" s="10"/>
      <c r="B64" s="26"/>
      <c r="D64" s="10"/>
      <c r="E64" s="27"/>
    </row>
    <row r="65" spans="1:5" ht="14.25">
      <c r="A65" s="10"/>
      <c r="B65" s="26"/>
      <c r="D65" s="10"/>
      <c r="E65" s="27"/>
    </row>
    <row r="66" spans="1:5" ht="14.25">
      <c r="A66" s="10"/>
      <c r="B66" s="26"/>
      <c r="D66" s="10"/>
      <c r="E66" s="27"/>
    </row>
    <row r="67" spans="1:5" ht="14.25">
      <c r="A67" s="10"/>
      <c r="B67" s="26"/>
      <c r="D67" s="10"/>
      <c r="E67" s="27"/>
    </row>
    <row r="68" spans="1:5" ht="14.25">
      <c r="A68" s="10"/>
      <c r="B68" s="26"/>
      <c r="D68" s="10"/>
      <c r="E68" s="27"/>
    </row>
    <row r="69" spans="1:5" ht="14.25">
      <c r="A69" s="10"/>
      <c r="B69" s="26"/>
      <c r="D69" s="10"/>
      <c r="E69" s="27"/>
    </row>
    <row r="70" spans="1:5" ht="14.25">
      <c r="A70" s="10"/>
      <c r="B70" s="26"/>
      <c r="D70" s="10"/>
      <c r="E70" s="27"/>
    </row>
    <row r="71" spans="1:5" ht="14.25">
      <c r="A71" s="10"/>
      <c r="B71" s="26"/>
      <c r="D71" s="10"/>
      <c r="E71" s="27"/>
    </row>
    <row r="72" spans="1:5" ht="14.25">
      <c r="A72" s="10"/>
      <c r="B72" s="26"/>
      <c r="D72" s="10"/>
      <c r="E72" s="27"/>
    </row>
    <row r="73" spans="1:5" ht="14.25">
      <c r="A73" s="10"/>
      <c r="B73" s="26"/>
      <c r="D73" s="10"/>
      <c r="E73" s="27"/>
    </row>
    <row r="74" spans="1:5" ht="14.25">
      <c r="A74" s="10"/>
      <c r="B74" s="26"/>
      <c r="D74" s="10"/>
      <c r="E74" s="27"/>
    </row>
    <row r="75" spans="1:5" ht="14.25">
      <c r="A75" s="10"/>
      <c r="B75" s="26"/>
      <c r="D75" s="10"/>
      <c r="E75" s="27"/>
    </row>
    <row r="76" spans="1:5" ht="14.25">
      <c r="A76" s="10"/>
      <c r="B76" s="26"/>
      <c r="D76" s="10"/>
      <c r="E76" s="27"/>
    </row>
    <row r="77" spans="1:5" ht="14.25">
      <c r="A77" s="10"/>
      <c r="B77" s="26"/>
      <c r="D77" s="10"/>
      <c r="E77" s="27"/>
    </row>
    <row r="78" spans="1:5" ht="14.25">
      <c r="A78" s="10"/>
      <c r="B78" s="26"/>
      <c r="D78" s="10"/>
      <c r="E78" s="27"/>
    </row>
    <row r="79" spans="1:5" ht="14.25">
      <c r="A79" s="10"/>
      <c r="B79" s="26"/>
      <c r="D79" s="10"/>
      <c r="E79" s="27"/>
    </row>
    <row r="80" spans="1:5" ht="14.25">
      <c r="A80" s="10"/>
      <c r="B80" s="26"/>
      <c r="D80" s="10"/>
      <c r="E80" s="27"/>
    </row>
    <row r="81" spans="1:5" ht="14.25">
      <c r="A81" s="10"/>
      <c r="B81" s="26"/>
      <c r="D81" s="10"/>
      <c r="E81" s="27"/>
    </row>
    <row r="82" spans="1:5" ht="14.25">
      <c r="A82" s="10"/>
      <c r="B82" s="26"/>
      <c r="D82" s="10"/>
      <c r="E82" s="27"/>
    </row>
    <row r="83" spans="1:5" ht="14.25">
      <c r="A83" s="10"/>
      <c r="B83" s="26"/>
      <c r="D83" s="10"/>
      <c r="E83" s="27"/>
    </row>
    <row r="84" spans="1:5" ht="14.25">
      <c r="A84" s="10"/>
      <c r="B84" s="26"/>
      <c r="D84" s="10"/>
      <c r="E84" s="27"/>
    </row>
    <row r="85" spans="1:5" ht="14.25">
      <c r="A85" s="10"/>
      <c r="B85" s="26"/>
      <c r="D85" s="10"/>
      <c r="E85" s="27"/>
    </row>
    <row r="86" spans="1:5" ht="14.25">
      <c r="A86" s="10"/>
      <c r="B86" s="26"/>
      <c r="D86" s="10"/>
      <c r="E86" s="27"/>
    </row>
    <row r="87" spans="1:5" ht="14.25">
      <c r="A87" s="10"/>
      <c r="B87" s="26"/>
      <c r="D87" s="10"/>
      <c r="E87" s="27"/>
    </row>
    <row r="88" spans="1:5" ht="14.25">
      <c r="A88" s="10"/>
      <c r="B88" s="26"/>
      <c r="D88" s="10"/>
      <c r="E88" s="27"/>
    </row>
    <row r="89" spans="1:5" ht="14.25">
      <c r="A89" s="10"/>
      <c r="B89" s="26"/>
      <c r="D89" s="10"/>
      <c r="E89" s="27"/>
    </row>
    <row r="90" spans="1:5" ht="14.25">
      <c r="A90" s="10"/>
      <c r="B90" s="26"/>
      <c r="D90" s="10"/>
      <c r="E90" s="27"/>
    </row>
    <row r="91" spans="1:5" ht="14.25">
      <c r="A91" s="10"/>
      <c r="B91" s="26"/>
      <c r="D91" s="10"/>
      <c r="E91" s="27"/>
    </row>
    <row r="92" spans="1:5" ht="14.25">
      <c r="A92" s="10"/>
      <c r="B92" s="26"/>
      <c r="D92" s="10"/>
      <c r="E92" s="27"/>
    </row>
    <row r="93" spans="1:5" ht="14.25">
      <c r="A93" s="10"/>
      <c r="B93" s="26"/>
      <c r="D93" s="10"/>
      <c r="E93" s="27"/>
    </row>
    <row r="94" spans="1:5" ht="14.25">
      <c r="A94" s="10"/>
      <c r="B94" s="26"/>
      <c r="D94" s="10"/>
      <c r="E94" s="27"/>
    </row>
    <row r="95" spans="1:5" ht="14.25">
      <c r="A95" s="10"/>
      <c r="B95" s="26"/>
      <c r="D95" s="10"/>
      <c r="E95" s="27"/>
    </row>
    <row r="96" spans="1:5" ht="14.25">
      <c r="A96" s="10"/>
      <c r="B96" s="26"/>
      <c r="D96" s="10"/>
      <c r="E96" s="27"/>
    </row>
    <row r="97" spans="1:5" ht="14.25">
      <c r="A97" s="10"/>
      <c r="B97" s="26"/>
      <c r="D97" s="10"/>
      <c r="E97" s="27"/>
    </row>
    <row r="98" spans="1:5" ht="14.25">
      <c r="A98" s="10"/>
      <c r="B98" s="26"/>
      <c r="D98" s="10"/>
      <c r="E98" s="27"/>
    </row>
    <row r="99" spans="1:5" ht="14.25">
      <c r="A99" s="10"/>
      <c r="B99" s="26"/>
      <c r="D99" s="10"/>
      <c r="E99" s="27"/>
    </row>
    <row r="100" spans="1:5" ht="14.25">
      <c r="A100" s="10"/>
      <c r="B100" s="26"/>
      <c r="D100" s="10"/>
      <c r="E100" s="27"/>
    </row>
    <row r="101" spans="1:5" ht="14.25">
      <c r="A101" s="10"/>
      <c r="B101" s="26"/>
      <c r="D101" s="10"/>
      <c r="E101" s="27"/>
    </row>
    <row r="102" spans="1:5" ht="12.75">
      <c r="B102" s="26"/>
    </row>
    <row r="103" spans="1:5" ht="12.75">
      <c r="B103" s="26"/>
    </row>
    <row r="104" spans="1:5" ht="12.75">
      <c r="B104" s="26"/>
    </row>
    <row r="105" spans="1:5" ht="12.75">
      <c r="B105" s="26"/>
    </row>
    <row r="106" spans="1:5" ht="12.75">
      <c r="B106" s="26"/>
    </row>
    <row r="107" spans="1:5" ht="12.75">
      <c r="B107" s="26"/>
    </row>
    <row r="108" spans="1:5" ht="12.75">
      <c r="B108" s="26"/>
    </row>
    <row r="109" spans="1:5" ht="12.75">
      <c r="B109" s="26"/>
    </row>
    <row r="110" spans="1:5" ht="12.75">
      <c r="B110" s="26"/>
    </row>
    <row r="111" spans="1:5" ht="12.75">
      <c r="B111" s="26"/>
    </row>
    <row r="112" spans="1:5" ht="12.75">
      <c r="B112" s="26"/>
    </row>
    <row r="113" spans="2:2" ht="12.75">
      <c r="B113" s="26"/>
    </row>
    <row r="114" spans="2:2" ht="12.75">
      <c r="B114" s="26"/>
    </row>
    <row r="115" spans="2:2" ht="12.75">
      <c r="B115" s="26"/>
    </row>
    <row r="116" spans="2:2" ht="12.75">
      <c r="B116" s="26"/>
    </row>
    <row r="117" spans="2:2" ht="12.75">
      <c r="B117" s="26"/>
    </row>
    <row r="118" spans="2:2" ht="12.75">
      <c r="B118" s="26"/>
    </row>
    <row r="119" spans="2:2" ht="12.75">
      <c r="B119" s="26"/>
    </row>
    <row r="120" spans="2:2" ht="12.75">
      <c r="B120" s="26"/>
    </row>
    <row r="121" spans="2:2" ht="12.75">
      <c r="B121" s="26"/>
    </row>
    <row r="122" spans="2:2" ht="12.75">
      <c r="B122" s="26"/>
    </row>
    <row r="123" spans="2:2" ht="12.75">
      <c r="B123" s="26"/>
    </row>
    <row r="124" spans="2:2" ht="12.75">
      <c r="B124" s="26"/>
    </row>
    <row r="125" spans="2:2" ht="12.75">
      <c r="B125" s="26"/>
    </row>
    <row r="126" spans="2:2" ht="12.75">
      <c r="B126" s="26"/>
    </row>
    <row r="127" spans="2:2" ht="12.75">
      <c r="B127" s="26"/>
    </row>
    <row r="128" spans="2:2" ht="12.75">
      <c r="B128" s="26"/>
    </row>
    <row r="129" spans="2:2" ht="12.75">
      <c r="B129" s="26"/>
    </row>
    <row r="130" spans="2:2" ht="12.75">
      <c r="B130" s="26"/>
    </row>
    <row r="131" spans="2:2" ht="12.75">
      <c r="B131" s="26"/>
    </row>
    <row r="132" spans="2:2" ht="12.75">
      <c r="B132" s="26"/>
    </row>
    <row r="133" spans="2:2" ht="12.75">
      <c r="B133" s="26"/>
    </row>
    <row r="134" spans="2:2" ht="12.75">
      <c r="B134" s="26"/>
    </row>
    <row r="135" spans="2:2" ht="12.75">
      <c r="B135" s="26"/>
    </row>
    <row r="136" spans="2:2" ht="12.75">
      <c r="B136" s="26"/>
    </row>
    <row r="137" spans="2:2" ht="12.75">
      <c r="B137" s="26"/>
    </row>
    <row r="138" spans="2:2" ht="12.75">
      <c r="B138" s="26"/>
    </row>
    <row r="139" spans="2:2" ht="12.75">
      <c r="B139" s="26"/>
    </row>
    <row r="140" spans="2:2" ht="12.75">
      <c r="B140" s="26"/>
    </row>
    <row r="141" spans="2:2" ht="12.75">
      <c r="B141" s="26"/>
    </row>
    <row r="142" spans="2:2" ht="12.75">
      <c r="B142" s="26"/>
    </row>
    <row r="143" spans="2:2" ht="12.75">
      <c r="B143" s="26"/>
    </row>
    <row r="144" spans="2:2" ht="12.75">
      <c r="B144" s="26"/>
    </row>
    <row r="145" spans="2:2" ht="12.75">
      <c r="B145" s="26"/>
    </row>
    <row r="146" spans="2:2" ht="12.75">
      <c r="B146" s="26"/>
    </row>
    <row r="147" spans="2:2" ht="12.75">
      <c r="B147" s="26"/>
    </row>
    <row r="148" spans="2:2" ht="12.75">
      <c r="B148" s="26"/>
    </row>
    <row r="149" spans="2:2" ht="12.75">
      <c r="B149" s="26"/>
    </row>
    <row r="150" spans="2:2" ht="12.75">
      <c r="B150" s="26"/>
    </row>
    <row r="151" spans="2:2" ht="12.75">
      <c r="B151" s="26"/>
    </row>
    <row r="152" spans="2:2" ht="12.75">
      <c r="B152" s="26"/>
    </row>
    <row r="153" spans="2:2" ht="12.75">
      <c r="B153" s="26"/>
    </row>
    <row r="154" spans="2:2" ht="12.75">
      <c r="B154" s="26"/>
    </row>
    <row r="155" spans="2:2" ht="12.75">
      <c r="B155" s="26"/>
    </row>
    <row r="156" spans="2:2" ht="12.75">
      <c r="B156" s="26"/>
    </row>
    <row r="157" spans="2:2" ht="12.75">
      <c r="B157" s="26"/>
    </row>
    <row r="158" spans="2:2" ht="12.75">
      <c r="B158" s="26"/>
    </row>
    <row r="159" spans="2:2" ht="12.75">
      <c r="B159" s="26"/>
    </row>
    <row r="160" spans="2:2" ht="12.75">
      <c r="B160" s="26"/>
    </row>
    <row r="161" spans="2:2" ht="12.75">
      <c r="B161" s="26"/>
    </row>
    <row r="162" spans="2:2" ht="12.75">
      <c r="B162" s="26"/>
    </row>
    <row r="163" spans="2:2" ht="12.75">
      <c r="B163" s="26"/>
    </row>
    <row r="164" spans="2:2" ht="12.75">
      <c r="B164" s="26"/>
    </row>
    <row r="165" spans="2:2" ht="12.75">
      <c r="B165" s="26"/>
    </row>
    <row r="166" spans="2:2" ht="12.75">
      <c r="B166" s="26"/>
    </row>
    <row r="167" spans="2:2" ht="12.75">
      <c r="B167" s="26"/>
    </row>
    <row r="168" spans="2:2" ht="12.75">
      <c r="B168" s="26"/>
    </row>
    <row r="169" spans="2:2" ht="12.75">
      <c r="B169" s="26"/>
    </row>
    <row r="170" spans="2:2" ht="12.75">
      <c r="B170" s="26"/>
    </row>
    <row r="171" spans="2:2" ht="12.75">
      <c r="B171" s="26"/>
    </row>
    <row r="172" spans="2:2" ht="12.75">
      <c r="B172" s="26"/>
    </row>
    <row r="173" spans="2:2" ht="12.75">
      <c r="B173" s="26"/>
    </row>
    <row r="174" spans="2:2" ht="12.75">
      <c r="B174" s="26"/>
    </row>
    <row r="175" spans="2:2" ht="12.75">
      <c r="B175" s="26"/>
    </row>
    <row r="176" spans="2:2" ht="12.75">
      <c r="B176" s="26"/>
    </row>
    <row r="177" spans="2:2" ht="12.75">
      <c r="B177" s="26"/>
    </row>
    <row r="178" spans="2:2" ht="12.75">
      <c r="B178" s="26"/>
    </row>
    <row r="179" spans="2:2" ht="12.75">
      <c r="B179" s="26"/>
    </row>
    <row r="180" spans="2:2" ht="12.75">
      <c r="B180" s="26"/>
    </row>
    <row r="181" spans="2:2" ht="12.75">
      <c r="B181" s="26"/>
    </row>
    <row r="182" spans="2:2" ht="12.75">
      <c r="B182" s="26"/>
    </row>
    <row r="183" spans="2:2" ht="12.75">
      <c r="B183" s="26"/>
    </row>
    <row r="184" spans="2:2" ht="12.75">
      <c r="B184" s="26"/>
    </row>
    <row r="185" spans="2:2" ht="12.75">
      <c r="B185" s="26"/>
    </row>
    <row r="186" spans="2:2" ht="12.75">
      <c r="B186" s="26"/>
    </row>
    <row r="187" spans="2:2" ht="12.75">
      <c r="B187" s="26"/>
    </row>
    <row r="188" spans="2:2" ht="12.75">
      <c r="B188" s="26"/>
    </row>
    <row r="189" spans="2:2" ht="12.75">
      <c r="B189" s="26"/>
    </row>
    <row r="190" spans="2:2" ht="12.75">
      <c r="B190" s="26"/>
    </row>
    <row r="191" spans="2:2" ht="12.75">
      <c r="B191" s="26"/>
    </row>
    <row r="192" spans="2:2" ht="12.75">
      <c r="B192" s="26"/>
    </row>
    <row r="193" spans="2:2" ht="12.75">
      <c r="B193" s="26"/>
    </row>
    <row r="194" spans="2:2" ht="12.75">
      <c r="B194" s="26"/>
    </row>
    <row r="195" spans="2:2" ht="12.75">
      <c r="B195" s="26"/>
    </row>
    <row r="196" spans="2:2" ht="12.75">
      <c r="B196" s="26"/>
    </row>
    <row r="197" spans="2:2" ht="12.75">
      <c r="B197" s="26"/>
    </row>
    <row r="198" spans="2:2" ht="12.75">
      <c r="B198" s="26"/>
    </row>
    <row r="199" spans="2:2" ht="12.75">
      <c r="B199" s="26"/>
    </row>
    <row r="200" spans="2:2" ht="12.75">
      <c r="B200" s="26"/>
    </row>
    <row r="201" spans="2:2" ht="12.75">
      <c r="B201" s="26"/>
    </row>
    <row r="202" spans="2:2" ht="12.75">
      <c r="B202" s="26"/>
    </row>
    <row r="203" spans="2:2" ht="12.75">
      <c r="B203" s="26"/>
    </row>
    <row r="204" spans="2:2" ht="12.75">
      <c r="B204" s="26"/>
    </row>
    <row r="205" spans="2:2" ht="12.75">
      <c r="B205" s="26"/>
    </row>
    <row r="206" spans="2:2" ht="12.75">
      <c r="B206" s="26"/>
    </row>
    <row r="207" spans="2:2" ht="12.75">
      <c r="B207" s="26"/>
    </row>
    <row r="208" spans="2:2" ht="12.75">
      <c r="B208" s="26"/>
    </row>
    <row r="209" spans="2:2" ht="12.75">
      <c r="B209" s="26"/>
    </row>
    <row r="210" spans="2:2" ht="12.75">
      <c r="B210" s="26"/>
    </row>
    <row r="211" spans="2:2" ht="12.75">
      <c r="B211" s="26"/>
    </row>
    <row r="212" spans="2:2" ht="12.75">
      <c r="B212" s="26"/>
    </row>
    <row r="213" spans="2:2" ht="12.75">
      <c r="B213" s="26"/>
    </row>
    <row r="214" spans="2:2" ht="12.75">
      <c r="B214" s="26"/>
    </row>
    <row r="215" spans="2:2" ht="12.75">
      <c r="B215" s="26"/>
    </row>
    <row r="216" spans="2:2" ht="12.75">
      <c r="B216" s="26"/>
    </row>
    <row r="217" spans="2:2" ht="12.75">
      <c r="B217" s="26"/>
    </row>
    <row r="218" spans="2:2" ht="12.75">
      <c r="B218" s="26"/>
    </row>
    <row r="219" spans="2:2" ht="12.75">
      <c r="B219" s="26"/>
    </row>
    <row r="220" spans="2:2" ht="12.75">
      <c r="B220" s="26"/>
    </row>
    <row r="221" spans="2:2" ht="12.75">
      <c r="B221" s="26"/>
    </row>
    <row r="222" spans="2:2" ht="12.75">
      <c r="B222" s="26"/>
    </row>
    <row r="223" spans="2:2" ht="12.75">
      <c r="B223" s="26"/>
    </row>
    <row r="224" spans="2:2" ht="12.75">
      <c r="B224" s="26"/>
    </row>
    <row r="225" spans="2:2" ht="12.75">
      <c r="B225" s="26"/>
    </row>
    <row r="226" spans="2:2" ht="12.75">
      <c r="B226" s="26"/>
    </row>
    <row r="227" spans="2:2" ht="12.75">
      <c r="B227" s="26"/>
    </row>
    <row r="228" spans="2:2" ht="12.75">
      <c r="B228" s="26"/>
    </row>
    <row r="229" spans="2:2" ht="12.75">
      <c r="B229" s="26"/>
    </row>
    <row r="230" spans="2:2" ht="12.75">
      <c r="B230" s="26"/>
    </row>
    <row r="231" spans="2:2" ht="12.75">
      <c r="B231" s="26"/>
    </row>
    <row r="232" spans="2:2" ht="12.75">
      <c r="B232" s="26"/>
    </row>
    <row r="233" spans="2:2" ht="12.75">
      <c r="B233" s="26"/>
    </row>
    <row r="234" spans="2:2" ht="12.75">
      <c r="B234" s="26"/>
    </row>
    <row r="235" spans="2:2" ht="12.75">
      <c r="B235" s="26"/>
    </row>
    <row r="236" spans="2:2" ht="12.75">
      <c r="B236" s="26"/>
    </row>
    <row r="237" spans="2:2" ht="12.75">
      <c r="B237" s="26"/>
    </row>
    <row r="238" spans="2:2" ht="12.75">
      <c r="B238" s="26"/>
    </row>
    <row r="239" spans="2:2" ht="12.75">
      <c r="B239" s="26"/>
    </row>
    <row r="240" spans="2:2" ht="12.75">
      <c r="B240" s="26"/>
    </row>
    <row r="241" spans="2:2" ht="12.75">
      <c r="B241" s="26"/>
    </row>
    <row r="242" spans="2:2" ht="12.75">
      <c r="B242" s="26"/>
    </row>
    <row r="243" spans="2:2" ht="12.75">
      <c r="B243" s="26"/>
    </row>
    <row r="244" spans="2:2" ht="12.75">
      <c r="B244" s="26"/>
    </row>
    <row r="245" spans="2:2" ht="12.75">
      <c r="B245" s="26"/>
    </row>
    <row r="246" spans="2:2" ht="12.75">
      <c r="B246" s="26"/>
    </row>
    <row r="247" spans="2:2" ht="12.75">
      <c r="B247" s="26"/>
    </row>
    <row r="248" spans="2:2" ht="12.75">
      <c r="B248" s="26"/>
    </row>
    <row r="249" spans="2:2" ht="12.75">
      <c r="B249" s="26"/>
    </row>
    <row r="250" spans="2:2" ht="12.75">
      <c r="B250" s="26"/>
    </row>
    <row r="251" spans="2:2" ht="12.75">
      <c r="B251" s="26"/>
    </row>
    <row r="252" spans="2:2" ht="12.75">
      <c r="B252" s="26"/>
    </row>
    <row r="253" spans="2:2" ht="12.75">
      <c r="B253" s="26"/>
    </row>
    <row r="254" spans="2:2" ht="12.75">
      <c r="B254" s="26"/>
    </row>
    <row r="255" spans="2:2" ht="12.75">
      <c r="B255" s="26"/>
    </row>
    <row r="256" spans="2:2" ht="12.75">
      <c r="B256" s="26"/>
    </row>
    <row r="257" spans="2:2" ht="12.75">
      <c r="B257" s="26"/>
    </row>
    <row r="258" spans="2:2" ht="12.75">
      <c r="B258" s="26"/>
    </row>
    <row r="259" spans="2:2" ht="12.75">
      <c r="B259" s="26"/>
    </row>
    <row r="260" spans="2:2" ht="12.75">
      <c r="B260" s="26"/>
    </row>
    <row r="261" spans="2:2" ht="12.75">
      <c r="B261" s="26"/>
    </row>
    <row r="262" spans="2:2" ht="12.75">
      <c r="B262" s="26"/>
    </row>
    <row r="263" spans="2:2" ht="12.75">
      <c r="B263" s="26"/>
    </row>
    <row r="264" spans="2:2" ht="12.75">
      <c r="B264" s="26"/>
    </row>
    <row r="265" spans="2:2" ht="12.75">
      <c r="B265" s="26"/>
    </row>
    <row r="266" spans="2:2" ht="12.75">
      <c r="B266" s="26"/>
    </row>
    <row r="267" spans="2:2" ht="12.75">
      <c r="B267" s="26"/>
    </row>
    <row r="268" spans="2:2" ht="12.75">
      <c r="B268" s="26"/>
    </row>
    <row r="269" spans="2:2" ht="12.75">
      <c r="B269" s="26"/>
    </row>
    <row r="270" spans="2:2" ht="12.75">
      <c r="B270" s="26"/>
    </row>
    <row r="271" spans="2:2" ht="12.75">
      <c r="B271" s="26"/>
    </row>
    <row r="272" spans="2:2" ht="12.75">
      <c r="B272" s="26"/>
    </row>
    <row r="273" spans="2:2" ht="12.75">
      <c r="B273" s="26"/>
    </row>
    <row r="274" spans="2:2" ht="12.75">
      <c r="B274" s="26"/>
    </row>
    <row r="275" spans="2:2" ht="12.75">
      <c r="B275" s="26"/>
    </row>
    <row r="276" spans="2:2" ht="12.75">
      <c r="B276" s="26"/>
    </row>
    <row r="277" spans="2:2" ht="12.75">
      <c r="B277" s="26"/>
    </row>
    <row r="278" spans="2:2" ht="12.75">
      <c r="B278" s="26"/>
    </row>
    <row r="279" spans="2:2" ht="12.75">
      <c r="B279" s="26"/>
    </row>
    <row r="280" spans="2:2" ht="12.75">
      <c r="B280" s="26"/>
    </row>
    <row r="281" spans="2:2" ht="12.75">
      <c r="B281" s="26"/>
    </row>
    <row r="282" spans="2:2" ht="12.75">
      <c r="B282" s="26"/>
    </row>
    <row r="283" spans="2:2" ht="12.75">
      <c r="B283" s="26"/>
    </row>
    <row r="284" spans="2:2" ht="12.75">
      <c r="B284" s="26"/>
    </row>
    <row r="285" spans="2:2" ht="12.75">
      <c r="B285" s="26"/>
    </row>
    <row r="286" spans="2:2" ht="12.75">
      <c r="B286" s="26"/>
    </row>
    <row r="287" spans="2:2" ht="12.75">
      <c r="B287" s="26"/>
    </row>
    <row r="288" spans="2:2" ht="12.75">
      <c r="B288" s="26"/>
    </row>
    <row r="289" spans="2:2" ht="12.75">
      <c r="B289" s="26"/>
    </row>
    <row r="290" spans="2:2" ht="12.75">
      <c r="B290" s="26"/>
    </row>
    <row r="291" spans="2:2" ht="12.75">
      <c r="B291" s="26"/>
    </row>
    <row r="292" spans="2:2" ht="12.75">
      <c r="B292" s="26"/>
    </row>
    <row r="293" spans="2:2" ht="12.75">
      <c r="B293" s="26"/>
    </row>
    <row r="294" spans="2:2" ht="12.75">
      <c r="B294" s="26"/>
    </row>
    <row r="295" spans="2:2" ht="12.75">
      <c r="B295" s="26"/>
    </row>
    <row r="296" spans="2:2" ht="12.75">
      <c r="B296" s="26"/>
    </row>
    <row r="297" spans="2:2" ht="12.75">
      <c r="B297" s="26"/>
    </row>
    <row r="298" spans="2:2" ht="12.75">
      <c r="B298" s="26"/>
    </row>
    <row r="299" spans="2:2" ht="12.75">
      <c r="B299" s="26"/>
    </row>
    <row r="300" spans="2:2" ht="12.75">
      <c r="B300" s="26"/>
    </row>
    <row r="301" spans="2:2" ht="12.75">
      <c r="B301" s="26"/>
    </row>
    <row r="302" spans="2:2" ht="12.75">
      <c r="B302" s="26"/>
    </row>
    <row r="303" spans="2:2" ht="12.75">
      <c r="B303" s="26"/>
    </row>
    <row r="304" spans="2:2" ht="12.75">
      <c r="B304" s="26"/>
    </row>
    <row r="305" spans="2:2" ht="12.75">
      <c r="B305" s="26"/>
    </row>
    <row r="306" spans="2:2" ht="12.75">
      <c r="B306" s="26"/>
    </row>
    <row r="307" spans="2:2" ht="12.75">
      <c r="B307" s="26"/>
    </row>
    <row r="308" spans="2:2" ht="12.75">
      <c r="B308" s="26"/>
    </row>
    <row r="309" spans="2:2" ht="12.75">
      <c r="B309" s="26"/>
    </row>
    <row r="310" spans="2:2" ht="12.75">
      <c r="B310" s="26"/>
    </row>
    <row r="311" spans="2:2" ht="12.75">
      <c r="B311" s="26"/>
    </row>
    <row r="312" spans="2:2" ht="12.75">
      <c r="B312" s="26"/>
    </row>
    <row r="313" spans="2:2" ht="12.75">
      <c r="B313" s="26"/>
    </row>
    <row r="314" spans="2:2" ht="12.75">
      <c r="B314" s="26"/>
    </row>
    <row r="315" spans="2:2" ht="12.75">
      <c r="B315" s="26"/>
    </row>
    <row r="316" spans="2:2" ht="12.75">
      <c r="B316" s="26"/>
    </row>
    <row r="317" spans="2:2" ht="12.75">
      <c r="B317" s="26"/>
    </row>
    <row r="318" spans="2:2" ht="12.75">
      <c r="B318" s="26"/>
    </row>
    <row r="319" spans="2:2" ht="12.75">
      <c r="B319" s="26"/>
    </row>
    <row r="320" spans="2:2" ht="12.75">
      <c r="B320" s="26"/>
    </row>
    <row r="321" spans="2:2" ht="12.75">
      <c r="B321" s="26"/>
    </row>
    <row r="322" spans="2:2" ht="12.75">
      <c r="B322" s="26"/>
    </row>
    <row r="323" spans="2:2" ht="12.75">
      <c r="B323" s="26"/>
    </row>
    <row r="324" spans="2:2" ht="12.75">
      <c r="B324" s="26"/>
    </row>
    <row r="325" spans="2:2" ht="12.75">
      <c r="B325" s="26"/>
    </row>
    <row r="326" spans="2:2" ht="12.75">
      <c r="B326" s="26"/>
    </row>
    <row r="327" spans="2:2" ht="12.75">
      <c r="B327" s="26"/>
    </row>
    <row r="328" spans="2:2" ht="12.75">
      <c r="B328" s="26"/>
    </row>
    <row r="329" spans="2:2" ht="12.75">
      <c r="B329" s="26"/>
    </row>
    <row r="330" spans="2:2" ht="12.75">
      <c r="B330" s="26"/>
    </row>
    <row r="331" spans="2:2" ht="12.75">
      <c r="B331" s="26"/>
    </row>
    <row r="332" spans="2:2" ht="12.75">
      <c r="B332" s="26"/>
    </row>
    <row r="333" spans="2:2" ht="12.75">
      <c r="B333" s="26"/>
    </row>
    <row r="334" spans="2:2" ht="12.75">
      <c r="B334" s="26"/>
    </row>
    <row r="335" spans="2:2" ht="12.75">
      <c r="B335" s="26"/>
    </row>
    <row r="336" spans="2:2" ht="12.75">
      <c r="B336" s="26"/>
    </row>
    <row r="337" spans="2:2" ht="12.75">
      <c r="B337" s="26"/>
    </row>
    <row r="338" spans="2:2" ht="12.75">
      <c r="B338" s="26"/>
    </row>
    <row r="339" spans="2:2" ht="12.75">
      <c r="B339" s="26"/>
    </row>
    <row r="340" spans="2:2" ht="12.75">
      <c r="B340" s="26"/>
    </row>
    <row r="341" spans="2:2" ht="12.75">
      <c r="B341" s="26"/>
    </row>
    <row r="342" spans="2:2" ht="12.75">
      <c r="B342" s="26"/>
    </row>
    <row r="343" spans="2:2" ht="12.75">
      <c r="B343" s="26"/>
    </row>
    <row r="344" spans="2:2" ht="12.75">
      <c r="B344" s="26"/>
    </row>
    <row r="345" spans="2:2" ht="12.75">
      <c r="B345" s="26"/>
    </row>
    <row r="346" spans="2:2" ht="12.75">
      <c r="B346" s="26"/>
    </row>
    <row r="347" spans="2:2" ht="12.75">
      <c r="B347" s="26"/>
    </row>
    <row r="348" spans="2:2" ht="12.75">
      <c r="B348" s="26"/>
    </row>
    <row r="349" spans="2:2" ht="12.75">
      <c r="B349" s="26"/>
    </row>
    <row r="350" spans="2:2" ht="12.75">
      <c r="B350" s="26"/>
    </row>
    <row r="351" spans="2:2" ht="12.75">
      <c r="B351" s="26"/>
    </row>
    <row r="352" spans="2:2" ht="12.75">
      <c r="B352" s="26"/>
    </row>
    <row r="353" spans="2:2" ht="12.75">
      <c r="B353" s="26"/>
    </row>
    <row r="354" spans="2:2" ht="12.75">
      <c r="B354" s="26"/>
    </row>
    <row r="355" spans="2:2" ht="12.75">
      <c r="B355" s="26"/>
    </row>
    <row r="356" spans="2:2" ht="12.75">
      <c r="B356" s="26"/>
    </row>
    <row r="357" spans="2:2" ht="12.75">
      <c r="B357" s="26"/>
    </row>
    <row r="358" spans="2:2" ht="12.75">
      <c r="B358" s="26"/>
    </row>
    <row r="359" spans="2:2" ht="12.75">
      <c r="B359" s="26"/>
    </row>
    <row r="360" spans="2:2" ht="12.75">
      <c r="B360" s="26"/>
    </row>
    <row r="361" spans="2:2" ht="12.75">
      <c r="B361" s="26"/>
    </row>
    <row r="362" spans="2:2" ht="12.75">
      <c r="B362" s="26"/>
    </row>
    <row r="363" spans="2:2" ht="12.75">
      <c r="B363" s="26"/>
    </row>
    <row r="364" spans="2:2" ht="12.75">
      <c r="B364" s="26"/>
    </row>
    <row r="365" spans="2:2" ht="12.75">
      <c r="B365" s="26"/>
    </row>
    <row r="366" spans="2:2" ht="12.75">
      <c r="B366" s="26"/>
    </row>
    <row r="367" spans="2:2" ht="12.75">
      <c r="B367" s="26"/>
    </row>
    <row r="368" spans="2:2" ht="12.75">
      <c r="B368" s="26"/>
    </row>
    <row r="369" spans="2:2" ht="12.75">
      <c r="B369" s="26"/>
    </row>
    <row r="370" spans="2:2" ht="12.75">
      <c r="B370" s="26"/>
    </row>
    <row r="371" spans="2:2" ht="12.75">
      <c r="B371" s="26"/>
    </row>
    <row r="372" spans="2:2" ht="12.75">
      <c r="B372" s="26"/>
    </row>
    <row r="373" spans="2:2" ht="12.75">
      <c r="B373" s="26"/>
    </row>
    <row r="374" spans="2:2" ht="12.75">
      <c r="B374" s="26"/>
    </row>
    <row r="375" spans="2:2" ht="12.75">
      <c r="B375" s="26"/>
    </row>
    <row r="376" spans="2:2" ht="12.75">
      <c r="B376" s="26"/>
    </row>
    <row r="377" spans="2:2" ht="12.75">
      <c r="B377" s="26"/>
    </row>
    <row r="378" spans="2:2" ht="12.75">
      <c r="B378" s="26"/>
    </row>
    <row r="379" spans="2:2" ht="12.75">
      <c r="B379" s="26"/>
    </row>
    <row r="380" spans="2:2" ht="12.75">
      <c r="B380" s="26"/>
    </row>
    <row r="381" spans="2:2" ht="12.75">
      <c r="B381" s="26"/>
    </row>
    <row r="382" spans="2:2" ht="12.75">
      <c r="B382" s="26"/>
    </row>
    <row r="383" spans="2:2" ht="12.75">
      <c r="B383" s="26"/>
    </row>
    <row r="384" spans="2:2" ht="12.75">
      <c r="B384" s="26"/>
    </row>
    <row r="385" spans="2:2" ht="12.75">
      <c r="B385" s="26"/>
    </row>
    <row r="386" spans="2:2" ht="12.75">
      <c r="B386" s="26"/>
    </row>
    <row r="387" spans="2:2" ht="12.75">
      <c r="B387" s="26"/>
    </row>
    <row r="388" spans="2:2" ht="12.75">
      <c r="B388" s="26"/>
    </row>
    <row r="389" spans="2:2" ht="12.75">
      <c r="B389" s="26"/>
    </row>
    <row r="390" spans="2:2" ht="12.75">
      <c r="B390" s="26"/>
    </row>
    <row r="391" spans="2:2" ht="12.75">
      <c r="B391" s="26"/>
    </row>
    <row r="392" spans="2:2" ht="12.75">
      <c r="B392" s="26"/>
    </row>
    <row r="393" spans="2:2" ht="12.75">
      <c r="B393" s="26"/>
    </row>
    <row r="394" spans="2:2" ht="12.75">
      <c r="B394" s="26"/>
    </row>
    <row r="395" spans="2:2" ht="12.75">
      <c r="B395" s="26"/>
    </row>
    <row r="396" spans="2:2" ht="12.75">
      <c r="B396" s="26"/>
    </row>
    <row r="397" spans="2:2" ht="12.75">
      <c r="B397" s="26"/>
    </row>
    <row r="398" spans="2:2" ht="12.75">
      <c r="B398" s="26"/>
    </row>
    <row r="399" spans="2:2" ht="12.75">
      <c r="B399" s="26"/>
    </row>
    <row r="400" spans="2:2" ht="12.75">
      <c r="B400" s="26"/>
    </row>
    <row r="401" spans="2:2" ht="12.75">
      <c r="B401" s="26"/>
    </row>
    <row r="402" spans="2:2" ht="12.75">
      <c r="B402" s="26"/>
    </row>
    <row r="403" spans="2:2" ht="12.75">
      <c r="B403" s="26"/>
    </row>
    <row r="404" spans="2:2" ht="12.75">
      <c r="B404" s="26"/>
    </row>
    <row r="405" spans="2:2" ht="12.75">
      <c r="B405" s="26"/>
    </row>
    <row r="406" spans="2:2" ht="12.75">
      <c r="B406" s="26"/>
    </row>
    <row r="407" spans="2:2" ht="12.75">
      <c r="B407" s="26"/>
    </row>
    <row r="408" spans="2:2" ht="12.75">
      <c r="B408" s="26"/>
    </row>
    <row r="409" spans="2:2" ht="12.75">
      <c r="B409" s="26"/>
    </row>
    <row r="410" spans="2:2" ht="12.75">
      <c r="B410" s="26"/>
    </row>
    <row r="411" spans="2:2" ht="12.75">
      <c r="B411" s="26"/>
    </row>
    <row r="412" spans="2:2" ht="12.75">
      <c r="B412" s="26"/>
    </row>
    <row r="413" spans="2:2" ht="12.75">
      <c r="B413" s="26"/>
    </row>
    <row r="414" spans="2:2" ht="12.75">
      <c r="B414" s="26"/>
    </row>
    <row r="415" spans="2:2" ht="12.75">
      <c r="B415" s="26"/>
    </row>
    <row r="416" spans="2:2" ht="12.75">
      <c r="B416" s="26"/>
    </row>
    <row r="417" spans="2:2" ht="12.75">
      <c r="B417" s="26"/>
    </row>
    <row r="418" spans="2:2" ht="12.75">
      <c r="B418" s="26"/>
    </row>
    <row r="419" spans="2:2" ht="12.75">
      <c r="B419" s="26"/>
    </row>
    <row r="420" spans="2:2" ht="12.75">
      <c r="B420" s="26"/>
    </row>
    <row r="421" spans="2:2" ht="12.75">
      <c r="B421" s="26"/>
    </row>
    <row r="422" spans="2:2" ht="12.75">
      <c r="B422" s="26"/>
    </row>
    <row r="423" spans="2:2" ht="12.75">
      <c r="B423" s="26"/>
    </row>
    <row r="424" spans="2:2" ht="12.75">
      <c r="B424" s="26"/>
    </row>
    <row r="425" spans="2:2" ht="12.75">
      <c r="B425" s="26"/>
    </row>
    <row r="426" spans="2:2" ht="12.75">
      <c r="B426" s="26"/>
    </row>
    <row r="427" spans="2:2" ht="12.75">
      <c r="B427" s="26"/>
    </row>
    <row r="428" spans="2:2" ht="12.75">
      <c r="B428" s="26"/>
    </row>
    <row r="429" spans="2:2" ht="12.75">
      <c r="B429" s="26"/>
    </row>
    <row r="430" spans="2:2" ht="12.75">
      <c r="B430" s="26"/>
    </row>
    <row r="431" spans="2:2" ht="12.75">
      <c r="B431" s="26"/>
    </row>
    <row r="432" spans="2:2" ht="12.75">
      <c r="B432" s="26"/>
    </row>
    <row r="433" spans="2:2" ht="12.75">
      <c r="B433" s="26"/>
    </row>
    <row r="434" spans="2:2" ht="12.75">
      <c r="B434" s="26"/>
    </row>
    <row r="435" spans="2:2" ht="12.75">
      <c r="B435" s="26"/>
    </row>
    <row r="436" spans="2:2" ht="12.75">
      <c r="B436" s="26"/>
    </row>
    <row r="437" spans="2:2" ht="12.75">
      <c r="B437" s="26"/>
    </row>
    <row r="438" spans="2:2" ht="12.75">
      <c r="B438" s="26"/>
    </row>
    <row r="439" spans="2:2" ht="12.75">
      <c r="B439" s="26"/>
    </row>
    <row r="440" spans="2:2" ht="12.75">
      <c r="B440" s="26"/>
    </row>
    <row r="441" spans="2:2" ht="12.75">
      <c r="B441" s="26"/>
    </row>
    <row r="442" spans="2:2" ht="12.75">
      <c r="B442" s="26"/>
    </row>
    <row r="443" spans="2:2" ht="12.75">
      <c r="B443" s="26"/>
    </row>
    <row r="444" spans="2:2" ht="12.75">
      <c r="B444" s="26"/>
    </row>
    <row r="445" spans="2:2" ht="12.75">
      <c r="B445" s="26"/>
    </row>
    <row r="446" spans="2:2" ht="12.75">
      <c r="B446" s="26"/>
    </row>
    <row r="447" spans="2:2" ht="12.75">
      <c r="B447" s="26"/>
    </row>
    <row r="448" spans="2:2" ht="12.75">
      <c r="B448" s="26"/>
    </row>
    <row r="449" spans="2:2" ht="12.75">
      <c r="B449" s="26"/>
    </row>
    <row r="450" spans="2:2" ht="12.75">
      <c r="B450" s="26"/>
    </row>
    <row r="451" spans="2:2" ht="12.75">
      <c r="B451" s="26"/>
    </row>
    <row r="452" spans="2:2" ht="12.75">
      <c r="B452" s="26"/>
    </row>
    <row r="453" spans="2:2" ht="12.75">
      <c r="B453" s="26"/>
    </row>
    <row r="454" spans="2:2" ht="12.75">
      <c r="B454" s="26"/>
    </row>
    <row r="455" spans="2:2" ht="12.75">
      <c r="B455" s="26"/>
    </row>
    <row r="456" spans="2:2" ht="12.75">
      <c r="B456" s="26"/>
    </row>
    <row r="457" spans="2:2" ht="12.75">
      <c r="B457" s="26"/>
    </row>
    <row r="458" spans="2:2" ht="12.75">
      <c r="B458" s="26"/>
    </row>
    <row r="459" spans="2:2" ht="12.75">
      <c r="B459" s="26"/>
    </row>
    <row r="460" spans="2:2" ht="12.75">
      <c r="B460" s="26"/>
    </row>
    <row r="461" spans="2:2" ht="12.75">
      <c r="B461" s="26"/>
    </row>
    <row r="462" spans="2:2" ht="12.75">
      <c r="B462" s="26"/>
    </row>
    <row r="463" spans="2:2" ht="12.75">
      <c r="B463" s="26"/>
    </row>
    <row r="464" spans="2:2" ht="12.75">
      <c r="B464" s="26"/>
    </row>
    <row r="465" spans="2:2" ht="12.75">
      <c r="B465" s="26"/>
    </row>
    <row r="466" spans="2:2" ht="12.75">
      <c r="B466" s="26"/>
    </row>
    <row r="467" spans="2:2" ht="12.75">
      <c r="B467" s="26"/>
    </row>
    <row r="468" spans="2:2" ht="12.75">
      <c r="B468" s="26"/>
    </row>
    <row r="469" spans="2:2" ht="12.75">
      <c r="B469" s="26"/>
    </row>
    <row r="470" spans="2:2" ht="12.75">
      <c r="B470" s="26"/>
    </row>
    <row r="471" spans="2:2" ht="12.75">
      <c r="B471" s="26"/>
    </row>
    <row r="472" spans="2:2" ht="12.75">
      <c r="B472" s="26"/>
    </row>
    <row r="473" spans="2:2" ht="12.75">
      <c r="B473" s="26"/>
    </row>
    <row r="474" spans="2:2" ht="12.75">
      <c r="B474" s="26"/>
    </row>
    <row r="475" spans="2:2" ht="12.75">
      <c r="B475" s="26"/>
    </row>
    <row r="476" spans="2:2" ht="12.75">
      <c r="B476" s="26"/>
    </row>
    <row r="477" spans="2:2" ht="12.75">
      <c r="B477" s="26"/>
    </row>
    <row r="478" spans="2:2" ht="12.75">
      <c r="B478" s="26"/>
    </row>
    <row r="479" spans="2:2" ht="12.75">
      <c r="B479" s="26"/>
    </row>
    <row r="480" spans="2:2" ht="12.75">
      <c r="B480" s="26"/>
    </row>
    <row r="481" spans="2:2" ht="12.75">
      <c r="B481" s="26"/>
    </row>
    <row r="482" spans="2:2" ht="12.75">
      <c r="B482" s="26"/>
    </row>
    <row r="483" spans="2:2" ht="12.75">
      <c r="B483" s="26"/>
    </row>
    <row r="484" spans="2:2" ht="12.75">
      <c r="B484" s="26"/>
    </row>
    <row r="485" spans="2:2" ht="12.75">
      <c r="B485" s="26"/>
    </row>
    <row r="486" spans="2:2" ht="12.75">
      <c r="B486" s="26"/>
    </row>
    <row r="487" spans="2:2" ht="12.75">
      <c r="B487" s="26"/>
    </row>
    <row r="488" spans="2:2" ht="12.75">
      <c r="B488" s="26"/>
    </row>
    <row r="489" spans="2:2" ht="12.75">
      <c r="B489" s="26"/>
    </row>
    <row r="490" spans="2:2" ht="12.75">
      <c r="B490" s="26"/>
    </row>
    <row r="491" spans="2:2" ht="12.75">
      <c r="B491" s="26"/>
    </row>
    <row r="492" spans="2:2" ht="12.75">
      <c r="B492" s="26"/>
    </row>
    <row r="493" spans="2:2" ht="12.75">
      <c r="B493" s="26"/>
    </row>
    <row r="494" spans="2:2" ht="12.75">
      <c r="B494" s="26"/>
    </row>
    <row r="495" spans="2:2" ht="12.75">
      <c r="B495" s="26"/>
    </row>
    <row r="496" spans="2:2" ht="12.75">
      <c r="B496" s="26"/>
    </row>
    <row r="497" spans="2:2" ht="12.75">
      <c r="B497" s="26"/>
    </row>
    <row r="498" spans="2:2" ht="12.75">
      <c r="B498" s="26"/>
    </row>
    <row r="499" spans="2:2" ht="12.75">
      <c r="B499" s="26"/>
    </row>
    <row r="500" spans="2:2" ht="12.75">
      <c r="B500" s="26"/>
    </row>
    <row r="501" spans="2:2" ht="12.75">
      <c r="B501" s="26"/>
    </row>
    <row r="502" spans="2:2" ht="12.75">
      <c r="B502" s="26"/>
    </row>
    <row r="503" spans="2:2" ht="12.75">
      <c r="B503" s="26"/>
    </row>
    <row r="504" spans="2:2" ht="12.75">
      <c r="B504" s="26"/>
    </row>
    <row r="505" spans="2:2" ht="12.75">
      <c r="B505" s="26"/>
    </row>
    <row r="506" spans="2:2" ht="12.75">
      <c r="B506" s="26"/>
    </row>
    <row r="507" spans="2:2" ht="12.75">
      <c r="B507" s="26"/>
    </row>
    <row r="508" spans="2:2" ht="12.75">
      <c r="B508" s="26"/>
    </row>
    <row r="509" spans="2:2" ht="12.75">
      <c r="B509" s="26"/>
    </row>
    <row r="510" spans="2:2" ht="12.75">
      <c r="B510" s="26"/>
    </row>
    <row r="511" spans="2:2" ht="12.75">
      <c r="B511" s="26"/>
    </row>
    <row r="512" spans="2:2" ht="12.75">
      <c r="B512" s="26"/>
    </row>
    <row r="513" spans="2:2" ht="12.75">
      <c r="B513" s="26"/>
    </row>
    <row r="514" spans="2:2" ht="12.75">
      <c r="B514" s="26"/>
    </row>
    <row r="515" spans="2:2" ht="12.75">
      <c r="B515" s="26"/>
    </row>
    <row r="516" spans="2:2" ht="12.75">
      <c r="B516" s="26"/>
    </row>
    <row r="517" spans="2:2" ht="12.75">
      <c r="B517" s="26"/>
    </row>
    <row r="518" spans="2:2" ht="12.75">
      <c r="B518" s="26"/>
    </row>
    <row r="519" spans="2:2" ht="12.75">
      <c r="B519" s="26"/>
    </row>
    <row r="520" spans="2:2" ht="12.75">
      <c r="B520" s="26"/>
    </row>
    <row r="521" spans="2:2" ht="12.75">
      <c r="B521" s="26"/>
    </row>
    <row r="522" spans="2:2" ht="12.75">
      <c r="B522" s="26"/>
    </row>
    <row r="523" spans="2:2" ht="12.75">
      <c r="B523" s="26"/>
    </row>
    <row r="524" spans="2:2" ht="12.75">
      <c r="B524" s="26"/>
    </row>
    <row r="525" spans="2:2" ht="12.75">
      <c r="B525" s="26"/>
    </row>
    <row r="526" spans="2:2" ht="12.75">
      <c r="B526" s="26"/>
    </row>
    <row r="527" spans="2:2" ht="12.75">
      <c r="B527" s="26"/>
    </row>
    <row r="528" spans="2:2" ht="12.75">
      <c r="B528" s="26"/>
    </row>
    <row r="529" spans="2:2" ht="12.75">
      <c r="B529" s="26"/>
    </row>
    <row r="530" spans="2:2" ht="12.75">
      <c r="B530" s="26"/>
    </row>
    <row r="531" spans="2:2" ht="12.75">
      <c r="B531" s="26"/>
    </row>
    <row r="532" spans="2:2" ht="12.75">
      <c r="B532" s="26"/>
    </row>
    <row r="533" spans="2:2" ht="12.75">
      <c r="B533" s="26"/>
    </row>
    <row r="534" spans="2:2" ht="12.75">
      <c r="B534" s="26"/>
    </row>
    <row r="535" spans="2:2" ht="12.75">
      <c r="B535" s="26"/>
    </row>
    <row r="536" spans="2:2" ht="12.75">
      <c r="B536" s="26"/>
    </row>
    <row r="537" spans="2:2" ht="12.75">
      <c r="B537" s="26"/>
    </row>
    <row r="538" spans="2:2" ht="12.75">
      <c r="B538" s="26"/>
    </row>
    <row r="539" spans="2:2" ht="12.75">
      <c r="B539" s="26"/>
    </row>
    <row r="540" spans="2:2" ht="12.75">
      <c r="B540" s="26"/>
    </row>
    <row r="541" spans="2:2" ht="12.75">
      <c r="B541" s="26"/>
    </row>
    <row r="542" spans="2:2" ht="12.75">
      <c r="B542" s="26"/>
    </row>
    <row r="543" spans="2:2" ht="12.75">
      <c r="B543" s="26"/>
    </row>
    <row r="544" spans="2:2" ht="12.75">
      <c r="B544" s="26"/>
    </row>
    <row r="545" spans="2:2" ht="12.75">
      <c r="B545" s="26"/>
    </row>
    <row r="546" spans="2:2" ht="12.75">
      <c r="B546" s="26"/>
    </row>
    <row r="547" spans="2:2" ht="12.75">
      <c r="B547" s="26"/>
    </row>
    <row r="548" spans="2:2" ht="12.75">
      <c r="B548" s="26"/>
    </row>
    <row r="549" spans="2:2" ht="12.75">
      <c r="B549" s="26"/>
    </row>
    <row r="550" spans="2:2" ht="12.75">
      <c r="B550" s="26"/>
    </row>
    <row r="551" spans="2:2" ht="12.75">
      <c r="B551" s="26"/>
    </row>
    <row r="552" spans="2:2" ht="12.75">
      <c r="B552" s="26"/>
    </row>
    <row r="553" spans="2:2" ht="12.75">
      <c r="B553" s="26"/>
    </row>
    <row r="554" spans="2:2" ht="12.75">
      <c r="B554" s="26"/>
    </row>
    <row r="555" spans="2:2" ht="12.75">
      <c r="B555" s="26"/>
    </row>
    <row r="556" spans="2:2" ht="12.75">
      <c r="B556" s="26"/>
    </row>
    <row r="557" spans="2:2" ht="12.75">
      <c r="B557" s="26"/>
    </row>
    <row r="558" spans="2:2" ht="12.75">
      <c r="B558" s="26"/>
    </row>
    <row r="559" spans="2:2" ht="12.75">
      <c r="B559" s="26"/>
    </row>
    <row r="560" spans="2:2" ht="12.75">
      <c r="B560" s="26"/>
    </row>
    <row r="561" spans="2:2" ht="12.75">
      <c r="B561" s="26"/>
    </row>
    <row r="562" spans="2:2" ht="12.75">
      <c r="B562" s="26"/>
    </row>
    <row r="563" spans="2:2" ht="12.75">
      <c r="B563" s="26"/>
    </row>
    <row r="564" spans="2:2" ht="12.75">
      <c r="B564" s="26"/>
    </row>
    <row r="565" spans="2:2" ht="12.75">
      <c r="B565" s="26"/>
    </row>
    <row r="566" spans="2:2" ht="12.75">
      <c r="B566" s="26"/>
    </row>
    <row r="567" spans="2:2" ht="12.75">
      <c r="B567" s="26"/>
    </row>
    <row r="568" spans="2:2" ht="12.75">
      <c r="B568" s="26"/>
    </row>
    <row r="569" spans="2:2" ht="12.75">
      <c r="B569" s="26"/>
    </row>
    <row r="570" spans="2:2" ht="12.75">
      <c r="B570" s="26"/>
    </row>
    <row r="571" spans="2:2" ht="12.75">
      <c r="B571" s="26"/>
    </row>
    <row r="572" spans="2:2" ht="12.75">
      <c r="B572" s="26"/>
    </row>
    <row r="573" spans="2:2" ht="12.75">
      <c r="B573" s="26"/>
    </row>
    <row r="574" spans="2:2" ht="12.75">
      <c r="B574" s="26"/>
    </row>
    <row r="575" spans="2:2" ht="12.75">
      <c r="B575" s="26"/>
    </row>
    <row r="576" spans="2:2" ht="12.75">
      <c r="B576" s="26"/>
    </row>
    <row r="577" spans="2:2" ht="12.75">
      <c r="B577" s="26"/>
    </row>
    <row r="578" spans="2:2" ht="12.75">
      <c r="B578" s="26"/>
    </row>
    <row r="579" spans="2:2" ht="12.75">
      <c r="B579" s="26"/>
    </row>
    <row r="580" spans="2:2" ht="12.75">
      <c r="B580" s="26"/>
    </row>
    <row r="581" spans="2:2" ht="12.75">
      <c r="B581" s="26"/>
    </row>
    <row r="582" spans="2:2" ht="12.75">
      <c r="B582" s="26"/>
    </row>
    <row r="583" spans="2:2" ht="12.75">
      <c r="B583" s="26"/>
    </row>
    <row r="584" spans="2:2" ht="12.75">
      <c r="B584" s="26"/>
    </row>
    <row r="585" spans="2:2" ht="12.75">
      <c r="B585" s="26"/>
    </row>
    <row r="586" spans="2:2" ht="12.75">
      <c r="B586" s="26"/>
    </row>
    <row r="587" spans="2:2" ht="12.75">
      <c r="B587" s="26"/>
    </row>
    <row r="588" spans="2:2" ht="12.75">
      <c r="B588" s="26"/>
    </row>
    <row r="589" spans="2:2" ht="12.75">
      <c r="B589" s="26"/>
    </row>
    <row r="590" spans="2:2" ht="12.75">
      <c r="B590" s="26"/>
    </row>
    <row r="591" spans="2:2" ht="12.75">
      <c r="B591" s="26"/>
    </row>
    <row r="592" spans="2:2" ht="12.75">
      <c r="B592" s="26"/>
    </row>
    <row r="593" spans="2:2" ht="12.75">
      <c r="B593" s="26"/>
    </row>
    <row r="594" spans="2:2" ht="12.75">
      <c r="B594" s="26"/>
    </row>
    <row r="595" spans="2:2" ht="12.75">
      <c r="B595" s="26"/>
    </row>
    <row r="596" spans="2:2" ht="12.75">
      <c r="B596" s="26"/>
    </row>
    <row r="597" spans="2:2" ht="12.75">
      <c r="B597" s="26"/>
    </row>
    <row r="598" spans="2:2" ht="12.75">
      <c r="B598" s="26"/>
    </row>
    <row r="599" spans="2:2" ht="12.75">
      <c r="B599" s="26"/>
    </row>
    <row r="600" spans="2:2" ht="12.75">
      <c r="B600" s="26"/>
    </row>
    <row r="601" spans="2:2" ht="12.75">
      <c r="B601" s="26"/>
    </row>
    <row r="602" spans="2:2" ht="12.75">
      <c r="B602" s="26"/>
    </row>
    <row r="603" spans="2:2" ht="12.75">
      <c r="B603" s="26"/>
    </row>
    <row r="604" spans="2:2" ht="12.75">
      <c r="B604" s="26"/>
    </row>
    <row r="605" spans="2:2" ht="12.75">
      <c r="B605" s="26"/>
    </row>
    <row r="606" spans="2:2" ht="12.75">
      <c r="B606" s="26"/>
    </row>
    <row r="607" spans="2:2" ht="12.75">
      <c r="B607" s="26"/>
    </row>
    <row r="608" spans="2:2" ht="12.75">
      <c r="B608" s="26"/>
    </row>
    <row r="609" spans="2:2" ht="12.75">
      <c r="B609" s="26"/>
    </row>
    <row r="610" spans="2:2" ht="12.75">
      <c r="B610" s="26"/>
    </row>
    <row r="611" spans="2:2" ht="12.75">
      <c r="B611" s="26"/>
    </row>
    <row r="612" spans="2:2" ht="12.75">
      <c r="B612" s="26"/>
    </row>
    <row r="613" spans="2:2" ht="12.75">
      <c r="B613" s="26"/>
    </row>
    <row r="614" spans="2:2" ht="12.75">
      <c r="B614" s="26"/>
    </row>
    <row r="615" spans="2:2" ht="12.75">
      <c r="B615" s="26"/>
    </row>
    <row r="616" spans="2:2" ht="12.75">
      <c r="B616" s="26"/>
    </row>
    <row r="617" spans="2:2" ht="12.75">
      <c r="B617" s="26"/>
    </row>
    <row r="618" spans="2:2" ht="12.75">
      <c r="B618" s="26"/>
    </row>
    <row r="619" spans="2:2" ht="12.75">
      <c r="B619" s="26"/>
    </row>
    <row r="620" spans="2:2" ht="12.75">
      <c r="B620" s="26"/>
    </row>
    <row r="621" spans="2:2" ht="12.75">
      <c r="B621" s="26"/>
    </row>
    <row r="622" spans="2:2" ht="12.75">
      <c r="B622" s="26"/>
    </row>
    <row r="623" spans="2:2" ht="12.75">
      <c r="B623" s="26"/>
    </row>
    <row r="624" spans="2:2" ht="12.75">
      <c r="B624" s="26"/>
    </row>
    <row r="625" spans="2:2" ht="12.75">
      <c r="B625" s="26"/>
    </row>
    <row r="626" spans="2:2" ht="12.75">
      <c r="B626" s="26"/>
    </row>
    <row r="627" spans="2:2" ht="12.75">
      <c r="B627" s="26"/>
    </row>
    <row r="628" spans="2:2" ht="12.75">
      <c r="B628" s="26"/>
    </row>
    <row r="629" spans="2:2" ht="12.75">
      <c r="B629" s="26"/>
    </row>
    <row r="630" spans="2:2" ht="12.75">
      <c r="B630" s="26"/>
    </row>
    <row r="631" spans="2:2" ht="12.75">
      <c r="B631" s="26"/>
    </row>
    <row r="632" spans="2:2" ht="12.75">
      <c r="B632" s="26"/>
    </row>
    <row r="633" spans="2:2" ht="12.75">
      <c r="B633" s="26"/>
    </row>
    <row r="634" spans="2:2" ht="12.75">
      <c r="B634" s="26"/>
    </row>
    <row r="635" spans="2:2" ht="12.75">
      <c r="B635" s="26"/>
    </row>
    <row r="636" spans="2:2" ht="12.75">
      <c r="B636" s="26"/>
    </row>
    <row r="637" spans="2:2" ht="12.75">
      <c r="B637" s="26"/>
    </row>
    <row r="638" spans="2:2" ht="12.75">
      <c r="B638" s="26"/>
    </row>
    <row r="639" spans="2:2" ht="12.75">
      <c r="B639" s="26"/>
    </row>
    <row r="640" spans="2:2" ht="12.75">
      <c r="B640" s="26"/>
    </row>
    <row r="641" spans="2:2" ht="12.75">
      <c r="B641" s="26"/>
    </row>
    <row r="642" spans="2:2" ht="12.75">
      <c r="B642" s="26"/>
    </row>
    <row r="643" spans="2:2" ht="12.75">
      <c r="B643" s="26"/>
    </row>
    <row r="644" spans="2:2" ht="12.75">
      <c r="B644" s="26"/>
    </row>
    <row r="645" spans="2:2" ht="12.75">
      <c r="B645" s="26"/>
    </row>
    <row r="646" spans="2:2" ht="12.75">
      <c r="B646" s="26"/>
    </row>
    <row r="647" spans="2:2" ht="12.75">
      <c r="B647" s="26"/>
    </row>
    <row r="648" spans="2:2" ht="12.75">
      <c r="B648" s="26"/>
    </row>
    <row r="649" spans="2:2" ht="12.75">
      <c r="B649" s="26"/>
    </row>
    <row r="650" spans="2:2" ht="12.75">
      <c r="B650" s="26"/>
    </row>
    <row r="651" spans="2:2" ht="12.75">
      <c r="B651" s="26"/>
    </row>
    <row r="652" spans="2:2" ht="12.75">
      <c r="B652" s="26"/>
    </row>
    <row r="653" spans="2:2" ht="12.75">
      <c r="B653" s="26"/>
    </row>
    <row r="654" spans="2:2" ht="12.75">
      <c r="B654" s="26"/>
    </row>
    <row r="655" spans="2:2" ht="12.75">
      <c r="B655" s="26"/>
    </row>
    <row r="656" spans="2:2" ht="12.75">
      <c r="B656" s="26"/>
    </row>
    <row r="657" spans="2:2" ht="12.75">
      <c r="B657" s="26"/>
    </row>
    <row r="658" spans="2:2" ht="12.75">
      <c r="B658" s="26"/>
    </row>
    <row r="659" spans="2:2" ht="12.75">
      <c r="B659" s="26"/>
    </row>
    <row r="660" spans="2:2" ht="12.75">
      <c r="B660" s="26"/>
    </row>
    <row r="661" spans="2:2" ht="12.75">
      <c r="B661" s="26"/>
    </row>
    <row r="662" spans="2:2" ht="12.75">
      <c r="B662" s="26"/>
    </row>
    <row r="663" spans="2:2" ht="12.75">
      <c r="B663" s="26"/>
    </row>
    <row r="664" spans="2:2" ht="12.75">
      <c r="B664" s="26"/>
    </row>
    <row r="665" spans="2:2" ht="12.75">
      <c r="B665" s="26"/>
    </row>
    <row r="666" spans="2:2" ht="12.75">
      <c r="B666" s="26"/>
    </row>
    <row r="667" spans="2:2" ht="12.75">
      <c r="B667" s="26"/>
    </row>
    <row r="668" spans="2:2" ht="12.75">
      <c r="B668" s="26"/>
    </row>
    <row r="669" spans="2:2" ht="12.75">
      <c r="B669" s="26"/>
    </row>
    <row r="670" spans="2:2" ht="12.75">
      <c r="B670" s="26"/>
    </row>
    <row r="671" spans="2:2" ht="12.75">
      <c r="B671" s="26"/>
    </row>
    <row r="672" spans="2:2" ht="12.75">
      <c r="B672" s="26"/>
    </row>
    <row r="673" spans="2:2" ht="12.75">
      <c r="B673" s="26"/>
    </row>
    <row r="674" spans="2:2" ht="12.75">
      <c r="B674" s="26"/>
    </row>
    <row r="675" spans="2:2" ht="12.75">
      <c r="B675" s="26"/>
    </row>
    <row r="676" spans="2:2" ht="12.75">
      <c r="B676" s="26"/>
    </row>
    <row r="677" spans="2:2" ht="12.75">
      <c r="B677" s="26"/>
    </row>
    <row r="678" spans="2:2" ht="12.75">
      <c r="B678" s="26"/>
    </row>
    <row r="679" spans="2:2" ht="12.75">
      <c r="B679" s="26"/>
    </row>
    <row r="680" spans="2:2" ht="12.75">
      <c r="B680" s="26"/>
    </row>
    <row r="681" spans="2:2" ht="12.75">
      <c r="B681" s="26"/>
    </row>
    <row r="682" spans="2:2" ht="12.75">
      <c r="B682" s="26"/>
    </row>
    <row r="683" spans="2:2" ht="12.75">
      <c r="B683" s="26"/>
    </row>
    <row r="684" spans="2:2" ht="12.75">
      <c r="B684" s="26"/>
    </row>
    <row r="685" spans="2:2" ht="12.75">
      <c r="B685" s="26"/>
    </row>
    <row r="686" spans="2:2" ht="12.75">
      <c r="B686" s="26"/>
    </row>
    <row r="687" spans="2:2" ht="12.75">
      <c r="B687" s="26"/>
    </row>
    <row r="688" spans="2:2" ht="12.75">
      <c r="B688" s="26"/>
    </row>
    <row r="689" spans="2:2" ht="12.75">
      <c r="B689" s="26"/>
    </row>
    <row r="690" spans="2:2" ht="12.75">
      <c r="B690" s="26"/>
    </row>
    <row r="691" spans="2:2" ht="12.75">
      <c r="B691" s="26"/>
    </row>
    <row r="692" spans="2:2" ht="12.75">
      <c r="B692" s="26"/>
    </row>
    <row r="693" spans="2:2" ht="12.75">
      <c r="B693" s="26"/>
    </row>
    <row r="694" spans="2:2" ht="12.75">
      <c r="B694" s="26"/>
    </row>
    <row r="695" spans="2:2" ht="12.75">
      <c r="B695" s="26"/>
    </row>
    <row r="696" spans="2:2" ht="12.75">
      <c r="B696" s="26"/>
    </row>
    <row r="697" spans="2:2" ht="12.75">
      <c r="B697" s="26"/>
    </row>
    <row r="698" spans="2:2" ht="12.75">
      <c r="B698" s="26"/>
    </row>
    <row r="699" spans="2:2" ht="12.75">
      <c r="B699" s="26"/>
    </row>
    <row r="700" spans="2:2" ht="12.75">
      <c r="B700" s="26"/>
    </row>
    <row r="701" spans="2:2" ht="12.75">
      <c r="B701" s="26"/>
    </row>
    <row r="702" spans="2:2" ht="12.75">
      <c r="B702" s="26"/>
    </row>
    <row r="703" spans="2:2" ht="12.75">
      <c r="B703" s="26"/>
    </row>
    <row r="704" spans="2:2" ht="12.75">
      <c r="B704" s="26"/>
    </row>
    <row r="705" spans="2:2" ht="12.75">
      <c r="B705" s="26"/>
    </row>
    <row r="706" spans="2:2" ht="12.75">
      <c r="B706" s="26"/>
    </row>
    <row r="707" spans="2:2" ht="12.75">
      <c r="B707" s="26"/>
    </row>
    <row r="708" spans="2:2" ht="12.75">
      <c r="B708" s="26"/>
    </row>
    <row r="709" spans="2:2" ht="12.75">
      <c r="B709" s="26"/>
    </row>
    <row r="710" spans="2:2" ht="12.75">
      <c r="B710" s="26"/>
    </row>
    <row r="711" spans="2:2" ht="12.75">
      <c r="B711" s="26"/>
    </row>
    <row r="712" spans="2:2" ht="12.75">
      <c r="B712" s="26"/>
    </row>
    <row r="713" spans="2:2" ht="12.75">
      <c r="B713" s="26"/>
    </row>
    <row r="714" spans="2:2" ht="12.75">
      <c r="B714" s="26"/>
    </row>
    <row r="715" spans="2:2" ht="12.75">
      <c r="B715" s="26"/>
    </row>
    <row r="716" spans="2:2" ht="12.75">
      <c r="B716" s="26"/>
    </row>
    <row r="717" spans="2:2" ht="12.75">
      <c r="B717" s="26"/>
    </row>
    <row r="718" spans="2:2" ht="12.75">
      <c r="B718" s="26"/>
    </row>
    <row r="719" spans="2:2" ht="12.75">
      <c r="B719" s="26"/>
    </row>
    <row r="720" spans="2:2" ht="12.75">
      <c r="B720" s="26"/>
    </row>
    <row r="721" spans="2:2" ht="12.75">
      <c r="B721" s="26"/>
    </row>
    <row r="722" spans="2:2" ht="12.75">
      <c r="B722" s="26"/>
    </row>
    <row r="723" spans="2:2" ht="12.75">
      <c r="B723" s="26"/>
    </row>
    <row r="724" spans="2:2" ht="12.75">
      <c r="B724" s="26"/>
    </row>
    <row r="725" spans="2:2" ht="12.75">
      <c r="B725" s="26"/>
    </row>
    <row r="726" spans="2:2" ht="12.75">
      <c r="B726" s="26"/>
    </row>
    <row r="727" spans="2:2" ht="12.75">
      <c r="B727" s="26"/>
    </row>
    <row r="728" spans="2:2" ht="12.75">
      <c r="B728" s="26"/>
    </row>
    <row r="729" spans="2:2" ht="12.75">
      <c r="B729" s="26"/>
    </row>
    <row r="730" spans="2:2" ht="12.75">
      <c r="B730" s="26"/>
    </row>
    <row r="731" spans="2:2" ht="12.75">
      <c r="B731" s="26"/>
    </row>
    <row r="732" spans="2:2" ht="12.75">
      <c r="B732" s="26"/>
    </row>
    <row r="733" spans="2:2" ht="12.75">
      <c r="B733" s="26"/>
    </row>
    <row r="734" spans="2:2" ht="12.75">
      <c r="B734" s="26"/>
    </row>
    <row r="735" spans="2:2" ht="12.75">
      <c r="B735" s="26"/>
    </row>
    <row r="736" spans="2:2" ht="12.75">
      <c r="B736" s="26"/>
    </row>
    <row r="737" spans="2:2" ht="12.75">
      <c r="B737" s="26"/>
    </row>
    <row r="738" spans="2:2" ht="12.75">
      <c r="B738" s="26"/>
    </row>
    <row r="739" spans="2:2" ht="12.75">
      <c r="B739" s="26"/>
    </row>
    <row r="740" spans="2:2" ht="12.75">
      <c r="B740" s="26"/>
    </row>
    <row r="741" spans="2:2" ht="12.75">
      <c r="B741" s="26"/>
    </row>
    <row r="742" spans="2:2" ht="12.75">
      <c r="B742" s="26"/>
    </row>
    <row r="743" spans="2:2" ht="12.75">
      <c r="B743" s="26"/>
    </row>
    <row r="744" spans="2:2" ht="12.75">
      <c r="B744" s="26"/>
    </row>
    <row r="745" spans="2:2" ht="12.75">
      <c r="B745" s="26"/>
    </row>
    <row r="746" spans="2:2" ht="12.75">
      <c r="B746" s="26"/>
    </row>
    <row r="747" spans="2:2" ht="12.75">
      <c r="B747" s="26"/>
    </row>
    <row r="748" spans="2:2" ht="12.75">
      <c r="B748" s="26"/>
    </row>
    <row r="749" spans="2:2" ht="12.75">
      <c r="B749" s="26"/>
    </row>
    <row r="750" spans="2:2" ht="12.75">
      <c r="B750" s="26"/>
    </row>
    <row r="751" spans="2:2" ht="12.75">
      <c r="B751" s="26"/>
    </row>
    <row r="752" spans="2:2" ht="12.75">
      <c r="B752" s="26"/>
    </row>
    <row r="753" spans="2:2" ht="12.75">
      <c r="B753" s="26"/>
    </row>
    <row r="754" spans="2:2" ht="12.75">
      <c r="B754" s="26"/>
    </row>
    <row r="755" spans="2:2" ht="12.75">
      <c r="B755" s="26"/>
    </row>
    <row r="756" spans="2:2" ht="12.75">
      <c r="B756" s="26"/>
    </row>
    <row r="757" spans="2:2" ht="12.75">
      <c r="B757" s="26"/>
    </row>
    <row r="758" spans="2:2" ht="12.75">
      <c r="B758" s="26"/>
    </row>
    <row r="759" spans="2:2" ht="12.75">
      <c r="B759" s="26"/>
    </row>
    <row r="760" spans="2:2" ht="12.75">
      <c r="B760" s="26"/>
    </row>
    <row r="761" spans="2:2" ht="12.75">
      <c r="B761" s="26"/>
    </row>
    <row r="762" spans="2:2" ht="12.75">
      <c r="B762" s="26"/>
    </row>
    <row r="763" spans="2:2" ht="12.75">
      <c r="B763" s="26"/>
    </row>
    <row r="764" spans="2:2" ht="12.75">
      <c r="B764" s="26"/>
    </row>
    <row r="765" spans="2:2" ht="12.75">
      <c r="B765" s="26"/>
    </row>
    <row r="766" spans="2:2" ht="12.75">
      <c r="B766" s="26"/>
    </row>
    <row r="767" spans="2:2" ht="12.75">
      <c r="B767" s="26"/>
    </row>
    <row r="768" spans="2:2" ht="12.75">
      <c r="B768" s="26"/>
    </row>
    <row r="769" spans="2:2" ht="12.75">
      <c r="B769" s="26"/>
    </row>
    <row r="770" spans="2:2" ht="12.75">
      <c r="B770" s="26"/>
    </row>
    <row r="771" spans="2:2" ht="12.75">
      <c r="B771" s="26"/>
    </row>
    <row r="772" spans="2:2" ht="12.75">
      <c r="B772" s="26"/>
    </row>
    <row r="773" spans="2:2" ht="12.75">
      <c r="B773" s="26"/>
    </row>
    <row r="774" spans="2:2" ht="12.75">
      <c r="B774" s="26"/>
    </row>
    <row r="775" spans="2:2" ht="12.75">
      <c r="B775" s="26"/>
    </row>
    <row r="776" spans="2:2" ht="12.75">
      <c r="B776" s="26"/>
    </row>
    <row r="777" spans="2:2" ht="12.75">
      <c r="B777" s="26"/>
    </row>
    <row r="778" spans="2:2" ht="12.75">
      <c r="B778" s="26"/>
    </row>
    <row r="779" spans="2:2" ht="12.75">
      <c r="B779" s="26"/>
    </row>
    <row r="780" spans="2:2" ht="12.75">
      <c r="B780" s="26"/>
    </row>
    <row r="781" spans="2:2" ht="12.75">
      <c r="B781" s="26"/>
    </row>
    <row r="782" spans="2:2" ht="12.75">
      <c r="B782" s="26"/>
    </row>
    <row r="783" spans="2:2" ht="12.75">
      <c r="B783" s="26"/>
    </row>
    <row r="784" spans="2:2" ht="12.75">
      <c r="B784" s="26"/>
    </row>
    <row r="785" spans="2:2" ht="12.75">
      <c r="B785" s="26"/>
    </row>
    <row r="786" spans="2:2" ht="12.75">
      <c r="B786" s="26"/>
    </row>
    <row r="787" spans="2:2" ht="12.75">
      <c r="B787" s="26"/>
    </row>
    <row r="788" spans="2:2" ht="12.75">
      <c r="B788" s="26"/>
    </row>
    <row r="789" spans="2:2" ht="12.75">
      <c r="B789" s="26"/>
    </row>
    <row r="790" spans="2:2" ht="12.75">
      <c r="B790" s="26"/>
    </row>
    <row r="791" spans="2:2" ht="12.75">
      <c r="B791" s="26"/>
    </row>
    <row r="792" spans="2:2" ht="12.75">
      <c r="B792" s="26"/>
    </row>
    <row r="793" spans="2:2" ht="12.75">
      <c r="B793" s="26"/>
    </row>
    <row r="794" spans="2:2" ht="12.75">
      <c r="B794" s="26"/>
    </row>
    <row r="795" spans="2:2" ht="12.75">
      <c r="B795" s="26"/>
    </row>
    <row r="796" spans="2:2" ht="12.75">
      <c r="B796" s="26"/>
    </row>
    <row r="797" spans="2:2" ht="12.75">
      <c r="B797" s="26"/>
    </row>
    <row r="798" spans="2:2" ht="12.75">
      <c r="B798" s="26"/>
    </row>
    <row r="799" spans="2:2" ht="12.75">
      <c r="B799" s="26"/>
    </row>
    <row r="800" spans="2:2" ht="12.75">
      <c r="B800" s="26"/>
    </row>
    <row r="801" spans="2:2" ht="12.75">
      <c r="B801" s="26"/>
    </row>
    <row r="802" spans="2:2" ht="12.75">
      <c r="B802" s="26"/>
    </row>
    <row r="803" spans="2:2" ht="12.75">
      <c r="B803" s="26"/>
    </row>
    <row r="804" spans="2:2" ht="12.75">
      <c r="B804" s="26"/>
    </row>
    <row r="805" spans="2:2" ht="12.75">
      <c r="B805" s="26"/>
    </row>
    <row r="806" spans="2:2" ht="12.75">
      <c r="B806" s="26"/>
    </row>
    <row r="807" spans="2:2" ht="12.75">
      <c r="B807" s="26"/>
    </row>
    <row r="808" spans="2:2" ht="12.75">
      <c r="B808" s="26"/>
    </row>
    <row r="809" spans="2:2" ht="12.75">
      <c r="B809" s="26"/>
    </row>
    <row r="810" spans="2:2" ht="12.75">
      <c r="B810" s="26"/>
    </row>
    <row r="811" spans="2:2" ht="12.75">
      <c r="B811" s="26"/>
    </row>
    <row r="812" spans="2:2" ht="12.75">
      <c r="B812" s="26"/>
    </row>
    <row r="813" spans="2:2" ht="12.75">
      <c r="B813" s="26"/>
    </row>
    <row r="814" spans="2:2" ht="12.75">
      <c r="B814" s="26"/>
    </row>
    <row r="815" spans="2:2" ht="12.75">
      <c r="B815" s="26"/>
    </row>
    <row r="816" spans="2:2" ht="12.75">
      <c r="B816" s="26"/>
    </row>
    <row r="817" spans="2:2" ht="12.75">
      <c r="B817" s="26"/>
    </row>
    <row r="818" spans="2:2" ht="12.75">
      <c r="B818" s="26"/>
    </row>
    <row r="819" spans="2:2" ht="12.75">
      <c r="B819" s="26"/>
    </row>
    <row r="820" spans="2:2" ht="12.75">
      <c r="B820" s="26"/>
    </row>
    <row r="821" spans="2:2" ht="12.75">
      <c r="B821" s="26"/>
    </row>
    <row r="822" spans="2:2" ht="12.75">
      <c r="B822" s="26"/>
    </row>
    <row r="823" spans="2:2" ht="12.75">
      <c r="B823" s="26"/>
    </row>
    <row r="824" spans="2:2" ht="12.75">
      <c r="B824" s="26"/>
    </row>
    <row r="825" spans="2:2" ht="12.75">
      <c r="B825" s="26"/>
    </row>
    <row r="826" spans="2:2" ht="12.75">
      <c r="B826" s="26"/>
    </row>
    <row r="827" spans="2:2" ht="12.75">
      <c r="B827" s="26"/>
    </row>
    <row r="828" spans="2:2" ht="12.75">
      <c r="B828" s="26"/>
    </row>
    <row r="829" spans="2:2" ht="12.75">
      <c r="B829" s="26"/>
    </row>
    <row r="830" spans="2:2" ht="12.75">
      <c r="B830" s="26"/>
    </row>
    <row r="831" spans="2:2" ht="12.75">
      <c r="B831" s="26"/>
    </row>
    <row r="832" spans="2:2" ht="12.75">
      <c r="B832" s="26"/>
    </row>
    <row r="833" spans="2:2" ht="12.75">
      <c r="B833" s="26"/>
    </row>
    <row r="834" spans="2:2" ht="12.75">
      <c r="B834" s="26"/>
    </row>
    <row r="835" spans="2:2" ht="12.75">
      <c r="B835" s="26"/>
    </row>
    <row r="836" spans="2:2" ht="12.75">
      <c r="B836" s="26"/>
    </row>
    <row r="837" spans="2:2" ht="12.75">
      <c r="B837" s="26"/>
    </row>
    <row r="838" spans="2:2" ht="12.75">
      <c r="B838" s="26"/>
    </row>
    <row r="839" spans="2:2" ht="12.75">
      <c r="B839" s="26"/>
    </row>
    <row r="840" spans="2:2" ht="12.75">
      <c r="B840" s="26"/>
    </row>
    <row r="841" spans="2:2" ht="12.75">
      <c r="B841" s="26"/>
    </row>
    <row r="842" spans="2:2" ht="12.75">
      <c r="B842" s="26"/>
    </row>
    <row r="843" spans="2:2" ht="12.75">
      <c r="B843" s="26"/>
    </row>
    <row r="844" spans="2:2" ht="12.75">
      <c r="B844" s="26"/>
    </row>
    <row r="845" spans="2:2" ht="12.75">
      <c r="B845" s="26"/>
    </row>
    <row r="846" spans="2:2" ht="12.75">
      <c r="B846" s="26"/>
    </row>
    <row r="847" spans="2:2" ht="12.75">
      <c r="B847" s="26"/>
    </row>
    <row r="848" spans="2:2" ht="12.75">
      <c r="B848" s="26"/>
    </row>
    <row r="849" spans="2:2" ht="12.75">
      <c r="B849" s="26"/>
    </row>
    <row r="850" spans="2:2" ht="12.75">
      <c r="B850" s="26"/>
    </row>
    <row r="851" spans="2:2" ht="12.75">
      <c r="B851" s="26"/>
    </row>
    <row r="852" spans="2:2" ht="12.75">
      <c r="B852" s="26"/>
    </row>
    <row r="853" spans="2:2" ht="12.75">
      <c r="B853" s="26"/>
    </row>
    <row r="854" spans="2:2" ht="12.75">
      <c r="B854" s="26"/>
    </row>
    <row r="855" spans="2:2" ht="12.75">
      <c r="B855" s="26"/>
    </row>
    <row r="856" spans="2:2" ht="12.75">
      <c r="B856" s="26"/>
    </row>
    <row r="857" spans="2:2" ht="12.75">
      <c r="B857" s="26"/>
    </row>
    <row r="858" spans="2:2" ht="12.75">
      <c r="B858" s="26"/>
    </row>
    <row r="859" spans="2:2" ht="12.75">
      <c r="B859" s="26"/>
    </row>
    <row r="860" spans="2:2" ht="12.75">
      <c r="B860" s="26"/>
    </row>
    <row r="861" spans="2:2" ht="12.75">
      <c r="B861" s="26"/>
    </row>
    <row r="862" spans="2:2" ht="12.75">
      <c r="B862" s="26"/>
    </row>
    <row r="863" spans="2:2" ht="12.75">
      <c r="B863" s="26"/>
    </row>
    <row r="864" spans="2:2" ht="12.75">
      <c r="B864" s="26"/>
    </row>
    <row r="865" spans="2:2" ht="12.75">
      <c r="B865" s="26"/>
    </row>
    <row r="866" spans="2:2" ht="12.75">
      <c r="B866" s="26"/>
    </row>
    <row r="867" spans="2:2" ht="12.75">
      <c r="B867" s="26"/>
    </row>
    <row r="868" spans="2:2" ht="12.75">
      <c r="B868" s="26"/>
    </row>
    <row r="869" spans="2:2" ht="12.75">
      <c r="B869" s="26"/>
    </row>
    <row r="870" spans="2:2" ht="12.75">
      <c r="B870" s="26"/>
    </row>
    <row r="871" spans="2:2" ht="12.75">
      <c r="B871" s="26"/>
    </row>
    <row r="872" spans="2:2" ht="12.75">
      <c r="B872" s="26"/>
    </row>
    <row r="873" spans="2:2" ht="12.75">
      <c r="B873" s="26"/>
    </row>
    <row r="874" spans="2:2" ht="12.75">
      <c r="B874" s="26"/>
    </row>
    <row r="875" spans="2:2" ht="12.75">
      <c r="B875" s="26"/>
    </row>
    <row r="876" spans="2:2" ht="12.75">
      <c r="B876" s="26"/>
    </row>
    <row r="877" spans="2:2" ht="12.75">
      <c r="B877" s="26"/>
    </row>
    <row r="878" spans="2:2" ht="12.75">
      <c r="B878" s="26"/>
    </row>
    <row r="879" spans="2:2" ht="12.75">
      <c r="B879" s="26"/>
    </row>
    <row r="880" spans="2:2" ht="12.75">
      <c r="B880" s="26"/>
    </row>
    <row r="881" spans="2:2" ht="12.75">
      <c r="B881" s="26"/>
    </row>
    <row r="882" spans="2:2" ht="12.75">
      <c r="B882" s="26"/>
    </row>
    <row r="883" spans="2:2" ht="12.75">
      <c r="B883" s="26"/>
    </row>
    <row r="884" spans="2:2" ht="12.75">
      <c r="B884" s="26"/>
    </row>
    <row r="885" spans="2:2" ht="12.75">
      <c r="B885" s="26"/>
    </row>
    <row r="886" spans="2:2" ht="12.75">
      <c r="B886" s="26"/>
    </row>
    <row r="887" spans="2:2" ht="12.75">
      <c r="B887" s="26"/>
    </row>
    <row r="888" spans="2:2" ht="12.75">
      <c r="B888" s="26"/>
    </row>
    <row r="889" spans="2:2" ht="12.75">
      <c r="B889" s="26"/>
    </row>
    <row r="890" spans="2:2" ht="12.75">
      <c r="B890" s="26"/>
    </row>
    <row r="891" spans="2:2" ht="12.75">
      <c r="B891" s="26"/>
    </row>
    <row r="892" spans="2:2" ht="12.75">
      <c r="B892" s="26"/>
    </row>
    <row r="893" spans="2:2" ht="12.75">
      <c r="B893" s="26"/>
    </row>
    <row r="894" spans="2:2" ht="12.75">
      <c r="B894" s="26"/>
    </row>
    <row r="895" spans="2:2" ht="12.75">
      <c r="B895" s="26"/>
    </row>
    <row r="896" spans="2:2" ht="12.75">
      <c r="B896" s="26"/>
    </row>
    <row r="897" spans="2:2" ht="12.75">
      <c r="B897" s="26"/>
    </row>
    <row r="898" spans="2:2" ht="12.75">
      <c r="B898" s="26"/>
    </row>
    <row r="899" spans="2:2" ht="12.75">
      <c r="B899" s="26"/>
    </row>
    <row r="900" spans="2:2" ht="12.75">
      <c r="B900" s="26"/>
    </row>
    <row r="901" spans="2:2" ht="12.75">
      <c r="B901" s="26"/>
    </row>
    <row r="902" spans="2:2" ht="12.75">
      <c r="B902" s="26"/>
    </row>
    <row r="903" spans="2:2" ht="12.75">
      <c r="B903" s="26"/>
    </row>
    <row r="904" spans="2:2" ht="12.75">
      <c r="B904" s="26"/>
    </row>
    <row r="905" spans="2:2" ht="12.75">
      <c r="B905" s="26"/>
    </row>
    <row r="906" spans="2:2" ht="12.75">
      <c r="B906" s="26"/>
    </row>
    <row r="907" spans="2:2" ht="12.75">
      <c r="B907" s="26"/>
    </row>
    <row r="908" spans="2:2" ht="12.75">
      <c r="B908" s="26"/>
    </row>
    <row r="909" spans="2:2" ht="12.75">
      <c r="B909" s="26"/>
    </row>
    <row r="910" spans="2:2" ht="12.75">
      <c r="B910" s="26"/>
    </row>
    <row r="911" spans="2:2" ht="12.75">
      <c r="B911" s="26"/>
    </row>
    <row r="912" spans="2:2" ht="12.75">
      <c r="B912" s="26"/>
    </row>
    <row r="913" spans="2:2" ht="12.75">
      <c r="B913" s="26"/>
    </row>
    <row r="914" spans="2:2" ht="12.75">
      <c r="B914" s="26"/>
    </row>
    <row r="915" spans="2:2" ht="12.75">
      <c r="B915" s="26"/>
    </row>
    <row r="916" spans="2:2" ht="12.75">
      <c r="B916" s="26"/>
    </row>
    <row r="917" spans="2:2" ht="12.75">
      <c r="B917" s="26"/>
    </row>
    <row r="918" spans="2:2" ht="12.75">
      <c r="B918" s="26"/>
    </row>
    <row r="919" spans="2:2" ht="12.75">
      <c r="B919" s="26"/>
    </row>
    <row r="920" spans="2:2" ht="12.75">
      <c r="B920" s="26"/>
    </row>
    <row r="921" spans="2:2" ht="12.75">
      <c r="B921" s="26"/>
    </row>
    <row r="922" spans="2:2" ht="12.75">
      <c r="B922" s="26"/>
    </row>
    <row r="923" spans="2:2" ht="12.75">
      <c r="B923" s="26"/>
    </row>
    <row r="924" spans="2:2" ht="12.75">
      <c r="B924" s="26"/>
    </row>
    <row r="925" spans="2:2" ht="12.75">
      <c r="B925" s="26"/>
    </row>
    <row r="926" spans="2:2" ht="12.75">
      <c r="B926" s="26"/>
    </row>
    <row r="927" spans="2:2" ht="12.75">
      <c r="B927" s="26"/>
    </row>
    <row r="928" spans="2:2" ht="12.75">
      <c r="B928" s="26"/>
    </row>
    <row r="929" spans="2:2" ht="12.75">
      <c r="B929" s="26"/>
    </row>
    <row r="930" spans="2:2" ht="12.75">
      <c r="B930" s="26"/>
    </row>
    <row r="931" spans="2:2" ht="12.75">
      <c r="B931" s="26"/>
    </row>
    <row r="932" spans="2:2" ht="12.75">
      <c r="B932" s="26"/>
    </row>
    <row r="933" spans="2:2" ht="12.75">
      <c r="B933" s="26"/>
    </row>
    <row r="934" spans="2:2" ht="12.75">
      <c r="B934" s="26"/>
    </row>
    <row r="935" spans="2:2" ht="12.75">
      <c r="B935" s="26"/>
    </row>
    <row r="936" spans="2:2" ht="12.75">
      <c r="B936" s="26"/>
    </row>
    <row r="937" spans="2:2" ht="12.75">
      <c r="B937" s="26"/>
    </row>
    <row r="938" spans="2:2" ht="12.75">
      <c r="B938" s="26"/>
    </row>
    <row r="939" spans="2:2" ht="12.75">
      <c r="B939" s="26"/>
    </row>
    <row r="940" spans="2:2" ht="12.75">
      <c r="B940" s="26"/>
    </row>
    <row r="941" spans="2:2" ht="12.75">
      <c r="B941" s="26"/>
    </row>
    <row r="942" spans="2:2" ht="12.75">
      <c r="B942" s="26"/>
    </row>
    <row r="943" spans="2:2" ht="12.75">
      <c r="B943" s="26"/>
    </row>
    <row r="944" spans="2:2" ht="12.75">
      <c r="B944" s="26"/>
    </row>
    <row r="945" spans="2:2" ht="12.75">
      <c r="B945" s="26"/>
    </row>
    <row r="946" spans="2:2" ht="12.75">
      <c r="B946" s="26"/>
    </row>
    <row r="947" spans="2:2" ht="12.75">
      <c r="B947" s="26"/>
    </row>
    <row r="948" spans="2:2" ht="12.75">
      <c r="B948" s="26"/>
    </row>
    <row r="949" spans="2:2" ht="12.75">
      <c r="B949" s="26"/>
    </row>
    <row r="950" spans="2:2" ht="12.75">
      <c r="B950" s="26"/>
    </row>
    <row r="951" spans="2:2" ht="12.75">
      <c r="B951" s="26"/>
    </row>
    <row r="952" spans="2:2" ht="12.75">
      <c r="B952" s="26"/>
    </row>
    <row r="953" spans="2:2" ht="12.75">
      <c r="B953" s="26"/>
    </row>
    <row r="954" spans="2:2" ht="12.75">
      <c r="B954" s="26"/>
    </row>
    <row r="955" spans="2:2" ht="12.75">
      <c r="B955" s="26"/>
    </row>
    <row r="956" spans="2:2" ht="12.75">
      <c r="B956" s="26"/>
    </row>
    <row r="957" spans="2:2" ht="12.75">
      <c r="B957" s="26"/>
    </row>
    <row r="958" spans="2:2" ht="12.75">
      <c r="B958" s="26"/>
    </row>
    <row r="959" spans="2:2" ht="12.75">
      <c r="B959" s="26"/>
    </row>
    <row r="960" spans="2:2" ht="12.75">
      <c r="B960" s="26"/>
    </row>
    <row r="961" spans="2:2" ht="12.75">
      <c r="B961" s="26"/>
    </row>
    <row r="962" spans="2:2" ht="12.75">
      <c r="B962" s="26"/>
    </row>
    <row r="963" spans="2:2" ht="12.75">
      <c r="B963" s="26"/>
    </row>
    <row r="964" spans="2:2" ht="12.75">
      <c r="B964" s="26"/>
    </row>
    <row r="965" spans="2:2" ht="12.75">
      <c r="B965" s="26"/>
    </row>
    <row r="966" spans="2:2" ht="12.75">
      <c r="B966" s="26"/>
    </row>
    <row r="967" spans="2:2" ht="12.75">
      <c r="B967" s="26"/>
    </row>
    <row r="968" spans="2:2" ht="12.75">
      <c r="B968" s="26"/>
    </row>
    <row r="969" spans="2:2" ht="12.75">
      <c r="B969" s="26"/>
    </row>
    <row r="970" spans="2:2" ht="12.75">
      <c r="B970" s="26"/>
    </row>
    <row r="971" spans="2:2" ht="12.75">
      <c r="B971" s="26"/>
    </row>
    <row r="972" spans="2:2" ht="12.75">
      <c r="B972" s="26"/>
    </row>
    <row r="973" spans="2:2" ht="12.75">
      <c r="B973" s="26"/>
    </row>
    <row r="974" spans="2:2" ht="12.75">
      <c r="B974" s="26"/>
    </row>
    <row r="975" spans="2:2" ht="12.75">
      <c r="B975" s="26"/>
    </row>
    <row r="976" spans="2:2" ht="12.75">
      <c r="B976" s="26"/>
    </row>
    <row r="977" spans="2:2" ht="12.75">
      <c r="B977" s="26"/>
    </row>
    <row r="978" spans="2:2" ht="12.75">
      <c r="B978" s="26"/>
    </row>
    <row r="979" spans="2:2" ht="12.75">
      <c r="B979" s="26"/>
    </row>
    <row r="980" spans="2:2" ht="12.75">
      <c r="B980" s="26"/>
    </row>
    <row r="981" spans="2:2" ht="12.75">
      <c r="B981" s="26"/>
    </row>
    <row r="982" spans="2:2" ht="12.75">
      <c r="B982" s="26"/>
    </row>
    <row r="983" spans="2:2" ht="12.75">
      <c r="B983" s="26"/>
    </row>
    <row r="984" spans="2:2" ht="12.75">
      <c r="B984" s="26"/>
    </row>
    <row r="985" spans="2:2" ht="12.75">
      <c r="B985" s="26"/>
    </row>
    <row r="986" spans="2:2" ht="12.75">
      <c r="B986" s="26"/>
    </row>
    <row r="987" spans="2:2" ht="12.75">
      <c r="B987" s="26"/>
    </row>
    <row r="988" spans="2:2" ht="12.75">
      <c r="B988" s="26"/>
    </row>
    <row r="989" spans="2:2" ht="12.75">
      <c r="B989" s="26"/>
    </row>
    <row r="990" spans="2:2" ht="12.75">
      <c r="B990" s="26"/>
    </row>
    <row r="991" spans="2:2" ht="12.75">
      <c r="B991" s="26"/>
    </row>
    <row r="992" spans="2:2" ht="12.75">
      <c r="B992" s="26"/>
    </row>
    <row r="993" spans="2:2" ht="12.75">
      <c r="B993" s="26"/>
    </row>
    <row r="994" spans="2:2" ht="12.75">
      <c r="B994" s="26"/>
    </row>
    <row r="995" spans="2:2" ht="12.75">
      <c r="B995" s="26"/>
    </row>
    <row r="996" spans="2:2" ht="12.75">
      <c r="B996" s="26"/>
    </row>
    <row r="997" spans="2:2" ht="12.75">
      <c r="B997" s="26"/>
    </row>
    <row r="998" spans="2:2" ht="12.75">
      <c r="B998" s="26"/>
    </row>
    <row r="999" spans="2:2" ht="12.75">
      <c r="B999" s="26"/>
    </row>
    <row r="1000" spans="2:2" ht="12.75">
      <c r="B1000" s="26"/>
    </row>
    <row r="1001" spans="2:2" ht="12.75">
      <c r="B1001" s="26"/>
    </row>
    <row r="1002" spans="2:2" ht="12.75">
      <c r="B1002" s="26"/>
    </row>
    <row r="1003" spans="2:2" ht="12.75">
      <c r="B1003" s="26"/>
    </row>
    <row r="1004" spans="2:2" ht="12.75">
      <c r="B1004" s="26"/>
    </row>
    <row r="1005" spans="2:2" ht="12.75">
      <c r="B1005" s="26"/>
    </row>
    <row r="1006" spans="2:2" ht="12.75">
      <c r="B1006" s="26"/>
    </row>
    <row r="1007" spans="2:2" ht="12.75">
      <c r="B100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14.42578125" defaultRowHeight="15.75" customHeight="1"/>
  <cols>
    <col min="2" max="2" width="21" customWidth="1"/>
    <col min="5" max="5" width="23.85546875" customWidth="1"/>
    <col min="6" max="6" width="19.28515625" customWidth="1"/>
  </cols>
  <sheetData>
    <row r="1" spans="1:8" ht="15.75" customHeight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 spans="1:8" ht="15.75" customHeight="1">
      <c r="A2" s="10">
        <v>1</v>
      </c>
      <c r="B2" s="10" t="s">
        <v>120</v>
      </c>
      <c r="C2" s="10" t="s">
        <v>121</v>
      </c>
      <c r="D2" s="10" t="s">
        <v>121</v>
      </c>
      <c r="E2" s="10" t="s">
        <v>122</v>
      </c>
      <c r="F2" s="10">
        <v>1</v>
      </c>
      <c r="G2" s="10">
        <v>0</v>
      </c>
      <c r="H2" s="10">
        <v>0</v>
      </c>
    </row>
    <row r="3" spans="1:8" ht="15.75" customHeight="1">
      <c r="A3" s="10">
        <v>2</v>
      </c>
      <c r="B3" s="10" t="s">
        <v>123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</v>
      </c>
      <c r="H3" s="10">
        <v>0</v>
      </c>
    </row>
    <row r="4" spans="1:8" ht="15.75" customHeight="1">
      <c r="A4" s="10">
        <v>3</v>
      </c>
      <c r="B4" s="10" t="s">
        <v>124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</v>
      </c>
      <c r="H4" s="10">
        <v>0</v>
      </c>
    </row>
    <row r="5" spans="1:8" ht="15.75" customHeight="1">
      <c r="A5" s="10">
        <v>4</v>
      </c>
      <c r="B5" s="10" t="s">
        <v>125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</v>
      </c>
      <c r="H5" s="10">
        <v>0</v>
      </c>
    </row>
    <row r="6" spans="1:8" ht="15.75" customHeight="1">
      <c r="A6" s="10">
        <v>5</v>
      </c>
      <c r="B6" s="10" t="s">
        <v>126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</v>
      </c>
      <c r="H6" s="10">
        <v>0</v>
      </c>
    </row>
    <row r="7" spans="1:8" ht="15.75" customHeight="1">
      <c r="A7" s="10">
        <v>6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</v>
      </c>
      <c r="G7" s="10">
        <v>10000</v>
      </c>
      <c r="H7" s="10">
        <v>0</v>
      </c>
    </row>
    <row r="8" spans="1:8" ht="15.75" customHeight="1">
      <c r="A8" s="10">
        <v>7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</v>
      </c>
      <c r="G8" s="10">
        <v>5000000</v>
      </c>
      <c r="H8" s="10">
        <v>0</v>
      </c>
    </row>
    <row r="9" spans="1:8" ht="15.75" customHeight="1">
      <c r="A9" s="10">
        <v>8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</v>
      </c>
      <c r="H9" s="10">
        <v>50</v>
      </c>
    </row>
    <row r="10" spans="1:8" ht="15.75" customHeight="1">
      <c r="A10" s="10">
        <v>9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</v>
      </c>
      <c r="G10" s="10">
        <v>100000</v>
      </c>
      <c r="H10" s="10">
        <v>0</v>
      </c>
    </row>
    <row r="11" spans="1:8" ht="15.75" customHeight="1">
      <c r="A11" s="10">
        <v>10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</v>
      </c>
      <c r="G11" s="10">
        <v>50000000</v>
      </c>
      <c r="H11" s="10">
        <v>0</v>
      </c>
    </row>
    <row r="12" spans="1:8" ht="15.75" customHeight="1">
      <c r="A12" s="10">
        <v>11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</v>
      </c>
      <c r="H12" s="10">
        <v>100</v>
      </c>
    </row>
    <row r="13" spans="1:8" ht="15.75" customHeight="1">
      <c r="A13" s="10">
        <v>12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</v>
      </c>
      <c r="G13" s="10">
        <v>1000000</v>
      </c>
      <c r="H13" s="10">
        <v>0</v>
      </c>
    </row>
    <row r="14" spans="1:8" ht="15.75" customHeight="1">
      <c r="A14" s="10">
        <v>13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</v>
      </c>
      <c r="G14" s="10">
        <v>500000000</v>
      </c>
      <c r="H14" s="10">
        <v>0</v>
      </c>
    </row>
    <row r="15" spans="1:8" ht="15.75" customHeight="1">
      <c r="A15" s="10">
        <v>14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</v>
      </c>
      <c r="H15" s="10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SongData</vt:lpstr>
      <vt:lpstr>ConcertData</vt:lpstr>
      <vt:lpstr>EquipmentData</vt:lpstr>
      <vt:lpstr>CharacterData1</vt:lpstr>
      <vt:lpstr>CharacterData2</vt:lpstr>
      <vt:lpstr>CharacterData3</vt:lpstr>
      <vt:lpstr>CharacterData4</vt:lpstr>
      <vt:lpstr>CharacterData5</vt:lpstr>
      <vt:lpstr>SkinData1</vt:lpstr>
      <vt:lpstr>SkinData2</vt:lpstr>
      <vt:lpstr>SkinData3</vt:lpstr>
      <vt:lpstr>SkinData4</vt:lpstr>
      <vt:lpstr>SkinData5</vt:lpstr>
      <vt:lpstr>IAP</vt:lpstr>
      <vt:lpstr>MerchData1</vt:lpstr>
      <vt:lpstr>MerchData2</vt:lpstr>
      <vt:lpstr>MerchData3</vt:lpstr>
      <vt:lpstr>MerchData4</vt:lpstr>
      <vt:lpstr>MerchData5</vt:lpstr>
      <vt:lpstr>MerchData6</vt:lpstr>
      <vt:lpstr>MerchSlotData</vt:lpstr>
      <vt:lpstr>GeneralData</vt:lpstr>
      <vt:lpstr>AchievementData</vt:lpstr>
      <vt:lpstr>DroneRewardData</vt:lpstr>
      <vt:lpstr>DailyRandomData</vt:lpstr>
      <vt:lpstr>DailyStreakData</vt:lpstr>
      <vt:lpstr>Sheet14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Balazs</cp:lastModifiedBy>
  <dcterms:modified xsi:type="dcterms:W3CDTF">2016-05-25T18:50:49Z</dcterms:modified>
</cp:coreProperties>
</file>