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hlgrv\Documents\forecast\chamber\"/>
    </mc:Choice>
  </mc:AlternateContent>
  <xr:revisionPtr revIDLastSave="0" documentId="13_ncr:1_{5EE00B26-74A3-4EE3-A4A6-B5838B68C01A}" xr6:coauthVersionLast="47" xr6:coauthVersionMax="47" xr10:uidLastSave="{00000000-0000-0000-0000-000000000000}"/>
  <bookViews>
    <workbookView xWindow="-108" yWindow="-108" windowWidth="23256" windowHeight="12576" xr2:uid="{0A2312D5-C503-4A59-88B6-E274F3FC8F14}"/>
  </bookViews>
  <sheets>
    <sheet name="Лист2" sheetId="2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9" i="2"/>
  <c r="C8" i="2"/>
  <c r="C7" i="2"/>
  <c r="C6" i="2"/>
  <c r="C5" i="2"/>
  <c r="C2" i="2"/>
  <c r="B9" i="2"/>
  <c r="B8" i="2"/>
  <c r="B7" i="2"/>
  <c r="B6" i="2"/>
  <c r="B5" i="2"/>
  <c r="B4" i="2"/>
  <c r="B3" i="2"/>
  <c r="B2" i="2"/>
  <c r="AD32" i="3"/>
  <c r="AE32" i="3"/>
  <c r="AF32" i="3"/>
  <c r="AG32" i="3"/>
  <c r="AH32" i="3"/>
  <c r="AI32" i="3"/>
  <c r="AJ32" i="3"/>
  <c r="AD33" i="3"/>
  <c r="AE33" i="3"/>
  <c r="AF33" i="3"/>
  <c r="AG33" i="3"/>
  <c r="AH33" i="3"/>
  <c r="AI33" i="3"/>
  <c r="AJ33" i="3"/>
  <c r="AC33" i="3"/>
  <c r="AC32" i="3"/>
  <c r="AC20" i="3"/>
  <c r="AC8" i="3"/>
  <c r="AD8" i="3"/>
  <c r="AE8" i="3"/>
  <c r="AF8" i="3"/>
  <c r="AG8" i="3"/>
  <c r="AH8" i="3"/>
  <c r="AI8" i="3"/>
  <c r="AJ8" i="3"/>
  <c r="AC9" i="3"/>
  <c r="AD9" i="3"/>
  <c r="AE9" i="3"/>
  <c r="AF9" i="3"/>
  <c r="AG9" i="3"/>
  <c r="AH9" i="3"/>
  <c r="AI9" i="3"/>
  <c r="AJ9" i="3"/>
  <c r="AC10" i="3"/>
  <c r="AD10" i="3"/>
  <c r="AE10" i="3"/>
  <c r="AF10" i="3"/>
  <c r="AG10" i="3"/>
  <c r="AH10" i="3"/>
  <c r="AI10" i="3"/>
  <c r="AJ10" i="3"/>
  <c r="AC11" i="3"/>
  <c r="AD11" i="3"/>
  <c r="AE11" i="3"/>
  <c r="AF11" i="3"/>
  <c r="AG11" i="3"/>
  <c r="AH11" i="3"/>
  <c r="AI11" i="3"/>
  <c r="AJ11" i="3"/>
  <c r="AC12" i="3"/>
  <c r="AD12" i="3"/>
  <c r="AE12" i="3"/>
  <c r="AF12" i="3"/>
  <c r="AG12" i="3"/>
  <c r="AH12" i="3"/>
  <c r="AI12" i="3"/>
  <c r="AJ12" i="3"/>
  <c r="AC13" i="3"/>
  <c r="AD13" i="3"/>
  <c r="AE13" i="3"/>
  <c r="AF13" i="3"/>
  <c r="AG13" i="3"/>
  <c r="AH13" i="3"/>
  <c r="AI13" i="3"/>
  <c r="AJ13" i="3"/>
  <c r="AC14" i="3"/>
  <c r="AD14" i="3"/>
  <c r="AE14" i="3"/>
  <c r="AF14" i="3"/>
  <c r="AG14" i="3"/>
  <c r="AH14" i="3"/>
  <c r="AI14" i="3"/>
  <c r="AJ14" i="3"/>
  <c r="AC15" i="3"/>
  <c r="AD15" i="3"/>
  <c r="AE15" i="3"/>
  <c r="AF15" i="3"/>
  <c r="AG15" i="3"/>
  <c r="AH15" i="3"/>
  <c r="AI15" i="3"/>
  <c r="AJ15" i="3"/>
  <c r="AC16" i="3"/>
  <c r="AD16" i="3"/>
  <c r="AE16" i="3"/>
  <c r="AF16" i="3"/>
  <c r="AG16" i="3"/>
  <c r="AH16" i="3"/>
  <c r="AI16" i="3"/>
  <c r="AJ16" i="3"/>
  <c r="AC17" i="3"/>
  <c r="AD17" i="3"/>
  <c r="AE17" i="3"/>
  <c r="AF17" i="3"/>
  <c r="AG17" i="3"/>
  <c r="AH17" i="3"/>
  <c r="AI17" i="3"/>
  <c r="AJ17" i="3"/>
  <c r="AC18" i="3"/>
  <c r="AD18" i="3"/>
  <c r="AE18" i="3"/>
  <c r="AF18" i="3"/>
  <c r="AG18" i="3"/>
  <c r="AH18" i="3"/>
  <c r="AI18" i="3"/>
  <c r="AJ18" i="3"/>
  <c r="AC19" i="3"/>
  <c r="AD19" i="3"/>
  <c r="AE19" i="3"/>
  <c r="AF19" i="3"/>
  <c r="AG19" i="3"/>
  <c r="AH19" i="3"/>
  <c r="AI19" i="3"/>
  <c r="AJ19" i="3"/>
  <c r="AD20" i="3"/>
  <c r="AE20" i="3"/>
  <c r="AF20" i="3"/>
  <c r="AG20" i="3"/>
  <c r="AH20" i="3"/>
  <c r="AI20" i="3"/>
  <c r="AJ20" i="3"/>
  <c r="AC21" i="3"/>
  <c r="AD21" i="3"/>
  <c r="AE21" i="3"/>
  <c r="AF21" i="3"/>
  <c r="AG21" i="3"/>
  <c r="AH21" i="3"/>
  <c r="AI21" i="3"/>
  <c r="AJ21" i="3"/>
  <c r="AC22" i="3"/>
  <c r="AD22" i="3"/>
  <c r="AE22" i="3"/>
  <c r="AF22" i="3"/>
  <c r="AG22" i="3"/>
  <c r="AH22" i="3"/>
  <c r="AI22" i="3"/>
  <c r="AJ22" i="3"/>
  <c r="AC23" i="3"/>
  <c r="AD23" i="3"/>
  <c r="AE23" i="3"/>
  <c r="AF23" i="3"/>
  <c r="AG23" i="3"/>
  <c r="AH23" i="3"/>
  <c r="AI23" i="3"/>
  <c r="AJ23" i="3"/>
  <c r="AC24" i="3"/>
  <c r="AD24" i="3"/>
  <c r="AE24" i="3"/>
  <c r="AF24" i="3"/>
  <c r="AG24" i="3"/>
  <c r="AH24" i="3"/>
  <c r="AI24" i="3"/>
  <c r="AJ24" i="3"/>
  <c r="AC25" i="3"/>
  <c r="AD25" i="3"/>
  <c r="AE25" i="3"/>
  <c r="AF25" i="3"/>
  <c r="AG25" i="3"/>
  <c r="AH25" i="3"/>
  <c r="AI25" i="3"/>
  <c r="AJ25" i="3"/>
  <c r="AC26" i="3"/>
  <c r="AD26" i="3"/>
  <c r="AE26" i="3"/>
  <c r="AF26" i="3"/>
  <c r="AG26" i="3"/>
  <c r="AH26" i="3"/>
  <c r="AI26" i="3"/>
  <c r="AJ26" i="3"/>
  <c r="AC27" i="3"/>
  <c r="AD27" i="3"/>
  <c r="AE27" i="3"/>
  <c r="AF27" i="3"/>
  <c r="AG27" i="3"/>
  <c r="AH27" i="3"/>
  <c r="AI27" i="3"/>
  <c r="AJ27" i="3"/>
  <c r="AC28" i="3"/>
  <c r="AD28" i="3"/>
  <c r="AE28" i="3"/>
  <c r="AF28" i="3"/>
  <c r="AG28" i="3"/>
  <c r="AH28" i="3"/>
  <c r="AI28" i="3"/>
  <c r="AJ28" i="3"/>
  <c r="AC29" i="3"/>
  <c r="AD29" i="3"/>
  <c r="AE29" i="3"/>
  <c r="AF29" i="3"/>
  <c r="AG29" i="3"/>
  <c r="AH29" i="3"/>
  <c r="AI29" i="3"/>
  <c r="AJ29" i="3"/>
  <c r="AC30" i="3"/>
  <c r="AD30" i="3"/>
  <c r="AE30" i="3"/>
  <c r="AF30" i="3"/>
  <c r="AG30" i="3"/>
  <c r="AH30" i="3"/>
  <c r="AI30" i="3"/>
  <c r="AJ30" i="3"/>
  <c r="AC7" i="3"/>
  <c r="AD7" i="3"/>
  <c r="AE7" i="3"/>
  <c r="AF7" i="3"/>
  <c r="AG7" i="3"/>
  <c r="AH7" i="3"/>
  <c r="AI7" i="3"/>
  <c r="AJ7" i="3"/>
  <c r="T8" i="3"/>
  <c r="U8" i="3"/>
  <c r="V8" i="3"/>
  <c r="W8" i="3"/>
  <c r="X8" i="3"/>
  <c r="Y8" i="3"/>
  <c r="Z8" i="3"/>
  <c r="AA8" i="3"/>
  <c r="T9" i="3"/>
  <c r="U9" i="3"/>
  <c r="V9" i="3"/>
  <c r="W9" i="3"/>
  <c r="X9" i="3"/>
  <c r="Y9" i="3"/>
  <c r="Z9" i="3"/>
  <c r="AA9" i="3"/>
  <c r="T10" i="3"/>
  <c r="U10" i="3"/>
  <c r="V10" i="3"/>
  <c r="W10" i="3"/>
  <c r="X10" i="3"/>
  <c r="Y10" i="3"/>
  <c r="Z10" i="3"/>
  <c r="AA10" i="3"/>
  <c r="T11" i="3"/>
  <c r="U11" i="3"/>
  <c r="V11" i="3"/>
  <c r="W11" i="3"/>
  <c r="X11" i="3"/>
  <c r="Y11" i="3"/>
  <c r="Z11" i="3"/>
  <c r="AA11" i="3"/>
  <c r="T12" i="3"/>
  <c r="U12" i="3"/>
  <c r="V12" i="3"/>
  <c r="W12" i="3"/>
  <c r="X12" i="3"/>
  <c r="Y12" i="3"/>
  <c r="Z12" i="3"/>
  <c r="AA12" i="3"/>
  <c r="T13" i="3"/>
  <c r="U13" i="3"/>
  <c r="V13" i="3"/>
  <c r="W13" i="3"/>
  <c r="X13" i="3"/>
  <c r="Y13" i="3"/>
  <c r="Z13" i="3"/>
  <c r="AA13" i="3"/>
  <c r="T14" i="3"/>
  <c r="U14" i="3"/>
  <c r="V14" i="3"/>
  <c r="W14" i="3"/>
  <c r="X14" i="3"/>
  <c r="Y14" i="3"/>
  <c r="Z14" i="3"/>
  <c r="AA14" i="3"/>
  <c r="T15" i="3"/>
  <c r="U15" i="3"/>
  <c r="V15" i="3"/>
  <c r="W15" i="3"/>
  <c r="X15" i="3"/>
  <c r="Y15" i="3"/>
  <c r="Z15" i="3"/>
  <c r="AA15" i="3"/>
  <c r="T16" i="3"/>
  <c r="U16" i="3"/>
  <c r="V16" i="3"/>
  <c r="W16" i="3"/>
  <c r="X16" i="3"/>
  <c r="Y16" i="3"/>
  <c r="Z16" i="3"/>
  <c r="AA16" i="3"/>
  <c r="T17" i="3"/>
  <c r="U17" i="3"/>
  <c r="V17" i="3"/>
  <c r="W17" i="3"/>
  <c r="X17" i="3"/>
  <c r="Y17" i="3"/>
  <c r="Z17" i="3"/>
  <c r="AA17" i="3"/>
  <c r="T18" i="3"/>
  <c r="U18" i="3"/>
  <c r="V18" i="3"/>
  <c r="W18" i="3"/>
  <c r="X18" i="3"/>
  <c r="Y18" i="3"/>
  <c r="Z18" i="3"/>
  <c r="AA18" i="3"/>
  <c r="T19" i="3"/>
  <c r="U19" i="3"/>
  <c r="V19" i="3"/>
  <c r="W19" i="3"/>
  <c r="X19" i="3"/>
  <c r="Y19" i="3"/>
  <c r="Z19" i="3"/>
  <c r="AA19" i="3"/>
  <c r="T20" i="3"/>
  <c r="U20" i="3"/>
  <c r="V20" i="3"/>
  <c r="W20" i="3"/>
  <c r="X20" i="3"/>
  <c r="Y20" i="3"/>
  <c r="Z20" i="3"/>
  <c r="AA20" i="3"/>
  <c r="T21" i="3"/>
  <c r="U21" i="3"/>
  <c r="V21" i="3"/>
  <c r="W21" i="3"/>
  <c r="X21" i="3"/>
  <c r="Y21" i="3"/>
  <c r="Z21" i="3"/>
  <c r="AA21" i="3"/>
  <c r="T22" i="3"/>
  <c r="U22" i="3"/>
  <c r="V22" i="3"/>
  <c r="W22" i="3"/>
  <c r="X22" i="3"/>
  <c r="Y22" i="3"/>
  <c r="Z22" i="3"/>
  <c r="AA22" i="3"/>
  <c r="T23" i="3"/>
  <c r="U23" i="3"/>
  <c r="V23" i="3"/>
  <c r="W23" i="3"/>
  <c r="X23" i="3"/>
  <c r="Y23" i="3"/>
  <c r="Z23" i="3"/>
  <c r="AA23" i="3"/>
  <c r="T24" i="3"/>
  <c r="U24" i="3"/>
  <c r="V24" i="3"/>
  <c r="W24" i="3"/>
  <c r="X24" i="3"/>
  <c r="Y24" i="3"/>
  <c r="Z24" i="3"/>
  <c r="AA24" i="3"/>
  <c r="T25" i="3"/>
  <c r="U25" i="3"/>
  <c r="V25" i="3"/>
  <c r="W25" i="3"/>
  <c r="X25" i="3"/>
  <c r="Y25" i="3"/>
  <c r="Z25" i="3"/>
  <c r="AA25" i="3"/>
  <c r="T26" i="3"/>
  <c r="U26" i="3"/>
  <c r="V26" i="3"/>
  <c r="W26" i="3"/>
  <c r="X26" i="3"/>
  <c r="Y26" i="3"/>
  <c r="Z26" i="3"/>
  <c r="AA26" i="3"/>
  <c r="T27" i="3"/>
  <c r="U27" i="3"/>
  <c r="V27" i="3"/>
  <c r="W27" i="3"/>
  <c r="X27" i="3"/>
  <c r="Y27" i="3"/>
  <c r="Z27" i="3"/>
  <c r="AA27" i="3"/>
  <c r="T28" i="3"/>
  <c r="U28" i="3"/>
  <c r="V28" i="3"/>
  <c r="W28" i="3"/>
  <c r="X28" i="3"/>
  <c r="Y28" i="3"/>
  <c r="Z28" i="3"/>
  <c r="AA28" i="3"/>
  <c r="T29" i="3"/>
  <c r="U29" i="3"/>
  <c r="V29" i="3"/>
  <c r="W29" i="3"/>
  <c r="X29" i="3"/>
  <c r="Y29" i="3"/>
  <c r="Z29" i="3"/>
  <c r="AA29" i="3"/>
  <c r="T30" i="3"/>
  <c r="U30" i="3"/>
  <c r="V30" i="3"/>
  <c r="W30" i="3"/>
  <c r="X30" i="3"/>
  <c r="Y30" i="3"/>
  <c r="Z30" i="3"/>
  <c r="AA30" i="3"/>
  <c r="AA7" i="3"/>
  <c r="Z7" i="3"/>
  <c r="U7" i="3"/>
  <c r="V7" i="3"/>
  <c r="W7" i="3"/>
  <c r="X7" i="3"/>
  <c r="Y7" i="3"/>
  <c r="T7" i="3"/>
  <c r="K6" i="3"/>
  <c r="L6" i="3"/>
  <c r="M6" i="3"/>
  <c r="N6" i="3"/>
  <c r="O6" i="3"/>
  <c r="P6" i="3"/>
  <c r="Q6" i="3"/>
  <c r="R6" i="3"/>
  <c r="K7" i="3"/>
  <c r="K8" i="3"/>
  <c r="L8" i="3"/>
  <c r="M8" i="3"/>
  <c r="N8" i="3"/>
  <c r="O8" i="3"/>
  <c r="P8" i="3"/>
  <c r="Q8" i="3"/>
  <c r="R8" i="3"/>
  <c r="K9" i="3"/>
  <c r="L9" i="3"/>
  <c r="M9" i="3"/>
  <c r="N9" i="3"/>
  <c r="O9" i="3"/>
  <c r="P9" i="3"/>
  <c r="Q9" i="3"/>
  <c r="R9" i="3"/>
  <c r="K10" i="3"/>
  <c r="L10" i="3"/>
  <c r="M10" i="3"/>
  <c r="N10" i="3"/>
  <c r="O10" i="3"/>
  <c r="P10" i="3"/>
  <c r="Q10" i="3"/>
  <c r="R10" i="3"/>
  <c r="K11" i="3"/>
  <c r="L11" i="3"/>
  <c r="M11" i="3"/>
  <c r="N11" i="3"/>
  <c r="O11" i="3"/>
  <c r="P11" i="3"/>
  <c r="Q11" i="3"/>
  <c r="R11" i="3"/>
  <c r="K12" i="3"/>
  <c r="L12" i="3"/>
  <c r="M12" i="3"/>
  <c r="N12" i="3"/>
  <c r="O12" i="3"/>
  <c r="P12" i="3"/>
  <c r="Q12" i="3"/>
  <c r="R12" i="3"/>
  <c r="K13" i="3"/>
  <c r="L13" i="3"/>
  <c r="M13" i="3"/>
  <c r="N13" i="3"/>
  <c r="O13" i="3"/>
  <c r="P13" i="3"/>
  <c r="Q13" i="3"/>
  <c r="R13" i="3"/>
  <c r="K14" i="3"/>
  <c r="L14" i="3"/>
  <c r="M14" i="3"/>
  <c r="N14" i="3"/>
  <c r="O14" i="3"/>
  <c r="P14" i="3"/>
  <c r="Q14" i="3"/>
  <c r="R14" i="3"/>
  <c r="K15" i="3"/>
  <c r="L15" i="3"/>
  <c r="M15" i="3"/>
  <c r="N15" i="3"/>
  <c r="O15" i="3"/>
  <c r="P15" i="3"/>
  <c r="Q15" i="3"/>
  <c r="R15" i="3"/>
  <c r="K16" i="3"/>
  <c r="L16" i="3"/>
  <c r="M16" i="3"/>
  <c r="N16" i="3"/>
  <c r="O16" i="3"/>
  <c r="P16" i="3"/>
  <c r="Q16" i="3"/>
  <c r="R16" i="3"/>
  <c r="K17" i="3"/>
  <c r="L17" i="3"/>
  <c r="M17" i="3"/>
  <c r="N17" i="3"/>
  <c r="O17" i="3"/>
  <c r="P17" i="3"/>
  <c r="Q17" i="3"/>
  <c r="R17" i="3"/>
  <c r="K18" i="3"/>
  <c r="L18" i="3"/>
  <c r="M18" i="3"/>
  <c r="N18" i="3"/>
  <c r="O18" i="3"/>
  <c r="P18" i="3"/>
  <c r="Q18" i="3"/>
  <c r="R18" i="3"/>
  <c r="K19" i="3"/>
  <c r="L19" i="3"/>
  <c r="M19" i="3"/>
  <c r="N19" i="3"/>
  <c r="O19" i="3"/>
  <c r="P19" i="3"/>
  <c r="Q19" i="3"/>
  <c r="R19" i="3"/>
  <c r="K20" i="3"/>
  <c r="L20" i="3"/>
  <c r="M20" i="3"/>
  <c r="N20" i="3"/>
  <c r="O20" i="3"/>
  <c r="P20" i="3"/>
  <c r="Q20" i="3"/>
  <c r="R20" i="3"/>
  <c r="K21" i="3"/>
  <c r="L21" i="3"/>
  <c r="M21" i="3"/>
  <c r="N21" i="3"/>
  <c r="O21" i="3"/>
  <c r="P21" i="3"/>
  <c r="Q21" i="3"/>
  <c r="R21" i="3"/>
  <c r="K22" i="3"/>
  <c r="L22" i="3"/>
  <c r="M22" i="3"/>
  <c r="N22" i="3"/>
  <c r="O22" i="3"/>
  <c r="P22" i="3"/>
  <c r="Q22" i="3"/>
  <c r="R22" i="3"/>
  <c r="K23" i="3"/>
  <c r="L23" i="3"/>
  <c r="M23" i="3"/>
  <c r="N23" i="3"/>
  <c r="O23" i="3"/>
  <c r="P23" i="3"/>
  <c r="Q23" i="3"/>
  <c r="R23" i="3"/>
  <c r="K24" i="3"/>
  <c r="L24" i="3"/>
  <c r="M24" i="3"/>
  <c r="N24" i="3"/>
  <c r="O24" i="3"/>
  <c r="P24" i="3"/>
  <c r="Q24" i="3"/>
  <c r="R24" i="3"/>
  <c r="K25" i="3"/>
  <c r="L25" i="3"/>
  <c r="M25" i="3"/>
  <c r="N25" i="3"/>
  <c r="O25" i="3"/>
  <c r="P25" i="3"/>
  <c r="Q25" i="3"/>
  <c r="R25" i="3"/>
  <c r="K26" i="3"/>
  <c r="L26" i="3"/>
  <c r="M26" i="3"/>
  <c r="N26" i="3"/>
  <c r="O26" i="3"/>
  <c r="P26" i="3"/>
  <c r="Q26" i="3"/>
  <c r="R26" i="3"/>
  <c r="K27" i="3"/>
  <c r="L27" i="3"/>
  <c r="M27" i="3"/>
  <c r="N27" i="3"/>
  <c r="O27" i="3"/>
  <c r="P27" i="3"/>
  <c r="Q27" i="3"/>
  <c r="R27" i="3"/>
  <c r="K28" i="3"/>
  <c r="L28" i="3"/>
  <c r="M28" i="3"/>
  <c r="N28" i="3"/>
  <c r="O28" i="3"/>
  <c r="P28" i="3"/>
  <c r="Q28" i="3"/>
  <c r="R28" i="3"/>
  <c r="K29" i="3"/>
  <c r="L29" i="3"/>
  <c r="M29" i="3"/>
  <c r="N29" i="3"/>
  <c r="O29" i="3"/>
  <c r="P29" i="3"/>
  <c r="Q29" i="3"/>
  <c r="R29" i="3"/>
  <c r="K30" i="3"/>
  <c r="L30" i="3"/>
  <c r="M30" i="3"/>
  <c r="N30" i="3"/>
  <c r="O30" i="3"/>
  <c r="P30" i="3"/>
  <c r="Q30" i="3"/>
  <c r="R30" i="3"/>
  <c r="R7" i="3"/>
  <c r="Q7" i="3"/>
  <c r="L7" i="3"/>
  <c r="M7" i="3"/>
  <c r="N7" i="3"/>
  <c r="O7" i="3"/>
  <c r="P7" i="3"/>
</calcChain>
</file>

<file path=xl/sharedStrings.xml><?xml version="1.0" encoding="utf-8"?>
<sst xmlns="http://schemas.openxmlformats.org/spreadsheetml/2006/main" count="37" uniqueCount="14">
  <si>
    <t>cons_real</t>
  </si>
  <si>
    <t>invest_real</t>
  </si>
  <si>
    <t>invest_fixed_capital_real</t>
  </si>
  <si>
    <t>export_real</t>
  </si>
  <si>
    <t>import_real</t>
  </si>
  <si>
    <t>export_usd</t>
  </si>
  <si>
    <t>import_usd</t>
  </si>
  <si>
    <t>gdp</t>
  </si>
  <si>
    <t>rmse all</t>
  </si>
  <si>
    <t>rmse 15-19</t>
  </si>
  <si>
    <t>rmse_all</t>
  </si>
  <si>
    <t>rmse_19</t>
  </si>
  <si>
    <t>target</t>
  </si>
  <si>
    <t>gdp_real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</si>
</sst>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6BA-2274-4E2D-B4B3-69325B7D3F0D}">
  <dimension ref="A1:C9"/>
  <sheetViews>
    <sheetView tabSelected="1" workbookViewId="0">
      <selection activeCell="A7" sqref="A7"/>
    </sheetView>
  </sheetViews>
  <sheetFormatPr defaultRowHeight="14.4" x14ac:dyDescent="0.3"/>
  <sheetData>
    <row r="1" spans="1:3" x14ac:dyDescent="0.3">
      <c r="A1" t="s">
        <v>12</v>
      </c>
      <c r="B1" t="s">
        <v>10</v>
      </c>
      <c r="C1" t="s">
        <v>11</v>
      </c>
    </row>
    <row r="2" spans="1:3" x14ac:dyDescent="0.3">
      <c r="A2" t="s">
        <v>0</v>
      </c>
      <c r="B2">
        <f>Лист3!AC32</f>
        <v>4.7183063760215379E-3</v>
      </c>
      <c r="C2">
        <f>Лист3!AC33</f>
        <v>9.5341218218746569E-4</v>
      </c>
    </row>
    <row r="3" spans="1:3" x14ac:dyDescent="0.3">
      <c r="A3" t="s">
        <v>1</v>
      </c>
      <c r="B3">
        <f>Лист3!AD32</f>
        <v>8.8963842827620623E-3</v>
      </c>
      <c r="C3">
        <f>Лист3!AD33</f>
        <v>8.651445791123558E-3</v>
      </c>
    </row>
    <row r="4" spans="1:3" x14ac:dyDescent="0.3">
      <c r="A4" t="s">
        <v>2</v>
      </c>
      <c r="B4">
        <f>Лист3!AE32</f>
        <v>3.2425789129563224E-3</v>
      </c>
      <c r="C4">
        <f>Лист3!AE33</f>
        <v>3.4160476050392866E-3</v>
      </c>
    </row>
    <row r="5" spans="1:3" x14ac:dyDescent="0.3">
      <c r="A5" t="s">
        <v>3</v>
      </c>
      <c r="B5">
        <f>Лист3!AF32</f>
        <v>2.6118372679884046E-3</v>
      </c>
      <c r="C5">
        <f>Лист3!AF33</f>
        <v>2.689465703390008E-3</v>
      </c>
    </row>
    <row r="6" spans="1:3" x14ac:dyDescent="0.3">
      <c r="A6" t="s">
        <v>4</v>
      </c>
      <c r="B6">
        <f>Лист3!AG32</f>
        <v>8.2432849263056052E-3</v>
      </c>
      <c r="C6">
        <f>Лист3!AG33</f>
        <v>4.4014289039915793E-3</v>
      </c>
    </row>
    <row r="7" spans="1:3" x14ac:dyDescent="0.3">
      <c r="A7" t="s">
        <v>13</v>
      </c>
      <c r="B7">
        <f>Лист3!AH32</f>
        <v>5.9261045622977133E-4</v>
      </c>
      <c r="C7">
        <f>Лист3!AH33</f>
        <v>1.2866628919234042E-4</v>
      </c>
    </row>
    <row r="8" spans="1:3" x14ac:dyDescent="0.3">
      <c r="A8" t="s">
        <v>5</v>
      </c>
      <c r="B8">
        <f>Лист3!AI32</f>
        <v>1.2665908226965847E-2</v>
      </c>
      <c r="C8">
        <f>Лист3!AI33</f>
        <v>1.1068665346574641E-2</v>
      </c>
    </row>
    <row r="9" spans="1:3" x14ac:dyDescent="0.3">
      <c r="A9" t="s">
        <v>6</v>
      </c>
      <c r="B9">
        <f>Лист3!AJ32</f>
        <v>1.0464614452605358E-2</v>
      </c>
      <c r="C9">
        <f>Лист3!AJ33</f>
        <v>7.3756067548753747E-3</v>
      </c>
    </row>
  </sheetData>
  <sortState xmlns:xlrd2="http://schemas.microsoft.com/office/spreadsheetml/2017/richdata2" ref="A2:B17">
    <sortCondition ref="A1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EAA3-C61D-4765-AA41-91AC58298C40}">
  <dimension ref="A1:AJ33"/>
  <sheetViews>
    <sheetView topLeftCell="R25" workbookViewId="0">
      <selection activeCell="AA1" sqref="T1:AA1"/>
    </sheetView>
  </sheetViews>
  <sheetFormatPr defaultRowHeight="14.4" x14ac:dyDescent="0.3"/>
  <cols>
    <col min="1" max="1" width="15.77734375" customWidth="1"/>
    <col min="29" max="29" width="12" bestFit="1" customWidth="1"/>
  </cols>
  <sheetData>
    <row r="1" spans="1:3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7</v>
      </c>
      <c r="Q1" t="s">
        <v>5</v>
      </c>
      <c r="R1" t="s">
        <v>6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7</v>
      </c>
      <c r="Z1" t="s">
        <v>5</v>
      </c>
      <c r="AA1" t="s">
        <v>6</v>
      </c>
    </row>
    <row r="2" spans="1:36" x14ac:dyDescent="0.3">
      <c r="B2">
        <v>13432.3</v>
      </c>
      <c r="C2">
        <v>7127.2</v>
      </c>
      <c r="D2">
        <v>7995.5</v>
      </c>
      <c r="E2">
        <v>5485.7</v>
      </c>
      <c r="F2">
        <v>6650</v>
      </c>
      <c r="G2">
        <v>23753.37</v>
      </c>
      <c r="H2">
        <v>158035.35</v>
      </c>
      <c r="I2">
        <v>125868.56</v>
      </c>
    </row>
    <row r="3" spans="1:36" x14ac:dyDescent="0.3">
      <c r="A3" s="1">
        <v>41640</v>
      </c>
      <c r="B3">
        <v>11944.7</v>
      </c>
      <c r="C3">
        <v>3536.7</v>
      </c>
      <c r="D3">
        <v>3274.2</v>
      </c>
      <c r="E3">
        <v>5089.3</v>
      </c>
      <c r="F3">
        <v>5612.3</v>
      </c>
      <c r="G3">
        <v>19703.12</v>
      </c>
      <c r="H3">
        <v>137911.19</v>
      </c>
      <c r="I3">
        <v>98609.279999999999</v>
      </c>
    </row>
    <row r="4" spans="1:36" x14ac:dyDescent="0.3">
      <c r="A4" s="1">
        <v>41730</v>
      </c>
      <c r="B4">
        <v>12453.4</v>
      </c>
      <c r="C4">
        <v>5345</v>
      </c>
      <c r="D4">
        <v>4471.3999999999996</v>
      </c>
      <c r="E4">
        <v>5296.4</v>
      </c>
      <c r="F4">
        <v>6385.1</v>
      </c>
      <c r="G4">
        <v>21144.81</v>
      </c>
      <c r="H4">
        <v>149401.19</v>
      </c>
      <c r="I4">
        <v>112369.12</v>
      </c>
    </row>
    <row r="5" spans="1:36" x14ac:dyDescent="0.3">
      <c r="A5" s="1">
        <v>41821</v>
      </c>
      <c r="B5">
        <v>13242.2</v>
      </c>
      <c r="C5">
        <v>6749.9</v>
      </c>
      <c r="D5">
        <v>5088.6000000000004</v>
      </c>
      <c r="E5">
        <v>5078</v>
      </c>
      <c r="F5">
        <v>6613.8</v>
      </c>
      <c r="G5">
        <v>22348.66</v>
      </c>
      <c r="H5">
        <v>143496.47</v>
      </c>
      <c r="I5">
        <v>116897.04</v>
      </c>
    </row>
    <row r="6" spans="1:36" x14ac:dyDescent="0.3">
      <c r="A6" s="1">
        <v>41913</v>
      </c>
      <c r="B6">
        <v>13654.5</v>
      </c>
      <c r="C6">
        <v>6916.9</v>
      </c>
      <c r="D6">
        <v>7866.3</v>
      </c>
      <c r="E6">
        <v>5231.8</v>
      </c>
      <c r="F6">
        <v>5889.2</v>
      </c>
      <c r="G6">
        <v>23973.62</v>
      </c>
      <c r="H6">
        <v>131741.74</v>
      </c>
      <c r="I6">
        <v>101022.18</v>
      </c>
      <c r="K6">
        <f>LN(B6)-LN(B2)</f>
        <v>1.6406883382444448E-2</v>
      </c>
      <c r="L6">
        <f t="shared" ref="L6" si="0">LN(C6)-LN(C2)</f>
        <v>-2.9950758044950732E-2</v>
      </c>
      <c r="M6">
        <f t="shared" ref="M6" si="1">LN(D6)-LN(D2)</f>
        <v>-1.6291071309684213E-2</v>
      </c>
      <c r="N6">
        <f t="shared" ref="N6" si="2">LN(E6)-LN(E2)</f>
        <v>-4.738931924375045E-2</v>
      </c>
      <c r="O6">
        <f t="shared" ref="O6" si="3">LN(F6)-LN(F2)</f>
        <v>-0.12149668965864713</v>
      </c>
      <c r="P6">
        <f t="shared" ref="P6" si="4">LN(G6)-LN(G2)</f>
        <v>9.2296440031880422E-3</v>
      </c>
      <c r="Q6">
        <f>LN(H6)-LN(H2)</f>
        <v>-0.18197525122048752</v>
      </c>
      <c r="R6">
        <f>LN(I6)-LN(I2)</f>
        <v>-0.21989809117074621</v>
      </c>
    </row>
    <row r="7" spans="1:36" x14ac:dyDescent="0.3">
      <c r="A7" s="1">
        <v>42005</v>
      </c>
      <c r="B7">
        <v>11053.5</v>
      </c>
      <c r="C7">
        <v>2823.4</v>
      </c>
      <c r="D7">
        <v>3130.6</v>
      </c>
      <c r="E7">
        <v>5340.4</v>
      </c>
      <c r="F7">
        <v>4192.6000000000004</v>
      </c>
      <c r="G7">
        <v>19401.740000000002</v>
      </c>
      <c r="H7">
        <v>101920.66</v>
      </c>
      <c r="I7">
        <v>64757.75</v>
      </c>
      <c r="K7">
        <f>LN(B7)-LN(B3)</f>
        <v>-7.7540545458431254E-2</v>
      </c>
      <c r="L7">
        <f t="shared" ref="L7:P7" si="5">LN(C7)-LN(C3)</f>
        <v>-0.22525225651609215</v>
      </c>
      <c r="M7">
        <f t="shared" si="5"/>
        <v>-4.4848884966118163E-2</v>
      </c>
      <c r="N7">
        <f t="shared" si="5"/>
        <v>4.8160259986696374E-2</v>
      </c>
      <c r="O7">
        <f t="shared" si="5"/>
        <v>-0.29163955114191964</v>
      </c>
      <c r="P7">
        <f t="shared" si="5"/>
        <v>-1.5414246069402893E-2</v>
      </c>
      <c r="Q7">
        <f>LN(H7)-LN(H3)</f>
        <v>-0.30241525979483619</v>
      </c>
      <c r="R7">
        <f>LN(I7)-LN(I3)</f>
        <v>-0.42051199028993302</v>
      </c>
      <c r="T7">
        <f>K6</f>
        <v>1.6406883382444448E-2</v>
      </c>
      <c r="U7">
        <f t="shared" ref="U7:Y7" si="6">L6</f>
        <v>-2.9950758044950732E-2</v>
      </c>
      <c r="V7">
        <f t="shared" si="6"/>
        <v>-1.6291071309684213E-2</v>
      </c>
      <c r="W7">
        <f t="shared" si="6"/>
        <v>-4.738931924375045E-2</v>
      </c>
      <c r="X7">
        <f t="shared" si="6"/>
        <v>-0.12149668965864713</v>
      </c>
      <c r="Y7">
        <f t="shared" si="6"/>
        <v>9.2296440031880422E-3</v>
      </c>
      <c r="Z7">
        <f>Q6</f>
        <v>-0.18197525122048752</v>
      </c>
      <c r="AA7">
        <f>R6</f>
        <v>-0.21989809117074621</v>
      </c>
      <c r="AC7">
        <f>(K7-T7)^2</f>
        <v>8.826119385811404E-3</v>
      </c>
      <c r="AD7">
        <f t="shared" ref="AD7:AJ7" si="7">(L7-U7)^2</f>
        <v>3.8142675305073252E-2</v>
      </c>
      <c r="AE7">
        <f t="shared" si="7"/>
        <v>8.1554872083560543E-4</v>
      </c>
      <c r="AF7">
        <f t="shared" si="7"/>
        <v>9.1297220911154345E-3</v>
      </c>
      <c r="AG7">
        <f t="shared" si="7"/>
        <v>2.8948593313716058E-2</v>
      </c>
      <c r="AH7">
        <f t="shared" si="7"/>
        <v>6.0732131790994606E-4</v>
      </c>
      <c r="AI7">
        <f t="shared" si="7"/>
        <v>1.450579566538918E-2</v>
      </c>
      <c r="AJ7">
        <f t="shared" si="7"/>
        <v>4.0245936519803266E-2</v>
      </c>
    </row>
    <row r="8" spans="1:36" x14ac:dyDescent="0.3">
      <c r="A8" s="1">
        <v>42095</v>
      </c>
      <c r="B8">
        <v>11279</v>
      </c>
      <c r="C8">
        <v>4250.3999999999996</v>
      </c>
      <c r="D8">
        <v>3978.8</v>
      </c>
      <c r="E8">
        <v>5386.9</v>
      </c>
      <c r="F8">
        <v>4521.1000000000004</v>
      </c>
      <c r="G8">
        <v>20490.95</v>
      </c>
      <c r="H8">
        <v>104520.26</v>
      </c>
      <c r="I8">
        <v>70307.02</v>
      </c>
      <c r="K8">
        <f t="shared" ref="K8:K30" si="8">LN(B8)-LN(B4)</f>
        <v>-9.9051088339482618E-2</v>
      </c>
      <c r="L8">
        <f t="shared" ref="L8:L30" si="9">LN(C8)-LN(C4)</f>
        <v>-0.22914844832241066</v>
      </c>
      <c r="M8">
        <f t="shared" ref="M8:M30" si="10">LN(D8)-LN(D4)</f>
        <v>-0.11672129239789975</v>
      </c>
      <c r="N8">
        <f t="shared" ref="N8:N30" si="11">LN(E8)-LN(E4)</f>
        <v>1.694273583491146E-2</v>
      </c>
      <c r="O8">
        <f t="shared" ref="O8:O30" si="12">LN(F8)-LN(F4)</f>
        <v>-0.3452118240009181</v>
      </c>
      <c r="P8">
        <f t="shared" ref="P8:R23" si="13">LN(G8)-LN(G4)</f>
        <v>-3.1411160052227771E-2</v>
      </c>
      <c r="Q8">
        <f t="shared" si="13"/>
        <v>-0.3572543096495977</v>
      </c>
      <c r="R8">
        <f t="shared" si="13"/>
        <v>-0.46891751503379986</v>
      </c>
      <c r="T8">
        <f t="shared" ref="T8:T30" si="14">K7</f>
        <v>-7.7540545458431254E-2</v>
      </c>
      <c r="U8">
        <f t="shared" ref="U8:U30" si="15">L7</f>
        <v>-0.22525225651609215</v>
      </c>
      <c r="V8">
        <f t="shared" ref="V8:V30" si="16">M7</f>
        <v>-4.4848884966118163E-2</v>
      </c>
      <c r="W8">
        <f t="shared" ref="W8:W30" si="17">N7</f>
        <v>4.8160259986696374E-2</v>
      </c>
      <c r="X8">
        <f t="shared" ref="X8:X30" si="18">O7</f>
        <v>-0.29163955114191964</v>
      </c>
      <c r="Y8">
        <f t="shared" ref="Y8:Y30" si="19">P7</f>
        <v>-1.5414246069402893E-2</v>
      </c>
      <c r="Z8">
        <f t="shared" ref="Z8:Z30" si="20">Q7</f>
        <v>-0.30241525979483619</v>
      </c>
      <c r="AA8">
        <f t="shared" ref="AA8:AA30" si="21">R7</f>
        <v>-0.42051199028993302</v>
      </c>
      <c r="AC8">
        <f t="shared" ref="AC8:AC30" si="22">(K8-T8)^2</f>
        <v>4.6270345503754954E-4</v>
      </c>
      <c r="AD8">
        <f t="shared" ref="AD8:AD30" si="23">(L8-U8)^2</f>
        <v>1.5180310591623457E-5</v>
      </c>
      <c r="AE8">
        <f t="shared" ref="AE8:AE30" si="24">(M8-V8)^2</f>
        <v>5.1656429500400126E-3</v>
      </c>
      <c r="AF8">
        <f t="shared" ref="AF8:AF30" si="25">(N8-W8)^2</f>
        <v>9.7453381416727448E-4</v>
      </c>
      <c r="AG8">
        <f t="shared" ref="AG8:AG30" si="26">(O8-X8)^2</f>
        <v>2.869988419278983E-3</v>
      </c>
      <c r="AH8">
        <f t="shared" ref="AH8:AH30" si="27">(P8-Y8)^2</f>
        <v>2.5590125697389811E-4</v>
      </c>
      <c r="AI8">
        <f t="shared" ref="AI8:AI30" si="28">(Q8-Z8)^2</f>
        <v>3.0073213889730186E-3</v>
      </c>
      <c r="AJ8">
        <f t="shared" ref="AJ8:AJ30" si="29">(R8-AA8)^2</f>
        <v>2.3430948257291044E-3</v>
      </c>
    </row>
    <row r="9" spans="1:36" x14ac:dyDescent="0.3">
      <c r="A9" s="1">
        <v>42186</v>
      </c>
      <c r="B9">
        <v>11958.6</v>
      </c>
      <c r="C9">
        <v>6331.2</v>
      </c>
      <c r="D9">
        <v>4392.8999999999996</v>
      </c>
      <c r="E9">
        <v>5028</v>
      </c>
      <c r="F9">
        <v>4975.8</v>
      </c>
      <c r="G9">
        <v>21968</v>
      </c>
      <c r="H9">
        <v>91850.12</v>
      </c>
      <c r="I9">
        <v>75212.039999999994</v>
      </c>
      <c r="K9">
        <f t="shared" si="8"/>
        <v>-0.10195801503267887</v>
      </c>
      <c r="L9">
        <f t="shared" si="9"/>
        <v>-6.4037898310861152E-2</v>
      </c>
      <c r="M9">
        <f t="shared" si="10"/>
        <v>-0.14701314236638829</v>
      </c>
      <c r="N9">
        <f t="shared" si="11"/>
        <v>-9.8951925544863428E-3</v>
      </c>
      <c r="O9">
        <f t="shared" si="12"/>
        <v>-0.28457221351211182</v>
      </c>
      <c r="P9">
        <f t="shared" si="13"/>
        <v>-1.7179514979304145E-2</v>
      </c>
      <c r="Q9">
        <f t="shared" ref="Q9:R9" si="30">LN(H9)-LN(H5)</f>
        <v>-0.4461523174557378</v>
      </c>
      <c r="R9">
        <f t="shared" si="30"/>
        <v>-0.44098222284733524</v>
      </c>
      <c r="T9">
        <f t="shared" si="14"/>
        <v>-9.9051088339482618E-2</v>
      </c>
      <c r="U9">
        <f t="shared" si="15"/>
        <v>-0.22914844832241066</v>
      </c>
      <c r="V9">
        <f t="shared" si="16"/>
        <v>-0.11672129239789975</v>
      </c>
      <c r="W9">
        <f t="shared" si="17"/>
        <v>1.694273583491146E-2</v>
      </c>
      <c r="X9">
        <f t="shared" si="18"/>
        <v>-0.3452118240009181</v>
      </c>
      <c r="Y9">
        <f t="shared" si="19"/>
        <v>-3.1411160052227771E-2</v>
      </c>
      <c r="Z9">
        <f t="shared" si="20"/>
        <v>-0.3572543096495977</v>
      </c>
      <c r="AA9">
        <f t="shared" si="21"/>
        <v>-0.46891751503379986</v>
      </c>
      <c r="AC9">
        <f t="shared" si="22"/>
        <v>8.4502227996169113E-6</v>
      </c>
      <c r="AD9">
        <f t="shared" si="23"/>
        <v>2.7261493725116392E-2</v>
      </c>
      <c r="AE9">
        <f t="shared" si="24"/>
        <v>9.1759617451341968E-4</v>
      </c>
      <c r="AF9">
        <f t="shared" si="25"/>
        <v>7.2027440023444457E-4</v>
      </c>
      <c r="AG9">
        <f t="shared" si="26"/>
        <v>3.6771623602341449E-3</v>
      </c>
      <c r="AH9">
        <f t="shared" si="27"/>
        <v>2.0253972148167134E-4</v>
      </c>
      <c r="AI9">
        <f t="shared" si="28"/>
        <v>7.9028557919005454E-3</v>
      </c>
      <c r="AJ9">
        <f t="shared" si="29"/>
        <v>7.8038054954315133E-4</v>
      </c>
    </row>
    <row r="10" spans="1:36" x14ac:dyDescent="0.3">
      <c r="A10" s="1">
        <v>42278</v>
      </c>
      <c r="B10">
        <v>12143.6</v>
      </c>
      <c r="C10">
        <v>6495.6</v>
      </c>
      <c r="D10">
        <v>6998.8</v>
      </c>
      <c r="E10">
        <v>5700.4</v>
      </c>
      <c r="F10">
        <v>4676.3</v>
      </c>
      <c r="G10">
        <v>23589.9</v>
      </c>
      <c r="H10">
        <v>94743.88</v>
      </c>
      <c r="I10">
        <v>71512.13</v>
      </c>
      <c r="K10">
        <f t="shared" si="8"/>
        <v>-0.11726685559692918</v>
      </c>
      <c r="L10">
        <f t="shared" si="9"/>
        <v>-6.2842667770549809E-2</v>
      </c>
      <c r="M10">
        <f t="shared" si="10"/>
        <v>-0.11684910631934819</v>
      </c>
      <c r="N10">
        <f t="shared" si="11"/>
        <v>8.5780960692360964E-2</v>
      </c>
      <c r="O10">
        <f t="shared" si="12"/>
        <v>-0.23061296605780512</v>
      </c>
      <c r="P10">
        <f t="shared" si="13"/>
        <v>-1.6135404828332867E-2</v>
      </c>
      <c r="Q10">
        <f t="shared" ref="Q10:R10" si="31">LN(H10)-LN(H6)</f>
        <v>-0.32966624011151424</v>
      </c>
      <c r="R10">
        <f t="shared" si="31"/>
        <v>-0.34547301103161665</v>
      </c>
      <c r="T10">
        <f t="shared" si="14"/>
        <v>-0.10195801503267887</v>
      </c>
      <c r="U10">
        <f t="shared" si="15"/>
        <v>-6.4037898310861152E-2</v>
      </c>
      <c r="V10">
        <f t="shared" si="16"/>
        <v>-0.14701314236638829</v>
      </c>
      <c r="W10">
        <f t="shared" si="17"/>
        <v>-9.8951925544863428E-3</v>
      </c>
      <c r="X10">
        <f t="shared" si="18"/>
        <v>-0.28457221351211182</v>
      </c>
      <c r="Y10">
        <f t="shared" si="19"/>
        <v>-1.7179514979304145E-2</v>
      </c>
      <c r="Z10">
        <f t="shared" si="20"/>
        <v>-0.4461523174557378</v>
      </c>
      <c r="AA10">
        <f t="shared" si="21"/>
        <v>-0.44098222284733524</v>
      </c>
      <c r="AC10">
        <f t="shared" si="22"/>
        <v>2.3436059942163554E-4</v>
      </c>
      <c r="AD10">
        <f t="shared" si="23"/>
        <v>1.4285760444929445E-6</v>
      </c>
      <c r="AE10">
        <f t="shared" si="24"/>
        <v>9.0986907064713452E-4</v>
      </c>
      <c r="AF10">
        <f t="shared" si="25"/>
        <v>9.153926300114211E-3</v>
      </c>
      <c r="AG10">
        <f t="shared" si="26"/>
        <v>2.9116003858351033E-3</v>
      </c>
      <c r="AH10">
        <f t="shared" si="27"/>
        <v>1.0901660073612651E-6</v>
      </c>
      <c r="AI10">
        <f t="shared" si="28"/>
        <v>1.3569006215044433E-2</v>
      </c>
      <c r="AJ10">
        <f t="shared" si="29"/>
        <v>9.122009541659799E-3</v>
      </c>
    </row>
    <row r="11" spans="1:36" x14ac:dyDescent="0.3">
      <c r="A11" s="1">
        <v>42370</v>
      </c>
      <c r="B11">
        <v>10723.6</v>
      </c>
      <c r="C11">
        <v>2895.6</v>
      </c>
      <c r="D11">
        <v>2827.3</v>
      </c>
      <c r="E11">
        <v>5123.8</v>
      </c>
      <c r="F11">
        <v>3719.4</v>
      </c>
      <c r="G11">
        <v>19361.689999999999</v>
      </c>
      <c r="H11">
        <v>70872.899999999994</v>
      </c>
      <c r="I11">
        <v>53317.08</v>
      </c>
      <c r="K11">
        <f t="shared" si="8"/>
        <v>-3.0300199730064037E-2</v>
      </c>
      <c r="L11">
        <f t="shared" si="9"/>
        <v>2.5250510968887419E-2</v>
      </c>
      <c r="M11">
        <f t="shared" si="10"/>
        <v>-0.10190248682944159</v>
      </c>
      <c r="N11">
        <f t="shared" si="11"/>
        <v>-4.1404205267328464E-2</v>
      </c>
      <c r="O11">
        <f t="shared" si="12"/>
        <v>-0.11975870159385238</v>
      </c>
      <c r="P11">
        <f t="shared" si="13"/>
        <v>-2.0663813419457E-3</v>
      </c>
      <c r="Q11">
        <f t="shared" ref="Q11:R11" si="32">LN(H11)-LN(H7)</f>
        <v>-0.36330653549075542</v>
      </c>
      <c r="R11">
        <f t="shared" si="32"/>
        <v>-0.19439665441692888</v>
      </c>
      <c r="T11">
        <f t="shared" si="14"/>
        <v>-0.11726685559692918</v>
      </c>
      <c r="U11">
        <f t="shared" si="15"/>
        <v>-6.2842667770549809E-2</v>
      </c>
      <c r="V11">
        <f t="shared" si="16"/>
        <v>-0.11684910631934819</v>
      </c>
      <c r="W11">
        <f t="shared" si="17"/>
        <v>8.5780960692360964E-2</v>
      </c>
      <c r="X11">
        <f t="shared" si="18"/>
        <v>-0.23061296605780512</v>
      </c>
      <c r="Y11">
        <f t="shared" si="19"/>
        <v>-1.6135404828332867E-2</v>
      </c>
      <c r="Z11">
        <f t="shared" si="20"/>
        <v>-0.32966624011151424</v>
      </c>
      <c r="AA11">
        <f t="shared" si="21"/>
        <v>-0.34547301103161665</v>
      </c>
      <c r="AC11">
        <f t="shared" si="22"/>
        <v>7.5631992326657491E-3</v>
      </c>
      <c r="AD11">
        <f t="shared" si="23"/>
        <v>7.7604081404184354E-3</v>
      </c>
      <c r="AE11">
        <f t="shared" si="24"/>
        <v>2.2340143417605611E-4</v>
      </c>
      <c r="AF11">
        <f t="shared" si="25"/>
        <v>1.6176066440193742E-2</v>
      </c>
      <c r="AG11">
        <f t="shared" si="26"/>
        <v>1.2288667949843976E-2</v>
      </c>
      <c r="AH11">
        <f t="shared" si="27"/>
        <v>1.979374218605137E-4</v>
      </c>
      <c r="AI11">
        <f t="shared" si="28"/>
        <v>1.1316694732025955E-3</v>
      </c>
      <c r="AJ11">
        <f t="shared" si="29"/>
        <v>2.2824065527968312E-2</v>
      </c>
    </row>
    <row r="12" spans="1:36" x14ac:dyDescent="0.3">
      <c r="A12" s="1">
        <v>42461</v>
      </c>
      <c r="B12">
        <v>10960.3</v>
      </c>
      <c r="C12">
        <v>4227.8999999999996</v>
      </c>
      <c r="D12">
        <v>3939</v>
      </c>
      <c r="E12">
        <v>5511.5</v>
      </c>
      <c r="F12">
        <v>4247</v>
      </c>
      <c r="G12">
        <v>20556.72</v>
      </c>
      <c r="H12">
        <v>80466.070000000007</v>
      </c>
      <c r="I12">
        <v>64178</v>
      </c>
      <c r="K12">
        <f t="shared" si="8"/>
        <v>-2.8662936249750359E-2</v>
      </c>
      <c r="L12">
        <f t="shared" si="9"/>
        <v>-5.3076802711586879E-3</v>
      </c>
      <c r="M12">
        <f t="shared" si="10"/>
        <v>-1.0053382307352976E-2</v>
      </c>
      <c r="N12">
        <f t="shared" si="11"/>
        <v>2.2866738102857553E-2</v>
      </c>
      <c r="O12">
        <f t="shared" si="12"/>
        <v>-6.2542475736933056E-2</v>
      </c>
      <c r="P12">
        <f t="shared" si="13"/>
        <v>3.2045695302134192E-3</v>
      </c>
      <c r="Q12">
        <f t="shared" ref="Q12:R12" si="33">LN(H12)-LN(H8)</f>
        <v>-0.26154532332238389</v>
      </c>
      <c r="R12">
        <f t="shared" si="33"/>
        <v>-9.1211178743375143E-2</v>
      </c>
      <c r="T12">
        <f t="shared" si="14"/>
        <v>-3.0300199730064037E-2</v>
      </c>
      <c r="U12">
        <f t="shared" si="15"/>
        <v>2.5250510968887419E-2</v>
      </c>
      <c r="V12">
        <f t="shared" si="16"/>
        <v>-0.10190248682944159</v>
      </c>
      <c r="W12">
        <f t="shared" si="17"/>
        <v>-4.1404205267328464E-2</v>
      </c>
      <c r="X12">
        <f t="shared" si="18"/>
        <v>-0.11975870159385238</v>
      </c>
      <c r="Y12">
        <f t="shared" si="19"/>
        <v>-2.0663813419457E-3</v>
      </c>
      <c r="Z12">
        <f t="shared" si="20"/>
        <v>-0.36330653549075542</v>
      </c>
      <c r="AA12">
        <f t="shared" si="21"/>
        <v>-0.19439665441692888</v>
      </c>
      <c r="AC12">
        <f t="shared" si="22"/>
        <v>2.6806317039688563E-6</v>
      </c>
      <c r="AD12">
        <f t="shared" si="23"/>
        <v>9.3380305186323059E-4</v>
      </c>
      <c r="AE12">
        <f t="shared" si="24"/>
        <v>8.4362580015095584E-3</v>
      </c>
      <c r="AF12">
        <f t="shared" si="25"/>
        <v>4.130754161693658E-3</v>
      </c>
      <c r="AG12">
        <f t="shared" si="26"/>
        <v>3.2736965013100035E-3</v>
      </c>
      <c r="AH12">
        <f t="shared" si="27"/>
        <v>2.7782923096714978E-5</v>
      </c>
      <c r="AI12">
        <f t="shared" si="28"/>
        <v>1.0355344301976325E-2</v>
      </c>
      <c r="AJ12">
        <f t="shared" si="29"/>
        <v>1.064724238997755E-2</v>
      </c>
    </row>
    <row r="13" spans="1:36" x14ac:dyDescent="0.3">
      <c r="A13" s="1">
        <v>42552</v>
      </c>
      <c r="B13">
        <v>11575.7</v>
      </c>
      <c r="C13">
        <v>6025</v>
      </c>
      <c r="D13">
        <v>4473.7</v>
      </c>
      <c r="E13">
        <v>5476.9</v>
      </c>
      <c r="F13">
        <v>4816.3</v>
      </c>
      <c r="G13">
        <v>21980.86</v>
      </c>
      <c r="H13">
        <v>84798.15</v>
      </c>
      <c r="I13">
        <v>73594.559999999998</v>
      </c>
      <c r="K13">
        <f t="shared" si="8"/>
        <v>-3.2542611508874941E-2</v>
      </c>
      <c r="L13">
        <f t="shared" si="9"/>
        <v>-4.957231227230352E-2</v>
      </c>
      <c r="M13">
        <f t="shared" si="10"/>
        <v>1.8226205482227087E-2</v>
      </c>
      <c r="N13">
        <f t="shared" si="11"/>
        <v>8.5516956736368499E-2</v>
      </c>
      <c r="O13">
        <f t="shared" si="12"/>
        <v>-3.2580163277840413E-2</v>
      </c>
      <c r="P13">
        <f t="shared" si="13"/>
        <v>5.8522566305718726E-4</v>
      </c>
      <c r="Q13">
        <f t="shared" ref="Q13:R13" si="34">LN(H13)-LN(H9)</f>
        <v>-7.9884391616085182E-2</v>
      </c>
      <c r="R13">
        <f t="shared" si="34"/>
        <v>-2.1740214563465088E-2</v>
      </c>
      <c r="T13">
        <f t="shared" si="14"/>
        <v>-2.8662936249750359E-2</v>
      </c>
      <c r="U13">
        <f t="shared" si="15"/>
        <v>-5.3076802711586879E-3</v>
      </c>
      <c r="V13">
        <f t="shared" si="16"/>
        <v>-1.0053382307352976E-2</v>
      </c>
      <c r="W13">
        <f t="shared" si="17"/>
        <v>2.2866738102857553E-2</v>
      </c>
      <c r="X13">
        <f t="shared" si="18"/>
        <v>-6.2542475736933056E-2</v>
      </c>
      <c r="Y13">
        <f t="shared" si="19"/>
        <v>3.2045695302134192E-3</v>
      </c>
      <c r="Z13">
        <f t="shared" si="20"/>
        <v>-0.26154532332238389</v>
      </c>
      <c r="AA13">
        <f t="shared" si="21"/>
        <v>-9.1211178743375143E-2</v>
      </c>
      <c r="AC13">
        <f t="shared" si="22"/>
        <v>1.5051880116263393E-5</v>
      </c>
      <c r="AD13">
        <f t="shared" si="23"/>
        <v>1.959357646196775E-3</v>
      </c>
      <c r="AE13">
        <f t="shared" si="24"/>
        <v>7.9973508554856583E-4</v>
      </c>
      <c r="AF13">
        <f t="shared" si="25"/>
        <v>3.9250498948267222E-3</v>
      </c>
      <c r="AG13">
        <f t="shared" si="26"/>
        <v>8.9774016789629827E-4</v>
      </c>
      <c r="AH13">
        <f t="shared" si="27"/>
        <v>6.8609622944089643E-6</v>
      </c>
      <c r="AI13">
        <f t="shared" si="28"/>
        <v>3.3000694108400522E-2</v>
      </c>
      <c r="AJ13">
        <f t="shared" si="29"/>
        <v>4.8262148640863456E-3</v>
      </c>
    </row>
    <row r="14" spans="1:36" x14ac:dyDescent="0.3">
      <c r="A14" s="1">
        <v>42644</v>
      </c>
      <c r="B14">
        <v>11984.9</v>
      </c>
      <c r="C14">
        <v>6624.9</v>
      </c>
      <c r="D14">
        <v>7493.9</v>
      </c>
      <c r="E14">
        <v>6023.4</v>
      </c>
      <c r="F14">
        <v>4908.7</v>
      </c>
      <c r="G14">
        <v>23716.82</v>
      </c>
      <c r="H14">
        <v>96215.46</v>
      </c>
      <c r="I14">
        <v>75006.91</v>
      </c>
      <c r="K14">
        <f t="shared" si="8"/>
        <v>-1.315475794588572E-2</v>
      </c>
      <c r="L14">
        <f t="shared" si="9"/>
        <v>1.9710252809947093E-2</v>
      </c>
      <c r="M14">
        <f t="shared" si="10"/>
        <v>6.8350650485596631E-2</v>
      </c>
      <c r="N14">
        <f t="shared" si="11"/>
        <v>5.5115536126479014E-2</v>
      </c>
      <c r="O14">
        <f t="shared" si="12"/>
        <v>4.8501942014356203E-2</v>
      </c>
      <c r="P14">
        <f t="shared" si="13"/>
        <v>5.3658467349464445E-3</v>
      </c>
      <c r="Q14">
        <f t="shared" ref="Q14:R14" si="35">LN(H14)-LN(H10)</f>
        <v>1.5412800772981683E-2</v>
      </c>
      <c r="R14">
        <f t="shared" si="35"/>
        <v>4.7713156965009773E-2</v>
      </c>
      <c r="T14">
        <f t="shared" si="14"/>
        <v>-3.2542611508874941E-2</v>
      </c>
      <c r="U14">
        <f t="shared" si="15"/>
        <v>-4.957231227230352E-2</v>
      </c>
      <c r="V14">
        <f t="shared" si="16"/>
        <v>1.8226205482227087E-2</v>
      </c>
      <c r="W14">
        <f t="shared" si="17"/>
        <v>8.5516956736368499E-2</v>
      </c>
      <c r="X14">
        <f t="shared" si="18"/>
        <v>-3.2580163277840413E-2</v>
      </c>
      <c r="Y14">
        <f t="shared" si="19"/>
        <v>5.8522566305718726E-4</v>
      </c>
      <c r="Z14">
        <f t="shared" si="20"/>
        <v>-7.9884391616085182E-2</v>
      </c>
      <c r="AA14">
        <f t="shared" si="21"/>
        <v>-2.1740214563465088E-2</v>
      </c>
      <c r="AC14">
        <f t="shared" si="22"/>
        <v>3.7588886577991386E-4</v>
      </c>
      <c r="AD14">
        <f t="shared" si="23"/>
        <v>4.8000738243762922E-3</v>
      </c>
      <c r="AE14">
        <f t="shared" si="24"/>
        <v>2.512459986895818E-3</v>
      </c>
      <c r="AF14">
        <f t="shared" si="25"/>
        <v>9.2424637509941311E-4</v>
      </c>
      <c r="AG14">
        <f t="shared" si="26"/>
        <v>6.5743077986148589E-3</v>
      </c>
      <c r="AH14">
        <f t="shared" si="27"/>
        <v>2.2854337832991591E-5</v>
      </c>
      <c r="AI14">
        <f t="shared" si="28"/>
        <v>9.0815548772388236E-3</v>
      </c>
      <c r="AJ14">
        <f t="shared" si="29"/>
        <v>4.8237708166723623E-3</v>
      </c>
    </row>
    <row r="15" spans="1:36" x14ac:dyDescent="0.3">
      <c r="A15" s="1">
        <v>42736</v>
      </c>
      <c r="B15">
        <v>10895.3</v>
      </c>
      <c r="C15">
        <v>3070.1</v>
      </c>
      <c r="D15">
        <v>3127.2</v>
      </c>
      <c r="E15">
        <v>5487.3</v>
      </c>
      <c r="F15">
        <v>4297.1000000000004</v>
      </c>
      <c r="G15">
        <v>19615.84</v>
      </c>
      <c r="H15">
        <v>94832.17</v>
      </c>
      <c r="I15">
        <v>65634.37</v>
      </c>
      <c r="K15">
        <f t="shared" si="8"/>
        <v>1.5884583421296838E-2</v>
      </c>
      <c r="L15">
        <f t="shared" si="9"/>
        <v>5.8517790921660762E-2</v>
      </c>
      <c r="M15">
        <f t="shared" si="10"/>
        <v>0.10081584285406464</v>
      </c>
      <c r="N15">
        <f t="shared" si="11"/>
        <v>6.8539980001379064E-2</v>
      </c>
      <c r="O15">
        <f t="shared" si="12"/>
        <v>0.14437801161854402</v>
      </c>
      <c r="P15">
        <f t="shared" si="13"/>
        <v>1.3041031686668703E-2</v>
      </c>
      <c r="Q15">
        <f t="shared" ref="Q15:R15" si="36">LN(H15)-LN(H11)</f>
        <v>0.29122056570838772</v>
      </c>
      <c r="R15">
        <f t="shared" si="36"/>
        <v>0.20784276155193915</v>
      </c>
      <c r="T15">
        <f t="shared" si="14"/>
        <v>-1.315475794588572E-2</v>
      </c>
      <c r="U15">
        <f t="shared" si="15"/>
        <v>1.9710252809947093E-2</v>
      </c>
      <c r="V15">
        <f t="shared" si="16"/>
        <v>6.8350650485596631E-2</v>
      </c>
      <c r="W15">
        <f t="shared" si="17"/>
        <v>5.5115536126479014E-2</v>
      </c>
      <c r="X15">
        <f t="shared" si="18"/>
        <v>4.8501942014356203E-2</v>
      </c>
      <c r="Y15">
        <f t="shared" si="19"/>
        <v>5.3658467349464445E-3</v>
      </c>
      <c r="Z15">
        <f t="shared" si="20"/>
        <v>1.5412800772981683E-2</v>
      </c>
      <c r="AA15">
        <f t="shared" si="21"/>
        <v>4.7713156965009773E-2</v>
      </c>
      <c r="AC15">
        <f t="shared" si="22"/>
        <v>8.4328334703976022E-4</v>
      </c>
      <c r="AD15">
        <f t="shared" si="23"/>
        <v>1.506025014292109E-3</v>
      </c>
      <c r="AE15">
        <f t="shared" si="24"/>
        <v>1.0539887155216335E-3</v>
      </c>
      <c r="AF15">
        <f t="shared" si="25"/>
        <v>1.8021569335034145E-4</v>
      </c>
      <c r="AG15">
        <f t="shared" si="26"/>
        <v>9.192220722747068E-3</v>
      </c>
      <c r="AH15">
        <f t="shared" si="27"/>
        <v>5.8908464043143801E-5</v>
      </c>
      <c r="AI15">
        <f t="shared" si="28"/>
        <v>7.6069923198664194E-2</v>
      </c>
      <c r="AJ15">
        <f t="shared" si="29"/>
        <v>2.5641490265166354E-2</v>
      </c>
    </row>
    <row r="16" spans="1:36" x14ac:dyDescent="0.3">
      <c r="A16" s="1">
        <v>42826</v>
      </c>
      <c r="B16">
        <v>11382.4</v>
      </c>
      <c r="C16">
        <v>4889.5</v>
      </c>
      <c r="D16">
        <v>4303.7</v>
      </c>
      <c r="E16">
        <v>5690</v>
      </c>
      <c r="F16">
        <v>5182.6000000000004</v>
      </c>
      <c r="G16">
        <v>21038.53</v>
      </c>
      <c r="H16">
        <v>98499.32</v>
      </c>
      <c r="I16">
        <v>81104.36</v>
      </c>
      <c r="K16">
        <f t="shared" si="8"/>
        <v>3.778864936396964E-2</v>
      </c>
      <c r="L16">
        <f t="shared" si="9"/>
        <v>0.14538463288675452</v>
      </c>
      <c r="M16">
        <f t="shared" si="10"/>
        <v>8.8548233839144785E-2</v>
      </c>
      <c r="N16">
        <f t="shared" si="11"/>
        <v>3.1873429717006019E-2</v>
      </c>
      <c r="O16">
        <f t="shared" si="12"/>
        <v>0.1990940095172089</v>
      </c>
      <c r="P16">
        <f t="shared" si="13"/>
        <v>2.3167623722269326E-2</v>
      </c>
      <c r="Q16">
        <f t="shared" ref="Q16:R16" si="37">LN(H16)-LN(H12)</f>
        <v>0.20221403971179086</v>
      </c>
      <c r="R16">
        <f t="shared" si="37"/>
        <v>0.2340762476251772</v>
      </c>
      <c r="T16">
        <f t="shared" si="14"/>
        <v>1.5884583421296838E-2</v>
      </c>
      <c r="U16">
        <f t="shared" si="15"/>
        <v>5.8517790921660762E-2</v>
      </c>
      <c r="V16">
        <f t="shared" si="16"/>
        <v>0.10081584285406464</v>
      </c>
      <c r="W16">
        <f t="shared" si="17"/>
        <v>6.8539980001379064E-2</v>
      </c>
      <c r="X16">
        <f t="shared" si="18"/>
        <v>0.14437801161854402</v>
      </c>
      <c r="Y16">
        <f t="shared" si="19"/>
        <v>1.3041031686668703E-2</v>
      </c>
      <c r="Z16">
        <f t="shared" si="20"/>
        <v>0.29122056570838772</v>
      </c>
      <c r="AA16">
        <f t="shared" si="21"/>
        <v>0.20784276155193915</v>
      </c>
      <c r="AC16">
        <f t="shared" si="22"/>
        <v>4.7978810482095853E-4</v>
      </c>
      <c r="AD16">
        <f t="shared" si="23"/>
        <v>7.5458482329885737E-3</v>
      </c>
      <c r="AE16">
        <f t="shared" si="24"/>
        <v>1.5049423094294292E-4</v>
      </c>
      <c r="AF16">
        <f t="shared" si="25"/>
        <v>1.344435909756457E-3</v>
      </c>
      <c r="AG16">
        <f t="shared" si="26"/>
        <v>2.9938404260466999E-3</v>
      </c>
      <c r="AH16">
        <f t="shared" si="27"/>
        <v>1.0254786625548998E-4</v>
      </c>
      <c r="AI16">
        <f t="shared" si="28"/>
        <v>7.9221616699828735E-3</v>
      </c>
      <c r="AJ16">
        <f t="shared" si="29"/>
        <v>6.8819579155477502E-4</v>
      </c>
    </row>
    <row r="17" spans="1:36" x14ac:dyDescent="0.3">
      <c r="A17" s="1">
        <v>42917</v>
      </c>
      <c r="B17">
        <v>12104.6</v>
      </c>
      <c r="C17">
        <v>6500</v>
      </c>
      <c r="D17">
        <v>4679.7</v>
      </c>
      <c r="E17">
        <v>5724.2</v>
      </c>
      <c r="F17">
        <v>5640.1</v>
      </c>
      <c r="G17">
        <v>22561</v>
      </c>
      <c r="H17">
        <v>99680.92</v>
      </c>
      <c r="I17">
        <v>88991.6</v>
      </c>
      <c r="K17">
        <f t="shared" si="8"/>
        <v>4.4677472341701829E-2</v>
      </c>
      <c r="L17">
        <f t="shared" si="9"/>
        <v>7.5884697524871925E-2</v>
      </c>
      <c r="M17">
        <f t="shared" si="10"/>
        <v>4.5018198581383118E-2</v>
      </c>
      <c r="N17">
        <f t="shared" si="11"/>
        <v>4.4163554220403967E-2</v>
      </c>
      <c r="O17">
        <f t="shared" si="12"/>
        <v>0.15789579742400228</v>
      </c>
      <c r="P17">
        <f t="shared" si="13"/>
        <v>2.6050677199942029E-2</v>
      </c>
      <c r="Q17">
        <f t="shared" ref="Q17:R17" si="38">LN(H17)-LN(H13)</f>
        <v>0.16170055800891348</v>
      </c>
      <c r="R17">
        <f t="shared" si="38"/>
        <v>0.18997087329575635</v>
      </c>
      <c r="T17">
        <f t="shared" si="14"/>
        <v>3.778864936396964E-2</v>
      </c>
      <c r="U17">
        <f t="shared" si="15"/>
        <v>0.14538463288675452</v>
      </c>
      <c r="V17">
        <f t="shared" si="16"/>
        <v>8.8548233839144785E-2</v>
      </c>
      <c r="W17">
        <f t="shared" si="17"/>
        <v>3.1873429717006019E-2</v>
      </c>
      <c r="X17">
        <f t="shared" si="18"/>
        <v>0.1990940095172089</v>
      </c>
      <c r="Y17">
        <f t="shared" si="19"/>
        <v>2.3167623722269326E-2</v>
      </c>
      <c r="Z17">
        <f t="shared" si="20"/>
        <v>0.20221403971179086</v>
      </c>
      <c r="AA17">
        <f t="shared" si="21"/>
        <v>0.2340762476251772</v>
      </c>
      <c r="AC17">
        <f t="shared" si="22"/>
        <v>4.7455882018530992E-5</v>
      </c>
      <c r="AD17">
        <f t="shared" si="23"/>
        <v>4.830241015305858E-3</v>
      </c>
      <c r="AE17">
        <f t="shared" si="24"/>
        <v>1.8948639695419739E-3</v>
      </c>
      <c r="AF17">
        <f t="shared" si="25"/>
        <v>1.5104716030902264E-4</v>
      </c>
      <c r="AG17">
        <f t="shared" si="26"/>
        <v>1.6972926796768363E-3</v>
      </c>
      <c r="AH17">
        <f t="shared" si="27"/>
        <v>8.31199735512067E-6</v>
      </c>
      <c r="AI17">
        <f t="shared" si="28"/>
        <v>1.6413421996893808E-3</v>
      </c>
      <c r="AJ17">
        <f t="shared" si="29"/>
        <v>1.9452840447383361E-3</v>
      </c>
    </row>
    <row r="18" spans="1:36" x14ac:dyDescent="0.3">
      <c r="A18" s="1">
        <v>43009</v>
      </c>
      <c r="B18">
        <v>12548.5</v>
      </c>
      <c r="C18">
        <v>6581.2</v>
      </c>
      <c r="D18">
        <v>7495.7</v>
      </c>
      <c r="E18">
        <v>6343.9</v>
      </c>
      <c r="F18">
        <v>5634.9</v>
      </c>
      <c r="G18">
        <v>23963.91</v>
      </c>
      <c r="H18">
        <v>117470.36</v>
      </c>
      <c r="I18">
        <v>91517.71</v>
      </c>
      <c r="K18">
        <f t="shared" si="8"/>
        <v>4.5953612433628166E-2</v>
      </c>
      <c r="L18">
        <f t="shared" si="9"/>
        <v>-6.61817788838448E-3</v>
      </c>
      <c r="M18">
        <f t="shared" si="10"/>
        <v>2.4016651660474508E-4</v>
      </c>
      <c r="N18">
        <f t="shared" si="11"/>
        <v>5.1841837339312136E-2</v>
      </c>
      <c r="O18">
        <f t="shared" si="12"/>
        <v>0.13797026013967972</v>
      </c>
      <c r="P18">
        <f t="shared" si="13"/>
        <v>1.0364447519988218E-2</v>
      </c>
      <c r="Q18">
        <f t="shared" ref="Q18:R18" si="39">LN(H18)-LN(H14)</f>
        <v>0.19959599482293733</v>
      </c>
      <c r="R18">
        <f t="shared" si="39"/>
        <v>0.19895226283965961</v>
      </c>
      <c r="T18">
        <f t="shared" si="14"/>
        <v>4.4677472341701829E-2</v>
      </c>
      <c r="U18">
        <f t="shared" si="15"/>
        <v>7.5884697524871925E-2</v>
      </c>
      <c r="V18">
        <f t="shared" si="16"/>
        <v>4.5018198581383118E-2</v>
      </c>
      <c r="W18">
        <f t="shared" si="17"/>
        <v>4.4163554220403967E-2</v>
      </c>
      <c r="X18">
        <f t="shared" si="18"/>
        <v>0.15789579742400228</v>
      </c>
      <c r="Y18">
        <f t="shared" si="19"/>
        <v>2.6050677199942029E-2</v>
      </c>
      <c r="Z18">
        <f t="shared" si="20"/>
        <v>0.16170055800891348</v>
      </c>
      <c r="AA18">
        <f t="shared" si="21"/>
        <v>0.18997087329575635</v>
      </c>
      <c r="AC18">
        <f t="shared" si="22"/>
        <v>1.6285335342217588E-6</v>
      </c>
      <c r="AD18">
        <f t="shared" si="23"/>
        <v>6.8067244514553081E-3</v>
      </c>
      <c r="AE18">
        <f t="shared" si="24"/>
        <v>2.0050721555943201E-3</v>
      </c>
      <c r="AF18">
        <f t="shared" si="25"/>
        <v>5.8956031654110163E-5</v>
      </c>
      <c r="AG18">
        <f t="shared" si="26"/>
        <v>3.9702703606892838E-4</v>
      </c>
      <c r="AH18">
        <f t="shared" si="27"/>
        <v>2.4605780157226385E-4</v>
      </c>
      <c r="AI18">
        <f t="shared" si="28"/>
        <v>1.4360641313256742E-3</v>
      </c>
      <c r="AJ18">
        <f t="shared" si="29"/>
        <v>8.066535813933484E-5</v>
      </c>
    </row>
    <row r="19" spans="1:36" x14ac:dyDescent="0.3">
      <c r="A19" s="1">
        <v>43101</v>
      </c>
      <c r="B19">
        <v>11369</v>
      </c>
      <c r="C19">
        <v>3095.4</v>
      </c>
      <c r="D19">
        <v>3294.6</v>
      </c>
      <c r="E19">
        <v>5875</v>
      </c>
      <c r="F19">
        <v>4728.3</v>
      </c>
      <c r="G19">
        <v>20118.490000000002</v>
      </c>
      <c r="H19">
        <v>115507.92</v>
      </c>
      <c r="I19">
        <v>78100.72</v>
      </c>
      <c r="K19">
        <f t="shared" si="8"/>
        <v>4.2558849562709611E-2</v>
      </c>
      <c r="L19">
        <f t="shared" si="9"/>
        <v>8.2070041380113423E-3</v>
      </c>
      <c r="M19">
        <f t="shared" si="10"/>
        <v>5.2146729034136641E-2</v>
      </c>
      <c r="N19">
        <f t="shared" si="11"/>
        <v>6.8269728762370363E-2</v>
      </c>
      <c r="O19">
        <f t="shared" si="12"/>
        <v>9.5625353295131887E-2</v>
      </c>
      <c r="P19">
        <f t="shared" si="13"/>
        <v>2.5301889599695926E-2</v>
      </c>
      <c r="Q19">
        <f t="shared" ref="Q19:R19" si="40">LN(H19)-LN(H15)</f>
        <v>0.19723040135179737</v>
      </c>
      <c r="R19">
        <f t="shared" si="40"/>
        <v>0.17389978408127149</v>
      </c>
      <c r="T19">
        <f t="shared" si="14"/>
        <v>4.5953612433628166E-2</v>
      </c>
      <c r="U19">
        <f t="shared" si="15"/>
        <v>-6.61817788838448E-3</v>
      </c>
      <c r="V19">
        <f t="shared" si="16"/>
        <v>2.4016651660474508E-4</v>
      </c>
      <c r="W19">
        <f t="shared" si="17"/>
        <v>5.1841837339312136E-2</v>
      </c>
      <c r="X19">
        <f t="shared" si="18"/>
        <v>0.13797026013967972</v>
      </c>
      <c r="Y19">
        <f t="shared" si="19"/>
        <v>1.0364447519988218E-2</v>
      </c>
      <c r="Z19">
        <f t="shared" si="20"/>
        <v>0.19959599482293733</v>
      </c>
      <c r="AA19">
        <f t="shared" si="21"/>
        <v>0.19895226283965961</v>
      </c>
      <c r="AC19">
        <f t="shared" si="22"/>
        <v>1.1524414949767191E-5</v>
      </c>
      <c r="AD19">
        <f t="shared" si="23"/>
        <v>2.1978602211576975E-4</v>
      </c>
      <c r="AE19">
        <f t="shared" si="24"/>
        <v>2.694291232386447E-3</v>
      </c>
      <c r="AF19">
        <f t="shared" si="25"/>
        <v>2.698756166077901E-4</v>
      </c>
      <c r="AG19">
        <f t="shared" si="26"/>
        <v>1.7930911356734342E-3</v>
      </c>
      <c r="AH19">
        <f t="shared" si="27"/>
        <v>2.2312717588462253E-4</v>
      </c>
      <c r="AI19">
        <f t="shared" si="28"/>
        <v>5.596032470700003E-6</v>
      </c>
      <c r="AJ19">
        <f t="shared" si="29"/>
        <v>6.2762669193948796E-4</v>
      </c>
    </row>
    <row r="20" spans="1:36" x14ac:dyDescent="0.3">
      <c r="A20" s="1">
        <v>43191</v>
      </c>
      <c r="B20">
        <v>11912.4</v>
      </c>
      <c r="C20">
        <v>4630.3</v>
      </c>
      <c r="D20">
        <v>4219.3999999999996</v>
      </c>
      <c r="E20">
        <v>6133.9</v>
      </c>
      <c r="F20">
        <v>5328.7</v>
      </c>
      <c r="G20">
        <v>21612.6</v>
      </c>
      <c r="H20">
        <v>125523.17</v>
      </c>
      <c r="I20">
        <v>87784.91</v>
      </c>
      <c r="K20">
        <f t="shared" si="8"/>
        <v>4.5511571629541336E-2</v>
      </c>
      <c r="L20">
        <f t="shared" si="9"/>
        <v>-5.4468387954729636E-2</v>
      </c>
      <c r="M20">
        <f t="shared" si="10"/>
        <v>-1.9782179983327097E-2</v>
      </c>
      <c r="N20">
        <f t="shared" si="11"/>
        <v>7.5120514845124831E-2</v>
      </c>
      <c r="O20">
        <f t="shared" si="12"/>
        <v>2.7800445141348717E-2</v>
      </c>
      <c r="P20">
        <f t="shared" si="13"/>
        <v>2.6920959442149339E-2</v>
      </c>
      <c r="Q20">
        <f t="shared" ref="Q20:R20" si="41">LN(H20)-LN(H16)</f>
        <v>0.24244071844441528</v>
      </c>
      <c r="R20">
        <f t="shared" si="41"/>
        <v>7.9152897523087518E-2</v>
      </c>
      <c r="T20">
        <f t="shared" si="14"/>
        <v>4.2558849562709611E-2</v>
      </c>
      <c r="U20">
        <f t="shared" si="15"/>
        <v>8.2070041380113423E-3</v>
      </c>
      <c r="V20">
        <f t="shared" si="16"/>
        <v>5.2146729034136641E-2</v>
      </c>
      <c r="W20">
        <f t="shared" si="17"/>
        <v>6.8269728762370363E-2</v>
      </c>
      <c r="X20">
        <f t="shared" si="18"/>
        <v>9.5625353295131887E-2</v>
      </c>
      <c r="Y20">
        <f t="shared" si="19"/>
        <v>2.5301889599695926E-2</v>
      </c>
      <c r="Z20">
        <f t="shared" si="20"/>
        <v>0.19723040135179737</v>
      </c>
      <c r="AA20">
        <f t="shared" si="21"/>
        <v>0.17389978408127149</v>
      </c>
      <c r="AC20">
        <f>(K20-T20)^2</f>
        <v>8.718567603955018E-6</v>
      </c>
      <c r="AD20">
        <f t="shared" si="23"/>
        <v>3.9282047739788179E-3</v>
      </c>
      <c r="AE20">
        <f t="shared" si="24"/>
        <v>5.1737679524425763E-3</v>
      </c>
      <c r="AF20">
        <f t="shared" si="25"/>
        <v>4.6933269951662301E-5</v>
      </c>
      <c r="AG20">
        <f t="shared" si="26"/>
        <v>4.6002181660691225E-3</v>
      </c>
      <c r="AH20">
        <f t="shared" si="27"/>
        <v>2.6213871547421205E-6</v>
      </c>
      <c r="AI20">
        <f t="shared" si="28"/>
        <v>2.0439727716150594E-3</v>
      </c>
      <c r="AJ20">
        <f t="shared" si="29"/>
        <v>8.9769725124693826E-3</v>
      </c>
    </row>
    <row r="21" spans="1:36" x14ac:dyDescent="0.3">
      <c r="A21" s="1">
        <v>43282</v>
      </c>
      <c r="B21">
        <v>12576.3</v>
      </c>
      <c r="C21">
        <v>6341.4</v>
      </c>
      <c r="D21">
        <v>5071</v>
      </c>
      <c r="E21">
        <v>6002.2</v>
      </c>
      <c r="F21">
        <v>5644.3</v>
      </c>
      <c r="G21">
        <v>23155.33</v>
      </c>
      <c r="H21">
        <v>127954.06</v>
      </c>
      <c r="I21">
        <v>88868.63</v>
      </c>
      <c r="K21">
        <f t="shared" si="8"/>
        <v>3.8228544716719881E-2</v>
      </c>
      <c r="L21">
        <f t="shared" si="9"/>
        <v>-2.4702612640371768E-2</v>
      </c>
      <c r="M21">
        <f t="shared" si="10"/>
        <v>8.0304031502086204E-2</v>
      </c>
      <c r="N21">
        <f t="shared" si="11"/>
        <v>4.7423267004154113E-2</v>
      </c>
      <c r="O21">
        <f t="shared" si="12"/>
        <v>7.4439052035302211E-4</v>
      </c>
      <c r="P21">
        <f t="shared" si="13"/>
        <v>2.6002239724018494E-2</v>
      </c>
      <c r="Q21">
        <f t="shared" ref="Q21:R21" si="42">LN(H21)-LN(H17)</f>
        <v>0.24969700871629286</v>
      </c>
      <c r="R21">
        <f t="shared" si="42"/>
        <v>-1.3827713996974467E-3</v>
      </c>
      <c r="T21">
        <f t="shared" si="14"/>
        <v>4.5511571629541336E-2</v>
      </c>
      <c r="U21">
        <f t="shared" si="15"/>
        <v>-5.4468387954729636E-2</v>
      </c>
      <c r="V21">
        <f t="shared" si="16"/>
        <v>-1.9782179983327097E-2</v>
      </c>
      <c r="W21">
        <f t="shared" si="17"/>
        <v>7.5120514845124831E-2</v>
      </c>
      <c r="X21">
        <f t="shared" si="18"/>
        <v>2.7800445141348717E-2</v>
      </c>
      <c r="Y21">
        <f t="shared" si="19"/>
        <v>2.6920959442149339E-2</v>
      </c>
      <c r="Z21">
        <f t="shared" si="20"/>
        <v>0.24244071844441528</v>
      </c>
      <c r="AA21">
        <f t="shared" si="21"/>
        <v>7.9152897523087518E-2</v>
      </c>
      <c r="AC21">
        <f t="shared" si="22"/>
        <v>5.3042481012881617E-5</v>
      </c>
      <c r="AD21">
        <f t="shared" si="23"/>
        <v>8.8600138006483624E-4</v>
      </c>
      <c r="AE21">
        <f t="shared" si="24"/>
        <v>1.0017249729502877E-2</v>
      </c>
      <c r="AF21">
        <f t="shared" si="25"/>
        <v>7.6713753796415715E-4</v>
      </c>
      <c r="AG21">
        <f t="shared" si="26"/>
        <v>7.3203009165430247E-4</v>
      </c>
      <c r="AH21">
        <f t="shared" si="27"/>
        <v>8.4404592048241905E-7</v>
      </c>
      <c r="AI21">
        <f t="shared" si="28"/>
        <v>5.2653748509745124E-5</v>
      </c>
      <c r="AJ21">
        <f t="shared" si="29"/>
        <v>6.4859939688404322E-3</v>
      </c>
    </row>
    <row r="22" spans="1:36" x14ac:dyDescent="0.3">
      <c r="A22" s="1">
        <v>43374</v>
      </c>
      <c r="B22">
        <v>13074.4</v>
      </c>
      <c r="C22">
        <v>6638.9</v>
      </c>
      <c r="D22">
        <v>7141.9</v>
      </c>
      <c r="E22">
        <v>6525.4</v>
      </c>
      <c r="F22">
        <v>5604.8</v>
      </c>
      <c r="G22">
        <v>24740.19</v>
      </c>
      <c r="H22">
        <v>139575.79999999999</v>
      </c>
      <c r="I22">
        <v>88830.5</v>
      </c>
      <c r="K22">
        <f t="shared" si="8"/>
        <v>4.1054983274580792E-2</v>
      </c>
      <c r="L22">
        <f t="shared" si="9"/>
        <v>8.7291875838086952E-3</v>
      </c>
      <c r="M22">
        <f t="shared" si="10"/>
        <v>-4.8350675396498843E-2</v>
      </c>
      <c r="N22">
        <f t="shared" si="11"/>
        <v>2.8208532729104618E-2</v>
      </c>
      <c r="O22">
        <f t="shared" si="12"/>
        <v>-5.3560276442610188E-3</v>
      </c>
      <c r="P22">
        <f t="shared" si="13"/>
        <v>3.1880098224329245E-2</v>
      </c>
      <c r="Q22">
        <f t="shared" ref="Q22:R22" si="43">LN(H22)-LN(H18)</f>
        <v>0.17242177642213186</v>
      </c>
      <c r="R22">
        <f t="shared" si="43"/>
        <v>-2.9802445970487312E-2</v>
      </c>
      <c r="T22">
        <f t="shared" si="14"/>
        <v>3.8228544716719881E-2</v>
      </c>
      <c r="U22">
        <f t="shared" si="15"/>
        <v>-2.4702612640371768E-2</v>
      </c>
      <c r="V22">
        <f t="shared" si="16"/>
        <v>8.0304031502086204E-2</v>
      </c>
      <c r="W22">
        <f t="shared" si="17"/>
        <v>4.7423267004154113E-2</v>
      </c>
      <c r="X22">
        <f t="shared" si="18"/>
        <v>7.4439052035302211E-4</v>
      </c>
      <c r="Y22">
        <f t="shared" si="19"/>
        <v>2.6002239724018494E-2</v>
      </c>
      <c r="Z22">
        <f t="shared" si="20"/>
        <v>0.24969700871629286</v>
      </c>
      <c r="AA22">
        <f t="shared" si="21"/>
        <v>-1.3827713996974467E-3</v>
      </c>
      <c r="AC22">
        <f t="shared" si="22"/>
        <v>7.9887549213628646E-6</v>
      </c>
      <c r="AD22">
        <f t="shared" si="23"/>
        <v>1.1176852662295128E-3</v>
      </c>
      <c r="AE22">
        <f t="shared" si="24"/>
        <v>1.6552033607160826E-2</v>
      </c>
      <c r="AF22">
        <f t="shared" si="25"/>
        <v>3.6920601326076181E-4</v>
      </c>
      <c r="AG22">
        <f t="shared" si="26"/>
        <v>3.7215101783152946E-5</v>
      </c>
      <c r="AH22">
        <f t="shared" si="27"/>
        <v>3.4549220549675349E-5</v>
      </c>
      <c r="AI22">
        <f t="shared" si="28"/>
        <v>5.9714615261165435E-3</v>
      </c>
      <c r="AJ22">
        <f t="shared" si="29"/>
        <v>8.0767790270960013E-4</v>
      </c>
    </row>
    <row r="23" spans="1:36" x14ac:dyDescent="0.3">
      <c r="A23" s="1">
        <v>43466</v>
      </c>
      <c r="B23">
        <v>11773</v>
      </c>
      <c r="C23">
        <v>2631.6</v>
      </c>
      <c r="D23">
        <v>3222.8</v>
      </c>
      <c r="E23">
        <v>6066.1</v>
      </c>
      <c r="F23">
        <v>4646</v>
      </c>
      <c r="G23">
        <v>20371.669999999998</v>
      </c>
      <c r="H23">
        <v>116285.78</v>
      </c>
      <c r="I23">
        <v>75439.070000000007</v>
      </c>
      <c r="K23">
        <f t="shared" si="8"/>
        <v>3.4918420949090034E-2</v>
      </c>
      <c r="L23">
        <f t="shared" si="9"/>
        <v>-0.16232511226681545</v>
      </c>
      <c r="M23">
        <f t="shared" si="10"/>
        <v>-2.2034217609840923E-2</v>
      </c>
      <c r="N23">
        <f t="shared" si="11"/>
        <v>3.2009834428343709E-2</v>
      </c>
      <c r="O23">
        <f t="shared" si="12"/>
        <v>-1.75590955192515E-2</v>
      </c>
      <c r="P23">
        <f t="shared" si="13"/>
        <v>1.2505917473674799E-2</v>
      </c>
      <c r="Q23">
        <f t="shared" ref="Q23:R23" si="44">LN(H23)-LN(H19)</f>
        <v>6.7116830181266351E-3</v>
      </c>
      <c r="R23">
        <f t="shared" si="44"/>
        <v>-3.4673965181617916E-2</v>
      </c>
      <c r="T23">
        <f t="shared" si="14"/>
        <v>4.1054983274580792E-2</v>
      </c>
      <c r="U23">
        <f t="shared" si="15"/>
        <v>8.7291875838086952E-3</v>
      </c>
      <c r="V23">
        <f t="shared" si="16"/>
        <v>-4.8350675396498843E-2</v>
      </c>
      <c r="W23">
        <f t="shared" si="17"/>
        <v>2.8208532729104618E-2</v>
      </c>
      <c r="X23">
        <f t="shared" si="18"/>
        <v>-5.3560276442610188E-3</v>
      </c>
      <c r="Y23">
        <f t="shared" si="19"/>
        <v>3.1880098224329245E-2</v>
      </c>
      <c r="Z23">
        <f t="shared" si="20"/>
        <v>0.17242177642213186</v>
      </c>
      <c r="AA23">
        <f t="shared" si="21"/>
        <v>-2.9802445970487312E-2</v>
      </c>
      <c r="AC23">
        <f t="shared" si="22"/>
        <v>3.7657397174632533E-5</v>
      </c>
      <c r="AD23">
        <f t="shared" si="23"/>
        <v>2.9259573497387236E-2</v>
      </c>
      <c r="AE23">
        <f t="shared" si="24"/>
        <v>6.925559504369483E-4</v>
      </c>
      <c r="AF23">
        <f t="shared" si="25"/>
        <v>1.4449894608637995E-5</v>
      </c>
      <c r="AG23">
        <f t="shared" si="26"/>
        <v>1.489148655616247E-4</v>
      </c>
      <c r="AH23">
        <f t="shared" si="27"/>
        <v>3.7535887975902925E-4</v>
      </c>
      <c r="AI23">
        <f t="shared" si="28"/>
        <v>2.7459835055964135E-2</v>
      </c>
      <c r="AJ23">
        <f t="shared" si="29"/>
        <v>2.3731699424414541E-5</v>
      </c>
    </row>
    <row r="24" spans="1:36" x14ac:dyDescent="0.3">
      <c r="A24" s="1">
        <v>43556</v>
      </c>
      <c r="B24">
        <v>12236.3</v>
      </c>
      <c r="C24">
        <v>4681.3</v>
      </c>
      <c r="D24">
        <v>4396.8</v>
      </c>
      <c r="E24">
        <v>5988.2</v>
      </c>
      <c r="F24">
        <v>5317.1</v>
      </c>
      <c r="G24">
        <v>21871.24</v>
      </c>
      <c r="H24">
        <v>117055.57</v>
      </c>
      <c r="I24">
        <v>86525.82</v>
      </c>
      <c r="K24">
        <f t="shared" si="8"/>
        <v>2.6827069402839854E-2</v>
      </c>
      <c r="L24">
        <f t="shared" si="9"/>
        <v>1.0954188318766711E-2</v>
      </c>
      <c r="M24">
        <f t="shared" si="10"/>
        <v>4.1184065761251887E-2</v>
      </c>
      <c r="N24">
        <f t="shared" si="11"/>
        <v>-2.4039896850153397E-2</v>
      </c>
      <c r="O24">
        <f t="shared" si="12"/>
        <v>-2.1792640460809309E-3</v>
      </c>
      <c r="P24">
        <f t="shared" ref="P24:R30" si="45">LN(G24)-LN(G20)</f>
        <v>1.189605380465153E-2</v>
      </c>
      <c r="Q24">
        <f t="shared" si="45"/>
        <v>-6.9841583739115976E-2</v>
      </c>
      <c r="R24">
        <f t="shared" si="45"/>
        <v>-1.4446751482283915E-2</v>
      </c>
      <c r="T24">
        <f t="shared" si="14"/>
        <v>3.4918420949090034E-2</v>
      </c>
      <c r="U24">
        <f t="shared" si="15"/>
        <v>-0.16232511226681545</v>
      </c>
      <c r="V24">
        <f t="shared" si="16"/>
        <v>-2.2034217609840923E-2</v>
      </c>
      <c r="W24">
        <f t="shared" si="17"/>
        <v>3.2009834428343709E-2</v>
      </c>
      <c r="X24">
        <f t="shared" si="18"/>
        <v>-1.75590955192515E-2</v>
      </c>
      <c r="Y24">
        <f t="shared" si="19"/>
        <v>1.2505917473674799E-2</v>
      </c>
      <c r="Z24">
        <f t="shared" si="20"/>
        <v>6.7116830181266351E-3</v>
      </c>
      <c r="AA24">
        <f t="shared" si="21"/>
        <v>-3.4673965181617916E-2</v>
      </c>
      <c r="AC24">
        <f t="shared" si="22"/>
        <v>6.5469969845005188E-5</v>
      </c>
      <c r="AD24">
        <f t="shared" si="23"/>
        <v>3.0025716011428536E-2</v>
      </c>
      <c r="AE24">
        <f t="shared" si="24"/>
        <v>3.9965513523877901E-3</v>
      </c>
      <c r="AF24">
        <f t="shared" si="25"/>
        <v>3.1415723763917368E-3</v>
      </c>
      <c r="AG24">
        <f t="shared" si="26"/>
        <v>2.3653921614312799E-4</v>
      </c>
      <c r="AH24">
        <f t="shared" si="27"/>
        <v>3.7193369479452397E-7</v>
      </c>
      <c r="AI24">
        <f t="shared" si="28"/>
        <v>5.8604026512055468E-3</v>
      </c>
      <c r="AJ24">
        <f t="shared" si="29"/>
        <v>4.0914017403852508E-4</v>
      </c>
    </row>
    <row r="25" spans="1:36" x14ac:dyDescent="0.3">
      <c r="A25" s="1">
        <v>43647</v>
      </c>
      <c r="B25">
        <v>12980.6</v>
      </c>
      <c r="C25">
        <v>6625.3</v>
      </c>
      <c r="D25">
        <v>5025.6000000000004</v>
      </c>
      <c r="E25">
        <v>6124.4</v>
      </c>
      <c r="F25">
        <v>5904.6</v>
      </c>
      <c r="G25">
        <v>23760.16</v>
      </c>
      <c r="H25">
        <v>119938.8</v>
      </c>
      <c r="I25">
        <v>93768.92</v>
      </c>
      <c r="K25">
        <f t="shared" si="8"/>
        <v>3.1641844804925157E-2</v>
      </c>
      <c r="L25">
        <f t="shared" si="9"/>
        <v>4.379608960469028E-2</v>
      </c>
      <c r="M25">
        <f t="shared" si="10"/>
        <v>-8.9931870106365608E-3</v>
      </c>
      <c r="N25">
        <f t="shared" si="11"/>
        <v>2.0154723759874926E-2</v>
      </c>
      <c r="O25">
        <f t="shared" si="12"/>
        <v>4.508552178126557E-2</v>
      </c>
      <c r="P25">
        <f t="shared" si="45"/>
        <v>2.5785236865871752E-2</v>
      </c>
      <c r="Q25">
        <f t="shared" ref="Q25:R25" si="46">LN(H25)-LN(H21)</f>
        <v>-6.4689680559542495E-2</v>
      </c>
      <c r="R25">
        <f t="shared" si="46"/>
        <v>5.3674245966574219E-2</v>
      </c>
      <c r="T25">
        <f t="shared" si="14"/>
        <v>2.6827069402839854E-2</v>
      </c>
      <c r="U25">
        <f t="shared" si="15"/>
        <v>1.0954188318766711E-2</v>
      </c>
      <c r="V25">
        <f t="shared" si="16"/>
        <v>4.1184065761251887E-2</v>
      </c>
      <c r="W25">
        <f t="shared" si="17"/>
        <v>-2.4039896850153397E-2</v>
      </c>
      <c r="X25">
        <f t="shared" si="18"/>
        <v>-2.1792640460809309E-3</v>
      </c>
      <c r="Y25">
        <f t="shared" si="19"/>
        <v>1.189605380465153E-2</v>
      </c>
      <c r="Z25">
        <f t="shared" si="20"/>
        <v>-6.9841583739115976E-2</v>
      </c>
      <c r="AA25">
        <f t="shared" si="21"/>
        <v>-1.4446751482283915E-2</v>
      </c>
      <c r="AC25">
        <f t="shared" si="22"/>
        <v>2.3182062172525689E-5</v>
      </c>
      <c r="AD25">
        <f t="shared" si="23"/>
        <v>1.0785904800743483E-3</v>
      </c>
      <c r="AE25">
        <f t="shared" si="24"/>
        <v>2.5177566957339868E-3</v>
      </c>
      <c r="AF25">
        <f t="shared" si="25"/>
        <v>1.9531644908643403E-3</v>
      </c>
      <c r="AG25">
        <f t="shared" si="26"/>
        <v>2.2339599793049347E-3</v>
      </c>
      <c r="AH25">
        <f t="shared" si="27"/>
        <v>1.9290940610808675E-4</v>
      </c>
      <c r="AI25">
        <f t="shared" si="28"/>
        <v>2.6542106371699336E-5</v>
      </c>
      <c r="AJ25">
        <f t="shared" si="29"/>
        <v>4.6404702934273361E-3</v>
      </c>
    </row>
    <row r="26" spans="1:36" x14ac:dyDescent="0.3">
      <c r="A26" s="1">
        <v>43739</v>
      </c>
      <c r="B26">
        <v>13491.7</v>
      </c>
      <c r="C26">
        <v>7441.7</v>
      </c>
      <c r="D26">
        <v>7384</v>
      </c>
      <c r="E26">
        <v>6533.5</v>
      </c>
      <c r="F26">
        <v>6165.4</v>
      </c>
      <c r="G26">
        <v>25445.64</v>
      </c>
      <c r="H26">
        <v>128480.45</v>
      </c>
      <c r="I26">
        <v>97519.75</v>
      </c>
      <c r="K26">
        <f t="shared" si="8"/>
        <v>3.1418561756728636E-2</v>
      </c>
      <c r="L26">
        <f t="shared" si="9"/>
        <v>0.11415303025356849</v>
      </c>
      <c r="M26">
        <f t="shared" si="10"/>
        <v>3.3336649806521734E-2</v>
      </c>
      <c r="N26">
        <f t="shared" si="11"/>
        <v>1.2405334352472153E-3</v>
      </c>
      <c r="O26">
        <f t="shared" si="12"/>
        <v>9.5329643451098178E-2</v>
      </c>
      <c r="P26">
        <f t="shared" si="45"/>
        <v>2.8115365208227772E-2</v>
      </c>
      <c r="Q26">
        <f t="shared" ref="Q26:R26" si="47">LN(H26)-LN(H22)</f>
        <v>-8.2831070182495026E-2</v>
      </c>
      <c r="R26">
        <f t="shared" si="47"/>
        <v>9.3324862098226546E-2</v>
      </c>
      <c r="T26">
        <f t="shared" si="14"/>
        <v>3.1641844804925157E-2</v>
      </c>
      <c r="U26">
        <f t="shared" si="15"/>
        <v>4.379608960469028E-2</v>
      </c>
      <c r="V26">
        <f t="shared" si="16"/>
        <v>-8.9931870106365608E-3</v>
      </c>
      <c r="W26">
        <f t="shared" si="17"/>
        <v>2.0154723759874926E-2</v>
      </c>
      <c r="X26">
        <f t="shared" si="18"/>
        <v>4.508552178126557E-2</v>
      </c>
      <c r="Y26">
        <f t="shared" si="19"/>
        <v>2.5785236865871752E-2</v>
      </c>
      <c r="Z26">
        <f t="shared" si="20"/>
        <v>-6.4689680559542495E-2</v>
      </c>
      <c r="AA26">
        <f t="shared" si="21"/>
        <v>5.3674245966574219E-2</v>
      </c>
      <c r="AC26">
        <f t="shared" si="22"/>
        <v>4.9855319611929871E-8</v>
      </c>
      <c r="AD26">
        <f t="shared" si="23"/>
        <v>4.9500990974697704E-3</v>
      </c>
      <c r="AE26">
        <f t="shared" si="24"/>
        <v>1.7918150849672498E-3</v>
      </c>
      <c r="AF26">
        <f t="shared" si="25"/>
        <v>3.5774659563624051E-4</v>
      </c>
      <c r="AG26">
        <f t="shared" si="26"/>
        <v>2.5244717623729429E-3</v>
      </c>
      <c r="AH26">
        <f t="shared" si="27"/>
        <v>5.4294980918508101E-6</v>
      </c>
      <c r="AI26">
        <f t="shared" si="28"/>
        <v>3.2911001745176976E-4</v>
      </c>
      <c r="AJ26">
        <f t="shared" si="29"/>
        <v>1.5721713596196479E-3</v>
      </c>
    </row>
    <row r="27" spans="1:36" x14ac:dyDescent="0.3">
      <c r="A27" s="1">
        <v>43831</v>
      </c>
      <c r="B27">
        <v>12030.1</v>
      </c>
      <c r="C27">
        <v>2750</v>
      </c>
      <c r="D27">
        <v>3206.3</v>
      </c>
      <c r="E27">
        <v>5920.7</v>
      </c>
      <c r="F27">
        <v>4729.1000000000004</v>
      </c>
      <c r="G27">
        <v>20651.939999999999</v>
      </c>
      <c r="H27">
        <v>102790.85</v>
      </c>
      <c r="I27">
        <v>76323.740000000005</v>
      </c>
      <c r="K27">
        <f t="shared" si="8"/>
        <v>2.1603068407932469E-2</v>
      </c>
      <c r="L27">
        <f t="shared" si="9"/>
        <v>4.4008885448773682E-2</v>
      </c>
      <c r="M27">
        <f t="shared" si="10"/>
        <v>-5.1329225636447262E-3</v>
      </c>
      <c r="N27">
        <f t="shared" si="11"/>
        <v>-2.4261209309591081E-2</v>
      </c>
      <c r="O27">
        <f t="shared" si="12"/>
        <v>1.7728275209632827E-2</v>
      </c>
      <c r="P27">
        <f t="shared" si="45"/>
        <v>1.3664051538505362E-2</v>
      </c>
      <c r="Q27">
        <f t="shared" ref="Q27:R27" si="48">LN(H27)-LN(H23)</f>
        <v>-0.12335444078009772</v>
      </c>
      <c r="R27">
        <f t="shared" si="48"/>
        <v>1.165871956064457E-2</v>
      </c>
      <c r="T27">
        <f t="shared" si="14"/>
        <v>3.1418561756728636E-2</v>
      </c>
      <c r="U27">
        <f t="shared" si="15"/>
        <v>0.11415303025356849</v>
      </c>
      <c r="V27">
        <f t="shared" si="16"/>
        <v>3.3336649806521734E-2</v>
      </c>
      <c r="W27">
        <f t="shared" si="17"/>
        <v>1.2405334352472153E-3</v>
      </c>
      <c r="X27">
        <f t="shared" si="18"/>
        <v>9.5329643451098178E-2</v>
      </c>
      <c r="Y27">
        <f t="shared" si="19"/>
        <v>2.8115365208227772E-2</v>
      </c>
      <c r="Z27">
        <f t="shared" si="20"/>
        <v>-8.2831070182495026E-2</v>
      </c>
      <c r="AA27">
        <f t="shared" si="21"/>
        <v>9.3324862098226546E-2</v>
      </c>
      <c r="AC27">
        <f t="shared" si="22"/>
        <v>9.6343909680261791E-5</v>
      </c>
      <c r="AD27">
        <f t="shared" si="23"/>
        <v>4.9202010503960223E-3</v>
      </c>
      <c r="AE27">
        <f t="shared" si="24"/>
        <v>1.4799079983434747E-3</v>
      </c>
      <c r="AF27">
        <f t="shared" si="25"/>
        <v>6.5033888302391265E-4</v>
      </c>
      <c r="AG27">
        <f t="shared" si="26"/>
        <v>6.0219723529475076E-3</v>
      </c>
      <c r="AH27">
        <f t="shared" si="27"/>
        <v>2.0884046678070579E-4</v>
      </c>
      <c r="AI27">
        <f t="shared" si="28"/>
        <v>1.6421435645906505E-3</v>
      </c>
      <c r="AJ27">
        <f t="shared" si="29"/>
        <v>6.6693588369686561E-3</v>
      </c>
    </row>
    <row r="28" spans="1:36" x14ac:dyDescent="0.3">
      <c r="A28" s="1">
        <v>43922</v>
      </c>
      <c r="B28">
        <v>9585.7000000000007</v>
      </c>
      <c r="C28">
        <v>4230.8999999999996</v>
      </c>
      <c r="D28">
        <v>4101.3999999999996</v>
      </c>
      <c r="E28">
        <v>5995.3</v>
      </c>
      <c r="F28">
        <v>4113.2</v>
      </c>
      <c r="G28">
        <v>20163.79</v>
      </c>
      <c r="H28">
        <v>80457.919999999998</v>
      </c>
      <c r="I28">
        <v>65941.3</v>
      </c>
      <c r="K28">
        <f t="shared" si="8"/>
        <v>-0.24413453919613382</v>
      </c>
      <c r="L28">
        <f t="shared" si="9"/>
        <v>-0.1011611127500629</v>
      </c>
      <c r="M28">
        <f t="shared" si="10"/>
        <v>-6.9548624766305522E-2</v>
      </c>
      <c r="N28">
        <f t="shared" si="11"/>
        <v>1.1849627956408426E-3</v>
      </c>
      <c r="O28">
        <f t="shared" si="12"/>
        <v>-0.25672672757071169</v>
      </c>
      <c r="P28">
        <f t="shared" si="45"/>
        <v>-8.1284110189475456E-2</v>
      </c>
      <c r="Q28">
        <f t="shared" ref="Q28:R28" si="49">LN(H28)-LN(H24)</f>
        <v>-0.37491446447343257</v>
      </c>
      <c r="R28">
        <f t="shared" si="49"/>
        <v>-0.27167791416468567</v>
      </c>
      <c r="T28">
        <f t="shared" si="14"/>
        <v>2.1603068407932469E-2</v>
      </c>
      <c r="U28">
        <f t="shared" si="15"/>
        <v>4.4008885448773682E-2</v>
      </c>
      <c r="V28">
        <f t="shared" si="16"/>
        <v>-5.1329225636447262E-3</v>
      </c>
      <c r="W28">
        <f t="shared" si="17"/>
        <v>-2.4261209309591081E-2</v>
      </c>
      <c r="X28">
        <f t="shared" si="18"/>
        <v>1.7728275209632827E-2</v>
      </c>
      <c r="Y28">
        <f t="shared" si="19"/>
        <v>1.3664051538505362E-2</v>
      </c>
      <c r="Z28">
        <f t="shared" si="20"/>
        <v>-0.12335444078009772</v>
      </c>
      <c r="AA28">
        <f t="shared" si="21"/>
        <v>1.165871956064457E-2</v>
      </c>
      <c r="AC28">
        <f t="shared" si="22"/>
        <v>7.0616476095132705E-2</v>
      </c>
      <c r="AD28">
        <f t="shared" si="23"/>
        <v>2.1074328377050217E-2</v>
      </c>
      <c r="AE28">
        <f t="shared" si="24"/>
        <v>4.149382690261879E-3</v>
      </c>
      <c r="AF28">
        <f t="shared" si="25"/>
        <v>6.4750767480908325E-4</v>
      </c>
      <c r="AG28">
        <f t="shared" si="26"/>
        <v>7.5325548551158916E-2</v>
      </c>
      <c r="AH28">
        <f t="shared" si="27"/>
        <v>9.0151534155228016E-3</v>
      </c>
      <c r="AI28">
        <f t="shared" si="28"/>
        <v>6.3282445520591188E-2</v>
      </c>
      <c r="AJ28">
        <f t="shared" si="29"/>
        <v>8.0279648010801952E-2</v>
      </c>
    </row>
    <row r="29" spans="1:36" x14ac:dyDescent="0.3">
      <c r="A29" s="1">
        <v>44013</v>
      </c>
      <c r="B29">
        <v>11799</v>
      </c>
      <c r="C29">
        <v>6180.3</v>
      </c>
      <c r="D29">
        <v>4627.3</v>
      </c>
      <c r="E29">
        <v>5629.8</v>
      </c>
      <c r="F29">
        <v>4728.2</v>
      </c>
      <c r="G29">
        <v>22938.54</v>
      </c>
      <c r="H29">
        <v>89442.47</v>
      </c>
      <c r="I29">
        <v>74704.44</v>
      </c>
      <c r="K29">
        <f t="shared" si="8"/>
        <v>-9.5441153051300631E-2</v>
      </c>
      <c r="L29">
        <f t="shared" si="9"/>
        <v>-6.9528839885196092E-2</v>
      </c>
      <c r="M29">
        <f t="shared" si="10"/>
        <v>-8.2571305151880381E-2</v>
      </c>
      <c r="N29">
        <f t="shared" si="11"/>
        <v>-8.4206874906881168E-2</v>
      </c>
      <c r="O29">
        <f t="shared" si="12"/>
        <v>-0.22218712775729621</v>
      </c>
      <c r="P29">
        <f t="shared" si="45"/>
        <v>-3.5191763092113248E-2</v>
      </c>
      <c r="Q29">
        <f t="shared" ref="Q29:R29" si="50">LN(H29)-LN(H25)</f>
        <v>-0.29338598738327626</v>
      </c>
      <c r="R29">
        <f t="shared" si="50"/>
        <v>-0.22729392969885964</v>
      </c>
      <c r="T29">
        <f t="shared" si="14"/>
        <v>-0.24413453919613382</v>
      </c>
      <c r="U29">
        <f t="shared" si="15"/>
        <v>-0.1011611127500629</v>
      </c>
      <c r="V29">
        <f t="shared" si="16"/>
        <v>-6.9548624766305522E-2</v>
      </c>
      <c r="W29">
        <f t="shared" si="17"/>
        <v>1.1849627956408426E-3</v>
      </c>
      <c r="X29">
        <f t="shared" si="18"/>
        <v>-0.25672672757071169</v>
      </c>
      <c r="Y29">
        <f t="shared" si="19"/>
        <v>-8.1284110189475456E-2</v>
      </c>
      <c r="Z29">
        <f t="shared" si="20"/>
        <v>-0.37491446447343257</v>
      </c>
      <c r="AA29">
        <f t="shared" si="21"/>
        <v>-0.27167791416468567</v>
      </c>
      <c r="AC29">
        <f t="shared" si="22"/>
        <v>2.210972308321647E-2</v>
      </c>
      <c r="AD29">
        <f t="shared" si="23"/>
        <v>1.0006006865973889E-3</v>
      </c>
      <c r="AE29">
        <f t="shared" si="24"/>
        <v>1.6959020442483614E-4</v>
      </c>
      <c r="AF29">
        <f t="shared" si="25"/>
        <v>7.2917659462138594E-3</v>
      </c>
      <c r="AG29">
        <f t="shared" si="26"/>
        <v>1.1929839552708905E-3</v>
      </c>
      <c r="AH29">
        <f t="shared" si="27"/>
        <v>2.1245044609437143E-3</v>
      </c>
      <c r="AI29">
        <f t="shared" si="28"/>
        <v>6.6468925766401434E-3</v>
      </c>
      <c r="AJ29">
        <f t="shared" si="29"/>
        <v>1.9699380770626866E-3</v>
      </c>
    </row>
    <row r="30" spans="1:36" x14ac:dyDescent="0.3">
      <c r="A30" s="1">
        <v>44105</v>
      </c>
      <c r="B30">
        <v>12722.3</v>
      </c>
      <c r="C30">
        <v>7796.8</v>
      </c>
      <c r="D30">
        <v>7225.3</v>
      </c>
      <c r="E30">
        <v>6111.7</v>
      </c>
      <c r="F30">
        <v>5823.5</v>
      </c>
      <c r="G30">
        <v>24995.53</v>
      </c>
      <c r="H30">
        <v>106425.79</v>
      </c>
      <c r="I30">
        <v>87714.36</v>
      </c>
      <c r="K30">
        <f t="shared" si="8"/>
        <v>-5.8718322376934751E-2</v>
      </c>
      <c r="L30">
        <f t="shared" si="9"/>
        <v>4.6614075739368488E-2</v>
      </c>
      <c r="M30">
        <f t="shared" si="10"/>
        <v>-2.1726741572742014E-2</v>
      </c>
      <c r="N30">
        <f t="shared" si="11"/>
        <v>-6.6737820557126071E-2</v>
      </c>
      <c r="O30">
        <f t="shared" si="12"/>
        <v>-5.70515613516136E-2</v>
      </c>
      <c r="P30">
        <f t="shared" si="45"/>
        <v>-1.784740313215849E-2</v>
      </c>
      <c r="Q30">
        <f t="shared" ref="Q30:R30" si="51">LN(H30)-LN(H26)</f>
        <v>-0.18832881792842393</v>
      </c>
      <c r="R30">
        <f t="shared" si="51"/>
        <v>-0.10596929559602053</v>
      </c>
      <c r="T30">
        <f t="shared" si="14"/>
        <v>-9.5441153051300631E-2</v>
      </c>
      <c r="U30">
        <f t="shared" si="15"/>
        <v>-6.9528839885196092E-2</v>
      </c>
      <c r="V30">
        <f t="shared" si="16"/>
        <v>-8.2571305151880381E-2</v>
      </c>
      <c r="W30">
        <f t="shared" si="17"/>
        <v>-8.4206874906881168E-2</v>
      </c>
      <c r="X30">
        <f t="shared" si="18"/>
        <v>-0.22218712775729621</v>
      </c>
      <c r="Y30">
        <f t="shared" si="19"/>
        <v>-3.5191763092113248E-2</v>
      </c>
      <c r="Z30">
        <f t="shared" si="20"/>
        <v>-0.29338598738327626</v>
      </c>
      <c r="AA30">
        <f t="shared" si="21"/>
        <v>-0.22729392969885964</v>
      </c>
      <c r="AC30">
        <f t="shared" si="22"/>
        <v>1.3485662927381476E-3</v>
      </c>
      <c r="AD30">
        <f t="shared" si="23"/>
        <v>1.3489176849774727E-2</v>
      </c>
      <c r="AE30">
        <f t="shared" si="24"/>
        <v>3.7020609171358109E-3</v>
      </c>
      <c r="AF30">
        <f t="shared" si="25"/>
        <v>3.051678598746975E-4</v>
      </c>
      <c r="AG30">
        <f t="shared" si="26"/>
        <v>2.7269755292125612E-2</v>
      </c>
      <c r="AH30">
        <f t="shared" si="27"/>
        <v>3.0082682242048184E-4</v>
      </c>
      <c r="AI30">
        <f t="shared" si="28"/>
        <v>1.1037008853865557E-2</v>
      </c>
      <c r="AJ30">
        <f t="shared" si="29"/>
        <v>1.4719666840187792E-2</v>
      </c>
    </row>
    <row r="32" spans="1:36" x14ac:dyDescent="0.3">
      <c r="AB32" t="s">
        <v>8</v>
      </c>
      <c r="AC32">
        <f>AVERAGE(AC7:AC30)</f>
        <v>4.7183063760215379E-3</v>
      </c>
      <c r="AD32">
        <f t="shared" ref="AD32:AJ32" si="52">AVERAGE(AD7:AD30)</f>
        <v>8.8963842827620623E-3</v>
      </c>
      <c r="AE32">
        <f t="shared" si="52"/>
        <v>3.2425789129563224E-3</v>
      </c>
      <c r="AF32">
        <f t="shared" si="52"/>
        <v>2.6118372679884046E-3</v>
      </c>
      <c r="AG32">
        <f t="shared" si="52"/>
        <v>8.2432849263056052E-3</v>
      </c>
      <c r="AH32">
        <f t="shared" si="52"/>
        <v>5.9261045622977133E-4</v>
      </c>
      <c r="AI32">
        <f t="shared" si="52"/>
        <v>1.2665908226965847E-2</v>
      </c>
      <c r="AJ32">
        <f t="shared" si="52"/>
        <v>1.0464614452605358E-2</v>
      </c>
    </row>
    <row r="33" spans="28:36" x14ac:dyDescent="0.3">
      <c r="AB33" t="s">
        <v>9</v>
      </c>
      <c r="AC33">
        <f>AVERAGE(AC7:AC26)</f>
        <v>9.5341218218746569E-4</v>
      </c>
      <c r="AD33">
        <f t="shared" ref="AD33:AJ33" si="53">AVERAGE(AD7:AD26)</f>
        <v>8.651445791123558E-3</v>
      </c>
      <c r="AE33">
        <f t="shared" si="53"/>
        <v>3.4160476050392866E-3</v>
      </c>
      <c r="AF33">
        <f t="shared" si="53"/>
        <v>2.689465703390008E-3</v>
      </c>
      <c r="AG33">
        <f t="shared" si="53"/>
        <v>4.4014289039915793E-3</v>
      </c>
      <c r="AH33">
        <f t="shared" si="53"/>
        <v>1.2866628919234042E-4</v>
      </c>
      <c r="AI33">
        <f t="shared" si="53"/>
        <v>1.1068665346574641E-2</v>
      </c>
      <c r="AJ33">
        <f t="shared" si="53"/>
        <v>7.3756067548753747E-3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Gareev</dc:creator>
  <cp:lastModifiedBy>Mikhail Gareev</cp:lastModifiedBy>
  <dcterms:created xsi:type="dcterms:W3CDTF">2020-12-05T14:25:57Z</dcterms:created>
  <dcterms:modified xsi:type="dcterms:W3CDTF">2021-06-15T08:22:16Z</dcterms:modified>
</cp:coreProperties>
</file>