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Mikhail Gareev\Documents\forecast\data\raw data\"/>
    </mc:Choice>
  </mc:AlternateContent>
  <xr:revisionPtr revIDLastSave="0" documentId="13_ncr:1_{A5C317D3-5782-4F2E-A44E-1C1D8AD7A82E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Сцепка в пост. ценах" sheetId="1" r:id="rId1"/>
    <sheet name="Сцепка номинальных" sheetId="3" r:id="rId2"/>
    <sheet name="дефляторы и Whelan" sheetId="2" r:id="rId3"/>
    <sheet name="Сезон. очищ. X-12" sheetId="4" r:id="rId4"/>
    <sheet name="Другие данные" sheetId="5" r:id="rId5"/>
  </sheets>
  <definedNames>
    <definedName name="_xlnm.Print_Titles" localSheetId="0">'Сцепка в пост. ценах'!$B:$B,'Сцепка в пост. ценах'!$1:$2</definedName>
    <definedName name="_xlnm.Print_Area" localSheetId="0">'Сцепка в пост. ценах'!$C$3:$BF$11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A29" i="1" l="1"/>
  <c r="DA30" i="1"/>
  <c r="DA31" i="1"/>
  <c r="DA32" i="1"/>
  <c r="DA33" i="1"/>
  <c r="DA34" i="1"/>
  <c r="DA35" i="1"/>
  <c r="DA36" i="1"/>
  <c r="DA37" i="1"/>
  <c r="BN29" i="1"/>
  <c r="BM33" i="3"/>
  <c r="BL18" i="3" s="1"/>
  <c r="BL33" i="3"/>
  <c r="BK18" i="3" s="1"/>
  <c r="BK33" i="3"/>
  <c r="BJ18" i="3" s="1"/>
  <c r="BJ33" i="3" s="1"/>
  <c r="BJ34" i="3"/>
  <c r="BI18" i="3"/>
  <c r="BN33" i="3"/>
  <c r="BM18" i="3" s="1"/>
  <c r="BR3" i="3" l="1"/>
  <c r="Y4" i="4" l="1"/>
  <c r="Z4" i="4"/>
  <c r="AA4" i="4"/>
  <c r="AB4" i="4"/>
  <c r="AC4" i="4"/>
  <c r="AD4" i="4"/>
  <c r="AE4" i="4"/>
  <c r="AF4" i="4"/>
  <c r="Y5" i="4"/>
  <c r="Z5" i="4"/>
  <c r="AA5" i="4"/>
  <c r="AB5" i="4"/>
  <c r="AC5" i="4"/>
  <c r="AD5" i="4"/>
  <c r="AE5" i="4"/>
  <c r="AF5" i="4"/>
  <c r="Y6" i="4"/>
  <c r="Z6" i="4"/>
  <c r="AA6" i="4"/>
  <c r="AB6" i="4"/>
  <c r="AC6" i="4"/>
  <c r="AD6" i="4"/>
  <c r="AE6" i="4"/>
  <c r="AF6" i="4"/>
  <c r="Y7" i="4"/>
  <c r="Z7" i="4"/>
  <c r="AA7" i="4"/>
  <c r="AB7" i="4"/>
  <c r="AC7" i="4"/>
  <c r="AD7" i="4"/>
  <c r="AE7" i="4"/>
  <c r="AF7" i="4"/>
  <c r="Y8" i="4"/>
  <c r="Z8" i="4"/>
  <c r="AA8" i="4"/>
  <c r="AB8" i="4"/>
  <c r="AC8" i="4"/>
  <c r="AD8" i="4"/>
  <c r="AE8" i="4"/>
  <c r="AF8" i="4"/>
  <c r="Y9" i="4"/>
  <c r="Z9" i="4"/>
  <c r="AA9" i="4"/>
  <c r="AB9" i="4"/>
  <c r="AC9" i="4"/>
  <c r="AD9" i="4"/>
  <c r="AE9" i="4"/>
  <c r="AF9" i="4"/>
  <c r="Y10" i="4"/>
  <c r="Z10" i="4"/>
  <c r="AA10" i="4"/>
  <c r="AB10" i="4"/>
  <c r="AC10" i="4"/>
  <c r="AD10" i="4"/>
  <c r="AE10" i="4"/>
  <c r="AF10" i="4"/>
  <c r="Y11" i="4"/>
  <c r="Z11" i="4"/>
  <c r="AA11" i="4"/>
  <c r="AB11" i="4"/>
  <c r="AC11" i="4"/>
  <c r="AD11" i="4"/>
  <c r="AE11" i="4"/>
  <c r="AF11" i="4"/>
  <c r="Y12" i="4"/>
  <c r="Z12" i="4"/>
  <c r="AA12" i="4"/>
  <c r="AB12" i="4"/>
  <c r="AC12" i="4"/>
  <c r="AD12" i="4"/>
  <c r="AE12" i="4"/>
  <c r="AF12" i="4"/>
  <c r="Y13" i="4"/>
  <c r="Z13" i="4"/>
  <c r="AA13" i="4"/>
  <c r="AB13" i="4"/>
  <c r="AC13" i="4"/>
  <c r="AD13" i="4"/>
  <c r="AE13" i="4"/>
  <c r="AF13" i="4"/>
  <c r="Y14" i="4"/>
  <c r="Z14" i="4"/>
  <c r="AA14" i="4"/>
  <c r="AB14" i="4"/>
  <c r="AC14" i="4"/>
  <c r="AD14" i="4"/>
  <c r="AE14" i="4"/>
  <c r="AF14" i="4"/>
  <c r="Y15" i="4"/>
  <c r="Z15" i="4"/>
  <c r="AA15" i="4"/>
  <c r="AB15" i="4"/>
  <c r="AC15" i="4"/>
  <c r="AD15" i="4"/>
  <c r="AE15" i="4"/>
  <c r="AF15" i="4"/>
  <c r="Y16" i="4"/>
  <c r="Z16" i="4"/>
  <c r="AA16" i="4"/>
  <c r="AB16" i="4"/>
  <c r="AC16" i="4"/>
  <c r="AD16" i="4"/>
  <c r="AE16" i="4"/>
  <c r="AF16" i="4"/>
  <c r="Y17" i="4"/>
  <c r="Z17" i="4"/>
  <c r="AA17" i="4"/>
  <c r="AB17" i="4"/>
  <c r="AC17" i="4"/>
  <c r="AD17" i="4"/>
  <c r="AE17" i="4"/>
  <c r="AF17" i="4"/>
  <c r="Y18" i="4"/>
  <c r="Z18" i="4"/>
  <c r="AA18" i="4"/>
  <c r="AB18" i="4"/>
  <c r="AC18" i="4"/>
  <c r="AD18" i="4"/>
  <c r="AE18" i="4"/>
  <c r="AF18" i="4"/>
  <c r="Y19" i="4"/>
  <c r="Z19" i="4"/>
  <c r="AA19" i="4"/>
  <c r="AB19" i="4"/>
  <c r="AC19" i="4"/>
  <c r="AD19" i="4"/>
  <c r="AE19" i="4"/>
  <c r="AF19" i="4"/>
  <c r="Y20" i="4"/>
  <c r="Z20" i="4"/>
  <c r="AA20" i="4"/>
  <c r="AB20" i="4"/>
  <c r="AC20" i="4"/>
  <c r="AD20" i="4"/>
  <c r="AE20" i="4"/>
  <c r="AF20" i="4"/>
  <c r="Y21" i="4"/>
  <c r="Z21" i="4"/>
  <c r="AA21" i="4"/>
  <c r="AB21" i="4"/>
  <c r="AC21" i="4"/>
  <c r="AD21" i="4"/>
  <c r="AE21" i="4"/>
  <c r="AF21" i="4"/>
  <c r="Y22" i="4"/>
  <c r="Z22" i="4"/>
  <c r="AA22" i="4"/>
  <c r="AB22" i="4"/>
  <c r="AC22" i="4"/>
  <c r="AD22" i="4"/>
  <c r="AE22" i="4"/>
  <c r="AF22" i="4"/>
  <c r="Y23" i="4"/>
  <c r="Z23" i="4"/>
  <c r="AA23" i="4"/>
  <c r="AB23" i="4"/>
  <c r="AC23" i="4"/>
  <c r="AD23" i="4"/>
  <c r="AE23" i="4"/>
  <c r="AF23" i="4"/>
  <c r="Y24" i="4"/>
  <c r="Z24" i="4"/>
  <c r="AA24" i="4"/>
  <c r="AB24" i="4"/>
  <c r="AC24" i="4"/>
  <c r="AD24" i="4"/>
  <c r="AE24" i="4"/>
  <c r="AF24" i="4"/>
  <c r="Y25" i="4"/>
  <c r="Z25" i="4"/>
  <c r="AA25" i="4"/>
  <c r="AB25" i="4"/>
  <c r="AC25" i="4"/>
  <c r="AD25" i="4"/>
  <c r="AE25" i="4"/>
  <c r="AF25" i="4"/>
  <c r="Y26" i="4"/>
  <c r="Z26" i="4"/>
  <c r="AA26" i="4"/>
  <c r="AB26" i="4"/>
  <c r="AC26" i="4"/>
  <c r="AD26" i="4"/>
  <c r="AE26" i="4"/>
  <c r="AF26" i="4"/>
  <c r="Y27" i="4"/>
  <c r="Z27" i="4"/>
  <c r="AA27" i="4"/>
  <c r="AB27" i="4"/>
  <c r="AC27" i="4"/>
  <c r="AD27" i="4"/>
  <c r="AE27" i="4"/>
  <c r="AF27" i="4"/>
  <c r="Y28" i="4"/>
  <c r="Z28" i="4"/>
  <c r="AA28" i="4"/>
  <c r="AB28" i="4"/>
  <c r="AC28" i="4"/>
  <c r="AD28" i="4"/>
  <c r="AE28" i="4"/>
  <c r="AF28" i="4"/>
  <c r="Y29" i="4"/>
  <c r="Z29" i="4"/>
  <c r="AA29" i="4"/>
  <c r="AB29" i="4"/>
  <c r="AC29" i="4"/>
  <c r="AD29" i="4"/>
  <c r="AE29" i="4"/>
  <c r="AF29" i="4"/>
  <c r="Y30" i="4"/>
  <c r="Z30" i="4"/>
  <c r="AA30" i="4"/>
  <c r="AB30" i="4"/>
  <c r="AC30" i="4"/>
  <c r="AD30" i="4"/>
  <c r="AE30" i="4"/>
  <c r="AF30" i="4"/>
  <c r="Y31" i="4"/>
  <c r="Z31" i="4"/>
  <c r="AA31" i="4"/>
  <c r="AB31" i="4"/>
  <c r="AC31" i="4"/>
  <c r="AD31" i="4"/>
  <c r="AE31" i="4"/>
  <c r="AF31" i="4"/>
  <c r="Y32" i="4"/>
  <c r="Z32" i="4"/>
  <c r="AA32" i="4"/>
  <c r="AB32" i="4"/>
  <c r="AC32" i="4"/>
  <c r="AD32" i="4"/>
  <c r="AE32" i="4"/>
  <c r="AF32" i="4"/>
  <c r="Y33" i="4"/>
  <c r="Z33" i="4"/>
  <c r="AA33" i="4"/>
  <c r="AB33" i="4"/>
  <c r="AC33" i="4"/>
  <c r="AD33" i="4"/>
  <c r="AE33" i="4"/>
  <c r="AF33" i="4"/>
  <c r="Y34" i="4"/>
  <c r="Z34" i="4"/>
  <c r="AA34" i="4"/>
  <c r="AB34" i="4"/>
  <c r="AC34" i="4"/>
  <c r="AD34" i="4"/>
  <c r="AE34" i="4"/>
  <c r="AF34" i="4"/>
  <c r="Y35" i="4"/>
  <c r="Z35" i="4"/>
  <c r="AA35" i="4"/>
  <c r="AB35" i="4"/>
  <c r="AC35" i="4"/>
  <c r="AD35" i="4"/>
  <c r="AE35" i="4"/>
  <c r="AF35" i="4"/>
  <c r="Y36" i="4"/>
  <c r="Z36" i="4"/>
  <c r="AA36" i="4"/>
  <c r="AB36" i="4"/>
  <c r="AC36" i="4"/>
  <c r="AD36" i="4"/>
  <c r="AE36" i="4"/>
  <c r="AF36" i="4"/>
  <c r="Y37" i="4"/>
  <c r="Z37" i="4"/>
  <c r="AA37" i="4"/>
  <c r="AB37" i="4"/>
  <c r="AC37" i="4"/>
  <c r="AD37" i="4"/>
  <c r="AE37" i="4"/>
  <c r="AF37" i="4"/>
  <c r="Y38" i="4"/>
  <c r="Z38" i="4"/>
  <c r="AA38" i="4"/>
  <c r="AB38" i="4"/>
  <c r="AC38" i="4"/>
  <c r="AD38" i="4"/>
  <c r="AE38" i="4"/>
  <c r="AF38" i="4"/>
  <c r="Y39" i="4"/>
  <c r="Z39" i="4"/>
  <c r="AA39" i="4"/>
  <c r="AB39" i="4"/>
  <c r="AC39" i="4"/>
  <c r="AD39" i="4"/>
  <c r="AE39" i="4"/>
  <c r="AF39" i="4"/>
  <c r="Y40" i="4"/>
  <c r="Z40" i="4"/>
  <c r="AA40" i="4"/>
  <c r="AB40" i="4"/>
  <c r="AC40" i="4"/>
  <c r="AD40" i="4"/>
  <c r="AE40" i="4"/>
  <c r="AF40" i="4"/>
  <c r="Y41" i="4"/>
  <c r="Z41" i="4"/>
  <c r="AA41" i="4"/>
  <c r="AB41" i="4"/>
  <c r="AC41" i="4"/>
  <c r="AD41" i="4"/>
  <c r="AE41" i="4"/>
  <c r="AF41" i="4"/>
  <c r="Y42" i="4"/>
  <c r="Z42" i="4"/>
  <c r="AA42" i="4"/>
  <c r="AB42" i="4"/>
  <c r="AC42" i="4"/>
  <c r="AD42" i="4"/>
  <c r="AE42" i="4"/>
  <c r="AF42" i="4"/>
  <c r="Y43" i="4"/>
  <c r="Z43" i="4"/>
  <c r="AA43" i="4"/>
  <c r="AB43" i="4"/>
  <c r="AC43" i="4"/>
  <c r="AD43" i="4"/>
  <c r="AE43" i="4"/>
  <c r="AF43" i="4"/>
  <c r="Y44" i="4"/>
  <c r="Z44" i="4"/>
  <c r="AA44" i="4"/>
  <c r="AB44" i="4"/>
  <c r="AC44" i="4"/>
  <c r="AD44" i="4"/>
  <c r="AE44" i="4"/>
  <c r="AF44" i="4"/>
  <c r="Y45" i="4"/>
  <c r="Z45" i="4"/>
  <c r="AA45" i="4"/>
  <c r="AB45" i="4"/>
  <c r="AC45" i="4"/>
  <c r="AD45" i="4"/>
  <c r="AE45" i="4"/>
  <c r="AF45" i="4"/>
  <c r="Y46" i="4"/>
  <c r="Z46" i="4"/>
  <c r="AA46" i="4"/>
  <c r="AB46" i="4"/>
  <c r="AC46" i="4"/>
  <c r="AD46" i="4"/>
  <c r="AE46" i="4"/>
  <c r="AF46" i="4"/>
  <c r="Y47" i="4"/>
  <c r="Z47" i="4"/>
  <c r="AA47" i="4"/>
  <c r="AB47" i="4"/>
  <c r="AC47" i="4"/>
  <c r="AD47" i="4"/>
  <c r="AE47" i="4"/>
  <c r="AF47" i="4"/>
  <c r="Y48" i="4"/>
  <c r="Z48" i="4"/>
  <c r="AA48" i="4"/>
  <c r="AB48" i="4"/>
  <c r="AC48" i="4"/>
  <c r="AD48" i="4"/>
  <c r="AE48" i="4"/>
  <c r="AF48" i="4"/>
  <c r="Y49" i="4"/>
  <c r="Z49" i="4"/>
  <c r="AA49" i="4"/>
  <c r="AB49" i="4"/>
  <c r="AC49" i="4"/>
  <c r="AD49" i="4"/>
  <c r="AE49" i="4"/>
  <c r="AF49" i="4"/>
  <c r="Y50" i="4"/>
  <c r="Z50" i="4"/>
  <c r="AA50" i="4"/>
  <c r="AB50" i="4"/>
  <c r="AC50" i="4"/>
  <c r="AD50" i="4"/>
  <c r="AE50" i="4"/>
  <c r="AF50" i="4"/>
  <c r="Y51" i="4"/>
  <c r="Z51" i="4"/>
  <c r="AA51" i="4"/>
  <c r="AB51" i="4"/>
  <c r="AC51" i="4"/>
  <c r="AD51" i="4"/>
  <c r="AE51" i="4"/>
  <c r="AF51" i="4"/>
  <c r="Y52" i="4"/>
  <c r="Z52" i="4"/>
  <c r="AA52" i="4"/>
  <c r="AB52" i="4"/>
  <c r="AC52" i="4"/>
  <c r="AD52" i="4"/>
  <c r="AE52" i="4"/>
  <c r="AF52" i="4"/>
  <c r="Y53" i="4"/>
  <c r="Z53" i="4"/>
  <c r="AA53" i="4"/>
  <c r="AB53" i="4"/>
  <c r="AC53" i="4"/>
  <c r="AD53" i="4"/>
  <c r="AE53" i="4"/>
  <c r="AF53" i="4"/>
  <c r="Y54" i="4"/>
  <c r="Z54" i="4"/>
  <c r="AA54" i="4"/>
  <c r="AB54" i="4"/>
  <c r="AC54" i="4"/>
  <c r="AD54" i="4"/>
  <c r="AE54" i="4"/>
  <c r="AF54" i="4"/>
  <c r="Y55" i="4"/>
  <c r="Z55" i="4"/>
  <c r="AA55" i="4"/>
  <c r="AB55" i="4"/>
  <c r="AC55" i="4"/>
  <c r="AD55" i="4"/>
  <c r="AE55" i="4"/>
  <c r="AF55" i="4"/>
  <c r="Y56" i="4"/>
  <c r="Z56" i="4"/>
  <c r="AA56" i="4"/>
  <c r="AB56" i="4"/>
  <c r="AC56" i="4"/>
  <c r="AD56" i="4"/>
  <c r="AE56" i="4"/>
  <c r="AF56" i="4"/>
  <c r="Y57" i="4"/>
  <c r="Z57" i="4"/>
  <c r="AA57" i="4"/>
  <c r="AB57" i="4"/>
  <c r="AC57" i="4"/>
  <c r="AD57" i="4"/>
  <c r="AE57" i="4"/>
  <c r="AF57" i="4"/>
  <c r="Y58" i="4"/>
  <c r="Z58" i="4"/>
  <c r="AA58" i="4"/>
  <c r="AB58" i="4"/>
  <c r="AC58" i="4"/>
  <c r="AD58" i="4"/>
  <c r="AE58" i="4"/>
  <c r="AF58" i="4"/>
  <c r="Y59" i="4"/>
  <c r="Z59" i="4"/>
  <c r="AA59" i="4"/>
  <c r="AB59" i="4"/>
  <c r="AC59" i="4"/>
  <c r="AD59" i="4"/>
  <c r="AE59" i="4"/>
  <c r="AF59" i="4"/>
  <c r="Y60" i="4"/>
  <c r="Z60" i="4"/>
  <c r="AA60" i="4"/>
  <c r="AB60" i="4"/>
  <c r="AC60" i="4"/>
  <c r="AD60" i="4"/>
  <c r="AE60" i="4"/>
  <c r="AF60" i="4"/>
  <c r="Y61" i="4"/>
  <c r="Z61" i="4"/>
  <c r="AA61" i="4"/>
  <c r="AB61" i="4"/>
  <c r="AC61" i="4"/>
  <c r="AD61" i="4"/>
  <c r="AE61" i="4"/>
  <c r="AF61" i="4"/>
  <c r="Y62" i="4"/>
  <c r="Z62" i="4"/>
  <c r="AA62" i="4"/>
  <c r="AB62" i="4"/>
  <c r="AC62" i="4"/>
  <c r="AD62" i="4"/>
  <c r="AE62" i="4"/>
  <c r="AF62" i="4"/>
  <c r="Y63" i="4"/>
  <c r="Z63" i="4"/>
  <c r="AA63" i="4"/>
  <c r="AB63" i="4"/>
  <c r="AC63" i="4"/>
  <c r="AD63" i="4"/>
  <c r="AE63" i="4"/>
  <c r="AF63" i="4"/>
  <c r="Y64" i="4"/>
  <c r="Z64" i="4"/>
  <c r="AA64" i="4"/>
  <c r="AB64" i="4"/>
  <c r="AC64" i="4"/>
  <c r="AD64" i="4"/>
  <c r="AE64" i="4"/>
  <c r="AF64" i="4"/>
  <c r="Y65" i="4"/>
  <c r="Z65" i="4"/>
  <c r="AA65" i="4"/>
  <c r="AB65" i="4"/>
  <c r="AC65" i="4"/>
  <c r="AD65" i="4"/>
  <c r="AE65" i="4"/>
  <c r="AF65" i="4"/>
  <c r="Y66" i="4"/>
  <c r="Z66" i="4"/>
  <c r="AA66" i="4"/>
  <c r="AB66" i="4"/>
  <c r="AC66" i="4"/>
  <c r="AD66" i="4"/>
  <c r="AE66" i="4"/>
  <c r="AF66" i="4"/>
  <c r="Y67" i="4"/>
  <c r="Z67" i="4"/>
  <c r="AA67" i="4"/>
  <c r="AB67" i="4"/>
  <c r="AC67" i="4"/>
  <c r="AD67" i="4"/>
  <c r="AE67" i="4"/>
  <c r="AF67" i="4"/>
  <c r="Y68" i="4"/>
  <c r="Z68" i="4"/>
  <c r="AA68" i="4"/>
  <c r="AB68" i="4"/>
  <c r="AC68" i="4"/>
  <c r="AD68" i="4"/>
  <c r="AE68" i="4"/>
  <c r="AF68" i="4"/>
  <c r="Y69" i="4"/>
  <c r="Z69" i="4"/>
  <c r="AA69" i="4"/>
  <c r="AB69" i="4"/>
  <c r="AC69" i="4"/>
  <c r="AD69" i="4"/>
  <c r="AE69" i="4"/>
  <c r="AF69" i="4"/>
  <c r="Y70" i="4"/>
  <c r="Z70" i="4"/>
  <c r="AA70" i="4"/>
  <c r="AB70" i="4"/>
  <c r="AC70" i="4"/>
  <c r="AD70" i="4"/>
  <c r="AE70" i="4"/>
  <c r="AF70" i="4"/>
  <c r="Y71" i="4"/>
  <c r="Z71" i="4"/>
  <c r="AA71" i="4"/>
  <c r="AB71" i="4"/>
  <c r="AC71" i="4"/>
  <c r="AD71" i="4"/>
  <c r="AE71" i="4"/>
  <c r="AF71" i="4"/>
  <c r="Y72" i="4"/>
  <c r="Z72" i="4"/>
  <c r="AA72" i="4"/>
  <c r="AB72" i="4"/>
  <c r="AC72" i="4"/>
  <c r="AD72" i="4"/>
  <c r="AE72" i="4"/>
  <c r="AF72" i="4"/>
  <c r="Y73" i="4"/>
  <c r="Z73" i="4"/>
  <c r="AA73" i="4"/>
  <c r="AB73" i="4"/>
  <c r="AC73" i="4"/>
  <c r="AD73" i="4"/>
  <c r="AE73" i="4"/>
  <c r="AF73" i="4"/>
  <c r="Y74" i="4"/>
  <c r="Z74" i="4"/>
  <c r="AA74" i="4"/>
  <c r="AB74" i="4"/>
  <c r="AC74" i="4"/>
  <c r="AD74" i="4"/>
  <c r="AE74" i="4"/>
  <c r="AF74" i="4"/>
  <c r="Y75" i="4"/>
  <c r="Z75" i="4"/>
  <c r="AA75" i="4"/>
  <c r="AB75" i="4"/>
  <c r="AC75" i="4"/>
  <c r="AD75" i="4"/>
  <c r="AE75" i="4"/>
  <c r="AF75" i="4"/>
  <c r="Y76" i="4"/>
  <c r="Z76" i="4"/>
  <c r="AA76" i="4"/>
  <c r="AB76" i="4"/>
  <c r="AC76" i="4"/>
  <c r="AD76" i="4"/>
  <c r="AE76" i="4"/>
  <c r="AF76" i="4"/>
  <c r="Y77" i="4"/>
  <c r="Z77" i="4"/>
  <c r="AA77" i="4"/>
  <c r="AB77" i="4"/>
  <c r="AC77" i="4"/>
  <c r="AD77" i="4"/>
  <c r="AE77" i="4"/>
  <c r="AF77" i="4"/>
  <c r="Y78" i="4"/>
  <c r="Z78" i="4"/>
  <c r="AA78" i="4"/>
  <c r="AB78" i="4"/>
  <c r="AC78" i="4"/>
  <c r="AD78" i="4"/>
  <c r="AE78" i="4"/>
  <c r="AF78" i="4"/>
  <c r="Y79" i="4"/>
  <c r="Z79" i="4"/>
  <c r="AA79" i="4"/>
  <c r="AB79" i="4"/>
  <c r="AC79" i="4"/>
  <c r="AD79" i="4"/>
  <c r="AE79" i="4"/>
  <c r="AF79" i="4"/>
  <c r="Y80" i="4"/>
  <c r="Z80" i="4"/>
  <c r="AA80" i="4"/>
  <c r="AB80" i="4"/>
  <c r="AC80" i="4"/>
  <c r="AD80" i="4"/>
  <c r="AE80" i="4"/>
  <c r="AF80" i="4"/>
  <c r="Y81" i="4"/>
  <c r="Z81" i="4"/>
  <c r="AA81" i="4"/>
  <c r="AB81" i="4"/>
  <c r="AC81" i="4"/>
  <c r="AD81" i="4"/>
  <c r="AE81" i="4"/>
  <c r="AF81" i="4"/>
  <c r="Y82" i="4"/>
  <c r="Z82" i="4"/>
  <c r="AA82" i="4"/>
  <c r="AB82" i="4"/>
  <c r="AC82" i="4"/>
  <c r="AD82" i="4"/>
  <c r="AE82" i="4"/>
  <c r="AF82" i="4"/>
  <c r="Y83" i="4"/>
  <c r="Z83" i="4"/>
  <c r="AA83" i="4"/>
  <c r="AB83" i="4"/>
  <c r="AC83" i="4"/>
  <c r="AD83" i="4"/>
  <c r="AE83" i="4"/>
  <c r="AF83" i="4"/>
  <c r="Y84" i="4"/>
  <c r="Z84" i="4"/>
  <c r="AA84" i="4"/>
  <c r="AB84" i="4"/>
  <c r="AC84" i="4"/>
  <c r="AD84" i="4"/>
  <c r="AE84" i="4"/>
  <c r="AF84" i="4"/>
  <c r="Y85" i="4"/>
  <c r="Z85" i="4"/>
  <c r="AA85" i="4"/>
  <c r="AB85" i="4"/>
  <c r="AC85" i="4"/>
  <c r="AD85" i="4"/>
  <c r="AE85" i="4"/>
  <c r="AF85" i="4"/>
  <c r="Y86" i="4"/>
  <c r="Z86" i="4"/>
  <c r="AA86" i="4"/>
  <c r="AB86" i="4"/>
  <c r="AC86" i="4"/>
  <c r="AD86" i="4"/>
  <c r="AE86" i="4"/>
  <c r="AF86" i="4"/>
  <c r="Y87" i="4"/>
  <c r="Z87" i="4"/>
  <c r="AA87" i="4"/>
  <c r="AB87" i="4"/>
  <c r="AC87" i="4"/>
  <c r="AD87" i="4"/>
  <c r="AE87" i="4"/>
  <c r="AF87" i="4"/>
  <c r="Y88" i="4"/>
  <c r="Z88" i="4"/>
  <c r="AA88" i="4"/>
  <c r="AB88" i="4"/>
  <c r="AC88" i="4"/>
  <c r="AD88" i="4"/>
  <c r="AE88" i="4"/>
  <c r="AF88" i="4"/>
  <c r="Y89" i="4"/>
  <c r="Z89" i="4"/>
  <c r="AA89" i="4"/>
  <c r="AB89" i="4"/>
  <c r="AC89" i="4"/>
  <c r="AD89" i="4"/>
  <c r="AE89" i="4"/>
  <c r="AF89" i="4"/>
  <c r="Y90" i="4"/>
  <c r="Z90" i="4"/>
  <c r="AA90" i="4"/>
  <c r="AB90" i="4"/>
  <c r="AC90" i="4"/>
  <c r="AD90" i="4"/>
  <c r="AE90" i="4"/>
  <c r="AF90" i="4"/>
  <c r="Y91" i="4"/>
  <c r="Z91" i="4"/>
  <c r="AA91" i="4"/>
  <c r="AB91" i="4"/>
  <c r="AC91" i="4"/>
  <c r="AD91" i="4"/>
  <c r="AE91" i="4"/>
  <c r="AF91" i="4"/>
  <c r="Y92" i="4"/>
  <c r="Z92" i="4"/>
  <c r="AA92" i="4"/>
  <c r="AB92" i="4"/>
  <c r="AC92" i="4"/>
  <c r="AD92" i="4"/>
  <c r="AE92" i="4"/>
  <c r="AF92" i="4"/>
  <c r="Y93" i="4"/>
  <c r="Z93" i="4"/>
  <c r="AA93" i="4"/>
  <c r="AB93" i="4"/>
  <c r="AC93" i="4"/>
  <c r="AD93" i="4"/>
  <c r="AE93" i="4"/>
  <c r="AF93" i="4"/>
  <c r="Y94" i="4"/>
  <c r="Z94" i="4"/>
  <c r="AA94" i="4"/>
  <c r="AB94" i="4"/>
  <c r="AC94" i="4"/>
  <c r="AD94" i="4"/>
  <c r="AE94" i="4"/>
  <c r="AF94" i="4"/>
  <c r="Y95" i="4"/>
  <c r="Z95" i="4"/>
  <c r="AA95" i="4"/>
  <c r="AB95" i="4"/>
  <c r="AC95" i="4"/>
  <c r="AD95" i="4"/>
  <c r="AE95" i="4"/>
  <c r="AF95" i="4"/>
  <c r="Y96" i="4"/>
  <c r="Z96" i="4"/>
  <c r="AA96" i="4"/>
  <c r="AB96" i="4"/>
  <c r="AC96" i="4"/>
  <c r="AD96" i="4"/>
  <c r="AE96" i="4"/>
  <c r="AF96" i="4"/>
  <c r="Y97" i="4"/>
  <c r="Z97" i="4"/>
  <c r="AA97" i="4"/>
  <c r="AB97" i="4"/>
  <c r="AC97" i="4"/>
  <c r="AD97" i="4"/>
  <c r="AE97" i="4"/>
  <c r="AF97" i="4"/>
  <c r="Y98" i="4"/>
  <c r="Z98" i="4"/>
  <c r="AA98" i="4"/>
  <c r="AB98" i="4"/>
  <c r="AC98" i="4"/>
  <c r="AD98" i="4"/>
  <c r="AE98" i="4"/>
  <c r="AF98" i="4"/>
  <c r="Y99" i="4"/>
  <c r="Z99" i="4"/>
  <c r="AA99" i="4"/>
  <c r="AB99" i="4"/>
  <c r="AC99" i="4"/>
  <c r="AD99" i="4"/>
  <c r="AE99" i="4"/>
  <c r="AF99" i="4"/>
  <c r="Y100" i="4"/>
  <c r="Z100" i="4"/>
  <c r="AA100" i="4"/>
  <c r="AB100" i="4"/>
  <c r="AC100" i="4"/>
  <c r="AD100" i="4"/>
  <c r="AE100" i="4"/>
  <c r="AF100" i="4"/>
  <c r="Y101" i="4"/>
  <c r="Z101" i="4"/>
  <c r="AA101" i="4"/>
  <c r="AB101" i="4"/>
  <c r="AC101" i="4"/>
  <c r="AD101" i="4"/>
  <c r="AE101" i="4"/>
  <c r="AF101" i="4"/>
  <c r="Y102" i="4"/>
  <c r="Z102" i="4"/>
  <c r="AA102" i="4"/>
  <c r="AB102" i="4"/>
  <c r="AC102" i="4"/>
  <c r="AD102" i="4"/>
  <c r="AE102" i="4"/>
  <c r="AF102" i="4"/>
  <c r="Y103" i="4"/>
  <c r="Z103" i="4"/>
  <c r="AA103" i="4"/>
  <c r="AB103" i="4"/>
  <c r="AC103" i="4"/>
  <c r="AD103" i="4"/>
  <c r="AE103" i="4"/>
  <c r="AF103" i="4"/>
  <c r="Y104" i="4"/>
  <c r="Z104" i="4"/>
  <c r="AA104" i="4"/>
  <c r="AB104" i="4"/>
  <c r="AC104" i="4"/>
  <c r="AD104" i="4"/>
  <c r="AE104" i="4"/>
  <c r="AF104" i="4"/>
  <c r="Y3" i="4"/>
  <c r="Z3" i="4"/>
  <c r="AA3" i="4"/>
  <c r="AB3" i="4"/>
  <c r="AC3" i="4"/>
  <c r="AD3" i="4"/>
  <c r="AE3" i="4"/>
  <c r="AF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3" i="4"/>
  <c r="DC135" i="3" l="1"/>
  <c r="DB135" i="3"/>
  <c r="DA135" i="3"/>
  <c r="CZ135" i="3"/>
  <c r="CY135" i="3"/>
  <c r="CX135" i="3"/>
  <c r="CW135" i="3"/>
  <c r="CV135" i="3"/>
  <c r="CU135" i="3"/>
  <c r="DC134" i="3"/>
  <c r="DB134" i="3"/>
  <c r="DA134" i="3"/>
  <c r="CZ134" i="3"/>
  <c r="CY134" i="3"/>
  <c r="CX134" i="3"/>
  <c r="CW134" i="3"/>
  <c r="CV134" i="3"/>
  <c r="CU134" i="3"/>
  <c r="DC133" i="3"/>
  <c r="DB133" i="3"/>
  <c r="DA133" i="3"/>
  <c r="CZ133" i="3"/>
  <c r="CY133" i="3"/>
  <c r="CX133" i="3"/>
  <c r="CW133" i="3"/>
  <c r="CV133" i="3"/>
  <c r="CU133" i="3"/>
  <c r="DC132" i="3"/>
  <c r="DB132" i="3"/>
  <c r="DA132" i="3"/>
  <c r="CZ132" i="3"/>
  <c r="CY132" i="3"/>
  <c r="CX132" i="3"/>
  <c r="CW132" i="3"/>
  <c r="CV132" i="3"/>
  <c r="CU132" i="3"/>
  <c r="DC131" i="3"/>
  <c r="DB131" i="3"/>
  <c r="DA131" i="3"/>
  <c r="CZ131" i="3"/>
  <c r="CY131" i="3"/>
  <c r="CX131" i="3"/>
  <c r="CW131" i="3"/>
  <c r="CV131" i="3"/>
  <c r="CU131" i="3"/>
  <c r="DC130" i="3"/>
  <c r="DB130" i="3"/>
  <c r="DA130" i="3"/>
  <c r="CZ130" i="3"/>
  <c r="CY130" i="3"/>
  <c r="CX130" i="3"/>
  <c r="CW130" i="3"/>
  <c r="CV130" i="3"/>
  <c r="CU130" i="3"/>
  <c r="DC129" i="3"/>
  <c r="DB129" i="3"/>
  <c r="DA129" i="3"/>
  <c r="CZ129" i="3"/>
  <c r="CY129" i="3"/>
  <c r="CX129" i="3"/>
  <c r="CW129" i="3"/>
  <c r="CV129" i="3"/>
  <c r="CU129" i="3"/>
  <c r="DC128" i="3"/>
  <c r="DB128" i="3"/>
  <c r="DA128" i="3"/>
  <c r="CZ128" i="3"/>
  <c r="CY128" i="3"/>
  <c r="CX128" i="3"/>
  <c r="CW128" i="3"/>
  <c r="CV128" i="3"/>
  <c r="CU128" i="3"/>
  <c r="DC127" i="3"/>
  <c r="DB127" i="3"/>
  <c r="DA127" i="3"/>
  <c r="CZ127" i="3"/>
  <c r="CY127" i="3"/>
  <c r="CX127" i="3"/>
  <c r="CW127" i="3"/>
  <c r="CV127" i="3"/>
  <c r="CU127" i="3"/>
  <c r="DC126" i="3"/>
  <c r="DB126" i="3"/>
  <c r="DA126" i="3"/>
  <c r="CZ126" i="3"/>
  <c r="CY126" i="3"/>
  <c r="CX126" i="3"/>
  <c r="CW126" i="3"/>
  <c r="CV126" i="3"/>
  <c r="CU126" i="3"/>
  <c r="DC125" i="3"/>
  <c r="DB125" i="3"/>
  <c r="DA125" i="3"/>
  <c r="CZ125" i="3"/>
  <c r="CY125" i="3"/>
  <c r="CX125" i="3"/>
  <c r="CW125" i="3"/>
  <c r="CV125" i="3"/>
  <c r="CU125" i="3"/>
  <c r="DC124" i="3"/>
  <c r="DB124" i="3"/>
  <c r="DA124" i="3"/>
  <c r="CZ124" i="3"/>
  <c r="CY124" i="3"/>
  <c r="CX124" i="3"/>
  <c r="CW124" i="3"/>
  <c r="CV124" i="3"/>
  <c r="CU124" i="3"/>
  <c r="DC123" i="3"/>
  <c r="DB123" i="3"/>
  <c r="DA123" i="3"/>
  <c r="CZ123" i="3"/>
  <c r="CY123" i="3"/>
  <c r="CX123" i="3"/>
  <c r="CW123" i="3"/>
  <c r="CV123" i="3"/>
  <c r="CU123" i="3"/>
  <c r="DC122" i="3"/>
  <c r="DB122" i="3"/>
  <c r="DA122" i="3"/>
  <c r="CZ122" i="3"/>
  <c r="CY122" i="3"/>
  <c r="CX122" i="3"/>
  <c r="CW122" i="3"/>
  <c r="CV122" i="3"/>
  <c r="CU122" i="3"/>
  <c r="DC121" i="3"/>
  <c r="DB121" i="3"/>
  <c r="DA121" i="3"/>
  <c r="CZ121" i="3"/>
  <c r="CY121" i="3"/>
  <c r="CX121" i="3"/>
  <c r="CW121" i="3"/>
  <c r="CV121" i="3"/>
  <c r="CU121" i="3"/>
  <c r="DC120" i="3"/>
  <c r="DB120" i="3"/>
  <c r="DA120" i="3"/>
  <c r="CZ120" i="3"/>
  <c r="CY120" i="3"/>
  <c r="CX120" i="3"/>
  <c r="CW120" i="3"/>
  <c r="CV120" i="3"/>
  <c r="CU120" i="3"/>
  <c r="DC119" i="3"/>
  <c r="DB119" i="3"/>
  <c r="DA119" i="3"/>
  <c r="CZ119" i="3"/>
  <c r="CY119" i="3"/>
  <c r="CX119" i="3"/>
  <c r="CW119" i="3"/>
  <c r="CV119" i="3"/>
  <c r="CU119" i="3"/>
  <c r="DC118" i="3"/>
  <c r="DB118" i="3"/>
  <c r="DA118" i="3"/>
  <c r="CZ118" i="3"/>
  <c r="CY118" i="3"/>
  <c r="CX118" i="3"/>
  <c r="CW118" i="3"/>
  <c r="CV118" i="3"/>
  <c r="CU118" i="3"/>
  <c r="DC117" i="3"/>
  <c r="DB117" i="3"/>
  <c r="DA117" i="3"/>
  <c r="CZ117" i="3"/>
  <c r="CY117" i="3"/>
  <c r="CX117" i="3"/>
  <c r="CW117" i="3"/>
  <c r="CV117" i="3"/>
  <c r="CU117" i="3"/>
  <c r="DC116" i="3"/>
  <c r="DB116" i="3"/>
  <c r="DA116" i="3"/>
  <c r="CZ116" i="3"/>
  <c r="CY116" i="3"/>
  <c r="CX116" i="3"/>
  <c r="CW116" i="3"/>
  <c r="CV116" i="3"/>
  <c r="CU116" i="3"/>
  <c r="DC115" i="3"/>
  <c r="DB115" i="3"/>
  <c r="DA115" i="3"/>
  <c r="CZ115" i="3"/>
  <c r="CY115" i="3"/>
  <c r="CX115" i="3"/>
  <c r="CW115" i="3"/>
  <c r="CV115" i="3"/>
  <c r="CU115" i="3"/>
  <c r="DC114" i="3"/>
  <c r="DB114" i="3"/>
  <c r="DA114" i="3"/>
  <c r="CZ114" i="3"/>
  <c r="CY114" i="3"/>
  <c r="CX114" i="3"/>
  <c r="CW114" i="3"/>
  <c r="CV114" i="3"/>
  <c r="CU114" i="3"/>
  <c r="DC113" i="3"/>
  <c r="DB113" i="3"/>
  <c r="DA113" i="3"/>
  <c r="CZ113" i="3"/>
  <c r="CY113" i="3"/>
  <c r="CX113" i="3"/>
  <c r="CW113" i="3"/>
  <c r="CV113" i="3"/>
  <c r="CU113" i="3"/>
  <c r="DC112" i="3"/>
  <c r="DB112" i="3"/>
  <c r="DA112" i="3"/>
  <c r="CZ112" i="3"/>
  <c r="CY112" i="3"/>
  <c r="CX112" i="3"/>
  <c r="CW112" i="3"/>
  <c r="CV112" i="3"/>
  <c r="CU112" i="3"/>
  <c r="DC111" i="3"/>
  <c r="DB111" i="3"/>
  <c r="DA111" i="3"/>
  <c r="CZ111" i="3"/>
  <c r="CY111" i="3"/>
  <c r="CX111" i="3"/>
  <c r="CW111" i="3"/>
  <c r="CV111" i="3"/>
  <c r="CU111" i="3"/>
  <c r="DC110" i="3"/>
  <c r="DB110" i="3"/>
  <c r="DA110" i="3"/>
  <c r="CZ110" i="3"/>
  <c r="CY110" i="3"/>
  <c r="CX110" i="3"/>
  <c r="CW110" i="3"/>
  <c r="CV110" i="3"/>
  <c r="CU110" i="3"/>
  <c r="DC109" i="3"/>
  <c r="DB109" i="3"/>
  <c r="DA109" i="3"/>
  <c r="CZ109" i="3"/>
  <c r="CY109" i="3"/>
  <c r="CX109" i="3"/>
  <c r="CW109" i="3"/>
  <c r="CV109" i="3"/>
  <c r="CU109" i="3"/>
  <c r="DC108" i="3"/>
  <c r="DB108" i="3"/>
  <c r="DA108" i="3"/>
  <c r="CZ108" i="3"/>
  <c r="CY108" i="3"/>
  <c r="CX108" i="3"/>
  <c r="CW108" i="3"/>
  <c r="CV108" i="3"/>
  <c r="CU108" i="3"/>
  <c r="DC107" i="3"/>
  <c r="DB107" i="3"/>
  <c r="DA107" i="3"/>
  <c r="CZ107" i="3"/>
  <c r="CY107" i="3"/>
  <c r="CX107" i="3"/>
  <c r="CW107" i="3"/>
  <c r="CV107" i="3"/>
  <c r="CU107" i="3"/>
  <c r="DC106" i="3"/>
  <c r="DB106" i="3"/>
  <c r="DA106" i="3"/>
  <c r="CZ106" i="3"/>
  <c r="CY106" i="3"/>
  <c r="CX106" i="3"/>
  <c r="CW106" i="3"/>
  <c r="CV106" i="3"/>
  <c r="CU106" i="3"/>
  <c r="DC105" i="3"/>
  <c r="DB105" i="3"/>
  <c r="DA105" i="3"/>
  <c r="CZ105" i="3"/>
  <c r="CY105" i="3"/>
  <c r="CX105" i="3"/>
  <c r="CW105" i="3"/>
  <c r="CV105" i="3"/>
  <c r="CU105" i="3"/>
  <c r="DC104" i="3"/>
  <c r="DB104" i="3"/>
  <c r="DA104" i="3"/>
  <c r="CZ104" i="3"/>
  <c r="CY104" i="3"/>
  <c r="CX104" i="3"/>
  <c r="CW104" i="3"/>
  <c r="CV104" i="3"/>
  <c r="CU104" i="3"/>
  <c r="DC103" i="3"/>
  <c r="DB103" i="3"/>
  <c r="DA103" i="3"/>
  <c r="CZ103" i="3"/>
  <c r="CY103" i="3"/>
  <c r="CX103" i="3"/>
  <c r="CW103" i="3"/>
  <c r="CV103" i="3"/>
  <c r="CU103" i="3"/>
  <c r="DC102" i="3"/>
  <c r="DB102" i="3"/>
  <c r="DA102" i="3"/>
  <c r="CZ102" i="3"/>
  <c r="CY102" i="3"/>
  <c r="CX102" i="3"/>
  <c r="CW102" i="3"/>
  <c r="CV102" i="3"/>
  <c r="CU102" i="3"/>
  <c r="DC101" i="3"/>
  <c r="DB101" i="3"/>
  <c r="DA101" i="3"/>
  <c r="CZ101" i="3"/>
  <c r="CY101" i="3"/>
  <c r="CX101" i="3"/>
  <c r="CW101" i="3"/>
  <c r="CV101" i="3"/>
  <c r="CU101" i="3"/>
  <c r="DC100" i="3"/>
  <c r="DB100" i="3"/>
  <c r="DA100" i="3"/>
  <c r="CZ100" i="3"/>
  <c r="CY100" i="3"/>
  <c r="CX100" i="3"/>
  <c r="CW100" i="3"/>
  <c r="CV100" i="3"/>
  <c r="CU100" i="3"/>
  <c r="DC99" i="3"/>
  <c r="DB99" i="3"/>
  <c r="DA99" i="3"/>
  <c r="CZ99" i="3"/>
  <c r="CY99" i="3"/>
  <c r="CX99" i="3"/>
  <c r="CW99" i="3"/>
  <c r="CV99" i="3"/>
  <c r="CU99" i="3"/>
  <c r="DC98" i="3"/>
  <c r="DB98" i="3"/>
  <c r="DA98" i="3"/>
  <c r="CZ98" i="3"/>
  <c r="CY98" i="3"/>
  <c r="CX98" i="3"/>
  <c r="CW98" i="3"/>
  <c r="CV98" i="3"/>
  <c r="CU98" i="3"/>
  <c r="DC97" i="3"/>
  <c r="DB97" i="3"/>
  <c r="DA97" i="3"/>
  <c r="CZ97" i="3"/>
  <c r="CY97" i="3"/>
  <c r="CX97" i="3"/>
  <c r="CW97" i="3"/>
  <c r="CV97" i="3"/>
  <c r="CU97" i="3"/>
  <c r="DC96" i="3"/>
  <c r="DB96" i="3"/>
  <c r="DA96" i="3"/>
  <c r="CZ96" i="3"/>
  <c r="CY96" i="3"/>
  <c r="CX96" i="3"/>
  <c r="CW96" i="3"/>
  <c r="CV96" i="3"/>
  <c r="CU96" i="3"/>
  <c r="DC95" i="3"/>
  <c r="DB95" i="3"/>
  <c r="DA95" i="3"/>
  <c r="CZ95" i="3"/>
  <c r="CY95" i="3"/>
  <c r="CX95" i="3"/>
  <c r="CW95" i="3"/>
  <c r="CV95" i="3"/>
  <c r="CU95" i="3"/>
  <c r="DC94" i="3"/>
  <c r="DB94" i="3"/>
  <c r="DA94" i="3"/>
  <c r="CZ94" i="3"/>
  <c r="CY94" i="3"/>
  <c r="CX94" i="3"/>
  <c r="CW94" i="3"/>
  <c r="CV94" i="3"/>
  <c r="CU94" i="3"/>
  <c r="DC93" i="3"/>
  <c r="DB93" i="3"/>
  <c r="DA93" i="3"/>
  <c r="CZ93" i="3"/>
  <c r="CY93" i="3"/>
  <c r="CX93" i="3"/>
  <c r="CW93" i="3"/>
  <c r="CV93" i="3"/>
  <c r="CU93" i="3"/>
  <c r="DC92" i="3"/>
  <c r="DB92" i="3"/>
  <c r="DA92" i="3"/>
  <c r="CZ92" i="3"/>
  <c r="CY92" i="3"/>
  <c r="CX92" i="3"/>
  <c r="CW92" i="3"/>
  <c r="CV92" i="3"/>
  <c r="CU92" i="3"/>
  <c r="DC91" i="3"/>
  <c r="DB91" i="3"/>
  <c r="DA91" i="3"/>
  <c r="CZ91" i="3"/>
  <c r="CY91" i="3"/>
  <c r="CX91" i="3"/>
  <c r="CW91" i="3"/>
  <c r="CV91" i="3"/>
  <c r="CU91" i="3"/>
  <c r="DC90" i="3"/>
  <c r="DB90" i="3"/>
  <c r="DA90" i="3"/>
  <c r="CZ90" i="3"/>
  <c r="CY90" i="3"/>
  <c r="CX90" i="3"/>
  <c r="CW90" i="3"/>
  <c r="CV90" i="3"/>
  <c r="CU90" i="3"/>
  <c r="DC89" i="3"/>
  <c r="DB89" i="3"/>
  <c r="DA89" i="3"/>
  <c r="CZ89" i="3"/>
  <c r="CY89" i="3"/>
  <c r="CX89" i="3"/>
  <c r="CW89" i="3"/>
  <c r="CV89" i="3"/>
  <c r="CU89" i="3"/>
  <c r="DC88" i="3"/>
  <c r="DB88" i="3"/>
  <c r="DA88" i="3"/>
  <c r="CZ88" i="3"/>
  <c r="CY88" i="3"/>
  <c r="CX88" i="3"/>
  <c r="CW88" i="3"/>
  <c r="CV88" i="3"/>
  <c r="CU88" i="3"/>
  <c r="DC87" i="3"/>
  <c r="DB87" i="3"/>
  <c r="DA87" i="3"/>
  <c r="CZ87" i="3"/>
  <c r="CY87" i="3"/>
  <c r="CX87" i="3"/>
  <c r="CW87" i="3"/>
  <c r="CV87" i="3"/>
  <c r="CU87" i="3"/>
  <c r="DC86" i="3"/>
  <c r="DB86" i="3"/>
  <c r="DA86" i="3"/>
  <c r="CZ86" i="3"/>
  <c r="CY86" i="3"/>
  <c r="CX86" i="3"/>
  <c r="CW86" i="3"/>
  <c r="CV86" i="3"/>
  <c r="CU86" i="3"/>
  <c r="DC85" i="3"/>
  <c r="DB85" i="3"/>
  <c r="DA85" i="3"/>
  <c r="CZ85" i="3"/>
  <c r="CY85" i="3"/>
  <c r="CX85" i="3"/>
  <c r="CW85" i="3"/>
  <c r="CV85" i="3"/>
  <c r="CU85" i="3"/>
  <c r="DC84" i="3"/>
  <c r="DB84" i="3"/>
  <c r="DA84" i="3"/>
  <c r="CZ84" i="3"/>
  <c r="CY84" i="3"/>
  <c r="CX84" i="3"/>
  <c r="CW84" i="3"/>
  <c r="CV84" i="3"/>
  <c r="CU84" i="3"/>
  <c r="DC83" i="3"/>
  <c r="DB83" i="3"/>
  <c r="DA83" i="3"/>
  <c r="CZ83" i="3"/>
  <c r="CY83" i="3"/>
  <c r="CX83" i="3"/>
  <c r="CW83" i="3"/>
  <c r="CV83" i="3"/>
  <c r="CU83" i="3"/>
  <c r="DC82" i="3"/>
  <c r="DB82" i="3"/>
  <c r="DA82" i="3"/>
  <c r="CZ82" i="3"/>
  <c r="CY82" i="3"/>
  <c r="CX82" i="3"/>
  <c r="CW82" i="3"/>
  <c r="CV82" i="3"/>
  <c r="CU82" i="3"/>
  <c r="DC81" i="3"/>
  <c r="DB81" i="3"/>
  <c r="DA81" i="3"/>
  <c r="CZ81" i="3"/>
  <c r="CY81" i="3"/>
  <c r="CX81" i="3"/>
  <c r="CW81" i="3"/>
  <c r="CV81" i="3"/>
  <c r="CU81" i="3"/>
  <c r="DC80" i="3"/>
  <c r="DB80" i="3"/>
  <c r="DA80" i="3"/>
  <c r="CZ80" i="3"/>
  <c r="CY80" i="3"/>
  <c r="CX80" i="3"/>
  <c r="CW80" i="3"/>
  <c r="CV80" i="3"/>
  <c r="CU80" i="3"/>
  <c r="DC79" i="3"/>
  <c r="DB79" i="3"/>
  <c r="DA79" i="3"/>
  <c r="CZ79" i="3"/>
  <c r="CY79" i="3"/>
  <c r="CX79" i="3"/>
  <c r="CW79" i="3"/>
  <c r="CV79" i="3"/>
  <c r="CU79" i="3"/>
  <c r="DC78" i="3"/>
  <c r="DB78" i="3"/>
  <c r="DA78" i="3"/>
  <c r="CZ78" i="3"/>
  <c r="CY78" i="3"/>
  <c r="CX78" i="3"/>
  <c r="CW78" i="3"/>
  <c r="CV78" i="3"/>
  <c r="CU78" i="3"/>
  <c r="DC77" i="3"/>
  <c r="DB77" i="3"/>
  <c r="DA77" i="3"/>
  <c r="CZ77" i="3"/>
  <c r="CY77" i="3"/>
  <c r="CX77" i="3"/>
  <c r="CW77" i="3"/>
  <c r="CV77" i="3"/>
  <c r="CU77" i="3"/>
  <c r="DC76" i="3"/>
  <c r="DB76" i="3"/>
  <c r="DA76" i="3"/>
  <c r="CZ76" i="3"/>
  <c r="CY76" i="3"/>
  <c r="CX76" i="3"/>
  <c r="CW76" i="3"/>
  <c r="CV76" i="3"/>
  <c r="CU76" i="3"/>
  <c r="DC75" i="3"/>
  <c r="DB75" i="3"/>
  <c r="DA75" i="3"/>
  <c r="CZ75" i="3"/>
  <c r="CY75" i="3"/>
  <c r="CX75" i="3"/>
  <c r="CW75" i="3"/>
  <c r="CV75" i="3"/>
  <c r="CU75" i="3"/>
  <c r="DC74" i="3"/>
  <c r="DB74" i="3"/>
  <c r="DA74" i="3"/>
  <c r="CZ74" i="3"/>
  <c r="CY74" i="3"/>
  <c r="CX74" i="3"/>
  <c r="CW74" i="3"/>
  <c r="CV74" i="3"/>
  <c r="CU74" i="3"/>
  <c r="DC73" i="3"/>
  <c r="DB73" i="3"/>
  <c r="DA73" i="3"/>
  <c r="CZ73" i="3"/>
  <c r="CY73" i="3"/>
  <c r="CX73" i="3"/>
  <c r="CW73" i="3"/>
  <c r="CV73" i="3"/>
  <c r="CU73" i="3"/>
  <c r="DC72" i="3"/>
  <c r="DB72" i="3"/>
  <c r="DA72" i="3"/>
  <c r="CZ72" i="3"/>
  <c r="CY72" i="3"/>
  <c r="CX72" i="3"/>
  <c r="CW72" i="3"/>
  <c r="CV72" i="3"/>
  <c r="CU72" i="3"/>
  <c r="DC71" i="3"/>
  <c r="DB71" i="3"/>
  <c r="DA71" i="3"/>
  <c r="CZ71" i="3"/>
  <c r="CY71" i="3"/>
  <c r="CX71" i="3"/>
  <c r="CW71" i="3"/>
  <c r="CV71" i="3"/>
  <c r="CU71" i="3"/>
  <c r="DC70" i="3"/>
  <c r="DB70" i="3"/>
  <c r="DA70" i="3"/>
  <c r="CZ70" i="3"/>
  <c r="CY70" i="3"/>
  <c r="CX70" i="3"/>
  <c r="CW70" i="3"/>
  <c r="CV70" i="3"/>
  <c r="CU70" i="3"/>
  <c r="DC69" i="3"/>
  <c r="DB69" i="3"/>
  <c r="DA69" i="3"/>
  <c r="CZ69" i="3"/>
  <c r="CY69" i="3"/>
  <c r="CX69" i="3"/>
  <c r="CW69" i="3"/>
  <c r="CV69" i="3"/>
  <c r="CU69" i="3"/>
  <c r="DC68" i="3"/>
  <c r="DB68" i="3"/>
  <c r="DA68" i="3"/>
  <c r="CZ68" i="3"/>
  <c r="CY68" i="3"/>
  <c r="CX68" i="3"/>
  <c r="CW68" i="3"/>
  <c r="CV68" i="3"/>
  <c r="CU68" i="3"/>
  <c r="DC67" i="3"/>
  <c r="DB67" i="3"/>
  <c r="DA67" i="3"/>
  <c r="CZ67" i="3"/>
  <c r="CY67" i="3"/>
  <c r="CX67" i="3"/>
  <c r="CW67" i="3"/>
  <c r="CV67" i="3"/>
  <c r="CU67" i="3"/>
  <c r="DC66" i="3"/>
  <c r="DB66" i="3"/>
  <c r="DA66" i="3"/>
  <c r="CZ66" i="3"/>
  <c r="CY66" i="3"/>
  <c r="CX66" i="3"/>
  <c r="CW66" i="3"/>
  <c r="CV66" i="3"/>
  <c r="CU66" i="3"/>
  <c r="DC65" i="3"/>
  <c r="DB65" i="3"/>
  <c r="DA65" i="3"/>
  <c r="CZ65" i="3"/>
  <c r="CY65" i="3"/>
  <c r="CX65" i="3"/>
  <c r="CW65" i="3"/>
  <c r="CV65" i="3"/>
  <c r="CU65" i="3"/>
  <c r="DC64" i="3"/>
  <c r="DB64" i="3"/>
  <c r="DA64" i="3"/>
  <c r="CZ64" i="3"/>
  <c r="CY64" i="3"/>
  <c r="CX64" i="3"/>
  <c r="CW64" i="3"/>
  <c r="CV64" i="3"/>
  <c r="CU64" i="3"/>
  <c r="DC63" i="3"/>
  <c r="DB63" i="3"/>
  <c r="DA63" i="3"/>
  <c r="CZ63" i="3"/>
  <c r="CY63" i="3"/>
  <c r="CX63" i="3"/>
  <c r="CW63" i="3"/>
  <c r="CV63" i="3"/>
  <c r="CU63" i="3"/>
  <c r="DC62" i="3"/>
  <c r="DB62" i="3"/>
  <c r="DA62" i="3"/>
  <c r="CZ62" i="3"/>
  <c r="CY62" i="3"/>
  <c r="CX62" i="3"/>
  <c r="CW62" i="3"/>
  <c r="CV62" i="3"/>
  <c r="CU62" i="3"/>
  <c r="DC61" i="3"/>
  <c r="DB61" i="3"/>
  <c r="DA61" i="3"/>
  <c r="CZ61" i="3"/>
  <c r="CY61" i="3"/>
  <c r="CX61" i="3"/>
  <c r="CW61" i="3"/>
  <c r="CV61" i="3"/>
  <c r="CU61" i="3"/>
  <c r="DC60" i="3"/>
  <c r="DB60" i="3"/>
  <c r="DA60" i="3"/>
  <c r="CZ60" i="3"/>
  <c r="CY60" i="3"/>
  <c r="CX60" i="3"/>
  <c r="CW60" i="3"/>
  <c r="CV60" i="3"/>
  <c r="CU60" i="3"/>
  <c r="DC59" i="3"/>
  <c r="DB59" i="3"/>
  <c r="DA59" i="3"/>
  <c r="CZ59" i="3"/>
  <c r="CY59" i="3"/>
  <c r="CX59" i="3"/>
  <c r="CW59" i="3"/>
  <c r="CV59" i="3"/>
  <c r="CU59" i="3"/>
  <c r="DC58" i="3"/>
  <c r="DB58" i="3"/>
  <c r="DA58" i="3"/>
  <c r="CZ58" i="3"/>
  <c r="CY58" i="3"/>
  <c r="CX58" i="3"/>
  <c r="CW58" i="3"/>
  <c r="CV58" i="3"/>
  <c r="CU58" i="3"/>
  <c r="DC57" i="3"/>
  <c r="DB57" i="3"/>
  <c r="DA57" i="3"/>
  <c r="CZ57" i="3"/>
  <c r="CY57" i="3"/>
  <c r="CX57" i="3"/>
  <c r="CW57" i="3"/>
  <c r="CV57" i="3"/>
  <c r="CU57" i="3"/>
  <c r="DC56" i="3"/>
  <c r="DB56" i="3"/>
  <c r="DA56" i="3"/>
  <c r="CZ56" i="3"/>
  <c r="CY56" i="3"/>
  <c r="CX56" i="3"/>
  <c r="CW56" i="3"/>
  <c r="CV56" i="3"/>
  <c r="CU56" i="3"/>
  <c r="DC55" i="3"/>
  <c r="DB55" i="3"/>
  <c r="DA55" i="3"/>
  <c r="CZ55" i="3"/>
  <c r="CY55" i="3"/>
  <c r="CX55" i="3"/>
  <c r="CW55" i="3"/>
  <c r="CV55" i="3"/>
  <c r="CU55" i="3"/>
  <c r="DC54" i="3"/>
  <c r="DB54" i="3"/>
  <c r="DA54" i="3"/>
  <c r="CZ54" i="3"/>
  <c r="CY54" i="3"/>
  <c r="CX54" i="3"/>
  <c r="CW54" i="3"/>
  <c r="CV54" i="3"/>
  <c r="CU54" i="3"/>
  <c r="DC53" i="3"/>
  <c r="DB53" i="3"/>
  <c r="DA53" i="3"/>
  <c r="CZ53" i="3"/>
  <c r="CY53" i="3"/>
  <c r="CX53" i="3"/>
  <c r="CW53" i="3"/>
  <c r="CV53" i="3"/>
  <c r="CU53" i="3"/>
  <c r="DC52" i="3"/>
  <c r="DB52" i="3"/>
  <c r="DA52" i="3"/>
  <c r="CZ52" i="3"/>
  <c r="CY52" i="3"/>
  <c r="CX52" i="3"/>
  <c r="CW52" i="3"/>
  <c r="CV52" i="3"/>
  <c r="CU52" i="3"/>
  <c r="DC51" i="3"/>
  <c r="DB51" i="3"/>
  <c r="DA51" i="3"/>
  <c r="CZ51" i="3"/>
  <c r="CY51" i="3"/>
  <c r="CX51" i="3"/>
  <c r="CW51" i="3"/>
  <c r="CV51" i="3"/>
  <c r="CU51" i="3"/>
  <c r="DC50" i="3"/>
  <c r="DB50" i="3"/>
  <c r="DA50" i="3"/>
  <c r="CZ50" i="3"/>
  <c r="CY50" i="3"/>
  <c r="CX50" i="3"/>
  <c r="CW50" i="3"/>
  <c r="CV50" i="3"/>
  <c r="CU50" i="3"/>
  <c r="DC49" i="3"/>
  <c r="DB49" i="3"/>
  <c r="DA49" i="3"/>
  <c r="CZ49" i="3"/>
  <c r="CY49" i="3"/>
  <c r="CX49" i="3"/>
  <c r="CW49" i="3"/>
  <c r="CV49" i="3"/>
  <c r="CU49" i="3"/>
  <c r="DC48" i="3"/>
  <c r="DB48" i="3"/>
  <c r="DA48" i="3"/>
  <c r="CZ48" i="3"/>
  <c r="CY48" i="3"/>
  <c r="CX48" i="3"/>
  <c r="CW48" i="3"/>
  <c r="CV48" i="3"/>
  <c r="CU48" i="3"/>
  <c r="DC47" i="3"/>
  <c r="DB47" i="3"/>
  <c r="DA47" i="3"/>
  <c r="CZ47" i="3"/>
  <c r="CY47" i="3"/>
  <c r="CX47" i="3"/>
  <c r="CW47" i="3"/>
  <c r="CV47" i="3"/>
  <c r="CU47" i="3"/>
  <c r="DC46" i="3"/>
  <c r="DB46" i="3"/>
  <c r="DA46" i="3"/>
  <c r="CZ46" i="3"/>
  <c r="CY46" i="3"/>
  <c r="CX46" i="3"/>
  <c r="CW46" i="3"/>
  <c r="CV46" i="3"/>
  <c r="CU46" i="3"/>
  <c r="DC45" i="3"/>
  <c r="DB45" i="3"/>
  <c r="DA45" i="3"/>
  <c r="CZ45" i="3"/>
  <c r="CY45" i="3"/>
  <c r="CX45" i="3"/>
  <c r="CW45" i="3"/>
  <c r="CV45" i="3"/>
  <c r="CU45" i="3"/>
  <c r="DC44" i="3"/>
  <c r="DB44" i="3"/>
  <c r="DA44" i="3"/>
  <c r="CZ44" i="3"/>
  <c r="CY44" i="3"/>
  <c r="CX44" i="3"/>
  <c r="CW44" i="3"/>
  <c r="CV44" i="3"/>
  <c r="CU44" i="3"/>
  <c r="DC43" i="3"/>
  <c r="DB43" i="3"/>
  <c r="DA43" i="3"/>
  <c r="CZ43" i="3"/>
  <c r="CY43" i="3"/>
  <c r="CX43" i="3"/>
  <c r="CW43" i="3"/>
  <c r="CV43" i="3"/>
  <c r="CU43" i="3"/>
  <c r="DC42" i="3"/>
  <c r="DB42" i="3"/>
  <c r="DA42" i="3"/>
  <c r="CZ42" i="3"/>
  <c r="CY42" i="3"/>
  <c r="CX42" i="3"/>
  <c r="CW42" i="3"/>
  <c r="CV42" i="3"/>
  <c r="CU42" i="3"/>
  <c r="DC41" i="3"/>
  <c r="DB41" i="3"/>
  <c r="DA41" i="3"/>
  <c r="CZ41" i="3"/>
  <c r="CY41" i="3"/>
  <c r="CX41" i="3"/>
  <c r="CW41" i="3"/>
  <c r="CV41" i="3"/>
  <c r="CU41" i="3"/>
  <c r="DC40" i="3"/>
  <c r="DB40" i="3"/>
  <c r="DA40" i="3"/>
  <c r="CZ40" i="3"/>
  <c r="CY40" i="3"/>
  <c r="CX40" i="3"/>
  <c r="CW40" i="3"/>
  <c r="CV40" i="3"/>
  <c r="CU40" i="3"/>
  <c r="DC39" i="3"/>
  <c r="DB39" i="3"/>
  <c r="DA39" i="3"/>
  <c r="CZ39" i="3"/>
  <c r="CY39" i="3"/>
  <c r="CX39" i="3"/>
  <c r="CW39" i="3"/>
  <c r="CV39" i="3"/>
  <c r="CU39" i="3"/>
  <c r="DC38" i="3"/>
  <c r="DB38" i="3"/>
  <c r="DA38" i="3"/>
  <c r="CZ38" i="3"/>
  <c r="CY38" i="3"/>
  <c r="CX38" i="3"/>
  <c r="CW38" i="3"/>
  <c r="CV38" i="3"/>
  <c r="CU38" i="3"/>
  <c r="DC37" i="3"/>
  <c r="DB37" i="3"/>
  <c r="DA37" i="3"/>
  <c r="CZ37" i="3"/>
  <c r="CY37" i="3"/>
  <c r="CX37" i="3"/>
  <c r="CW37" i="3"/>
  <c r="CV37" i="3"/>
  <c r="CU37" i="3"/>
  <c r="DC36" i="3"/>
  <c r="DB36" i="3"/>
  <c r="DA36" i="3"/>
  <c r="CZ36" i="3"/>
  <c r="CY36" i="3"/>
  <c r="CX36" i="3"/>
  <c r="CW36" i="3"/>
  <c r="CV36" i="3"/>
  <c r="CU36" i="3"/>
  <c r="DC35" i="3"/>
  <c r="DB35" i="3"/>
  <c r="DA35" i="3"/>
  <c r="CZ35" i="3"/>
  <c r="CY35" i="3"/>
  <c r="CX35" i="3"/>
  <c r="CW35" i="3"/>
  <c r="CV35" i="3"/>
  <c r="CU35" i="3"/>
  <c r="DC34" i="3"/>
  <c r="DB34" i="3"/>
  <c r="DA34" i="3"/>
  <c r="CZ34" i="3"/>
  <c r="CY34" i="3"/>
  <c r="CX34" i="3"/>
  <c r="CW34" i="3"/>
  <c r="CV34" i="3"/>
  <c r="CU34" i="3"/>
  <c r="BQ102" i="2" l="1"/>
  <c r="BU102" i="2"/>
  <c r="BY102" i="2"/>
  <c r="BQ103" i="2"/>
  <c r="BU103" i="2"/>
  <c r="BY103" i="2"/>
  <c r="BQ104" i="2"/>
  <c r="BU104" i="2"/>
  <c r="BY104" i="2"/>
  <c r="AS102" i="2"/>
  <c r="AT102" i="2"/>
  <c r="AU102" i="2"/>
  <c r="AV102" i="2"/>
  <c r="AX102" i="2"/>
  <c r="AS103" i="2"/>
  <c r="AT103" i="2"/>
  <c r="AU103" i="2"/>
  <c r="AV103" i="2"/>
  <c r="AX103" i="2"/>
  <c r="AS104" i="2"/>
  <c r="AT104" i="2"/>
  <c r="AU104" i="2"/>
  <c r="AV104" i="2"/>
  <c r="AX104" i="2"/>
  <c r="AM102" i="2"/>
  <c r="AN102" i="2"/>
  <c r="AO102" i="2"/>
  <c r="AP102" i="2"/>
  <c r="AM103" i="2"/>
  <c r="AN103" i="2"/>
  <c r="AO103" i="2"/>
  <c r="AP103" i="2"/>
  <c r="AM104" i="2"/>
  <c r="AN104" i="2"/>
  <c r="AO104" i="2"/>
  <c r="AP104" i="2"/>
  <c r="Y104" i="2"/>
  <c r="Y103" i="2"/>
  <c r="Y102" i="2"/>
  <c r="Z102" i="2"/>
  <c r="AA102" i="2"/>
  <c r="AB102" i="2"/>
  <c r="AC102" i="2"/>
  <c r="AD102" i="2"/>
  <c r="AE102" i="2"/>
  <c r="AF102" i="2"/>
  <c r="AG102" i="2"/>
  <c r="Z103" i="2"/>
  <c r="AA103" i="2"/>
  <c r="AB103" i="2"/>
  <c r="AC103" i="2"/>
  <c r="AD103" i="2"/>
  <c r="AE103" i="2"/>
  <c r="AF103" i="2"/>
  <c r="AG103" i="2"/>
  <c r="Z104" i="2"/>
  <c r="AA104" i="2"/>
  <c r="AB104" i="2"/>
  <c r="AC104" i="2"/>
  <c r="AD104" i="2"/>
  <c r="AE104" i="2"/>
  <c r="AF104" i="2"/>
  <c r="AG104" i="2"/>
  <c r="K18" i="3"/>
  <c r="BG18" i="3"/>
  <c r="V25" i="3"/>
  <c r="V30" i="3"/>
  <c r="AH30" i="3"/>
  <c r="BE30" i="3"/>
  <c r="CL9" i="3"/>
  <c r="CM9" i="3"/>
  <c r="CT10" i="3"/>
  <c r="CH15" i="3"/>
  <c r="CP15" i="3"/>
  <c r="CX15" i="3"/>
  <c r="BR5" i="3"/>
  <c r="BK40" i="3"/>
  <c r="Z25" i="3" s="1"/>
  <c r="BL40" i="3"/>
  <c r="AI25" i="3" s="1"/>
  <c r="BM40" i="3"/>
  <c r="CN10" i="3" s="1"/>
  <c r="BN40" i="3"/>
  <c r="CO10" i="3" s="1"/>
  <c r="BK41" i="3"/>
  <c r="F26" i="3" s="1"/>
  <c r="BL41" i="3"/>
  <c r="G26" i="3" s="1"/>
  <c r="BM41" i="3"/>
  <c r="CF11" i="3" s="1"/>
  <c r="BN41" i="3"/>
  <c r="CW11" i="3" s="1"/>
  <c r="BK35" i="3"/>
  <c r="CT5" i="3" s="1"/>
  <c r="BL35" i="3"/>
  <c r="O20" i="3" s="1"/>
  <c r="BM35" i="3"/>
  <c r="CB5" i="3" s="1"/>
  <c r="BN35" i="3"/>
  <c r="CO5" i="3" s="1"/>
  <c r="BK36" i="3"/>
  <c r="BZ6" i="3" s="1"/>
  <c r="BL36" i="3"/>
  <c r="CQ6" i="3" s="1"/>
  <c r="BM36" i="3"/>
  <c r="BL21" i="3" s="1"/>
  <c r="BN36" i="3"/>
  <c r="CG6" i="3" s="1"/>
  <c r="BK37" i="3"/>
  <c r="F22" i="3" s="1"/>
  <c r="BL37" i="3"/>
  <c r="BK22" i="3" s="1"/>
  <c r="BM37" i="3"/>
  <c r="CB7" i="3" s="1"/>
  <c r="BN37" i="3"/>
  <c r="BM22" i="3" s="1"/>
  <c r="BK38" i="3"/>
  <c r="Z23" i="3" s="1"/>
  <c r="BL38" i="3"/>
  <c r="BW8" i="3" s="1"/>
  <c r="BM38" i="3"/>
  <c r="BN38" i="3"/>
  <c r="BK39" i="3"/>
  <c r="B24" i="3" s="1"/>
  <c r="BL39" i="3"/>
  <c r="AE24" i="3" s="1"/>
  <c r="BM39" i="3"/>
  <c r="BX9" i="3" s="1"/>
  <c r="BN39" i="3"/>
  <c r="BY9" i="3" s="1"/>
  <c r="BK42" i="3"/>
  <c r="J27" i="3" s="1"/>
  <c r="BL42" i="3"/>
  <c r="BM42" i="3"/>
  <c r="AZ27" i="3" s="1"/>
  <c r="BN42" i="3"/>
  <c r="CO12" i="3" s="1"/>
  <c r="BK43" i="3"/>
  <c r="F28" i="3" s="1"/>
  <c r="BL43" i="3"/>
  <c r="O28" i="3" s="1"/>
  <c r="BM43" i="3"/>
  <c r="AF28" i="3" s="1"/>
  <c r="BN43" i="3"/>
  <c r="Q28" i="3" s="1"/>
  <c r="BK44" i="3"/>
  <c r="N29" i="3" s="1"/>
  <c r="BL44" i="3"/>
  <c r="AI29" i="3" s="1"/>
  <c r="BM44" i="3"/>
  <c r="AR29" i="3" s="1"/>
  <c r="BN44" i="3"/>
  <c r="AC29" i="3" s="1"/>
  <c r="BK45" i="3"/>
  <c r="F30" i="3" s="1"/>
  <c r="BL45" i="3"/>
  <c r="O30" i="3" s="1"/>
  <c r="BM45" i="3"/>
  <c r="AB30" i="3" s="1"/>
  <c r="BN45" i="3"/>
  <c r="Q30" i="3" s="1"/>
  <c r="CY3" i="3"/>
  <c r="CC3" i="3"/>
  <c r="R18" i="3"/>
  <c r="AS30" i="3" l="1"/>
  <c r="AS25" i="3"/>
  <c r="CQ10" i="3"/>
  <c r="CA15" i="3"/>
  <c r="CP10" i="3"/>
  <c r="CG7" i="3"/>
  <c r="F25" i="3"/>
  <c r="AX27" i="3"/>
  <c r="BI25" i="3"/>
  <c r="CK7" i="3"/>
  <c r="AT30" i="3"/>
  <c r="R30" i="3"/>
  <c r="BR14" i="3"/>
  <c r="BZ15" i="3"/>
  <c r="CH10" i="3"/>
  <c r="BV6" i="3"/>
  <c r="BE28" i="3"/>
  <c r="R24" i="3"/>
  <c r="CD12" i="3"/>
  <c r="BV12" i="3"/>
  <c r="CX8" i="3"/>
  <c r="BU10" i="3"/>
  <c r="CH14" i="3"/>
  <c r="BY10" i="3"/>
  <c r="CA5" i="3"/>
  <c r="AE28" i="3"/>
  <c r="J23" i="3"/>
  <c r="BS5" i="3"/>
  <c r="CC13" i="3"/>
  <c r="CT9" i="3"/>
  <c r="BK28" i="3"/>
  <c r="BF27" i="3"/>
  <c r="AW103" i="2"/>
  <c r="CW15" i="3"/>
  <c r="CU13" i="3"/>
  <c r="CP8" i="3"/>
  <c r="BJ26" i="3"/>
  <c r="BB29" i="3"/>
  <c r="BF26" i="3"/>
  <c r="BF21" i="3"/>
  <c r="CQ15" i="3"/>
  <c r="CT13" i="3"/>
  <c r="CG10" i="3"/>
  <c r="CU7" i="3"/>
  <c r="BM20" i="3"/>
  <c r="B29" i="3"/>
  <c r="BB26" i="3"/>
  <c r="AH21" i="3"/>
  <c r="BU7" i="3"/>
  <c r="CG15" i="3"/>
  <c r="CS9" i="3"/>
  <c r="Y28" i="3"/>
  <c r="CG5" i="3"/>
  <c r="AG30" i="3"/>
  <c r="I28" i="3"/>
  <c r="AW104" i="2"/>
  <c r="AW102" i="2"/>
  <c r="CR5" i="3"/>
  <c r="BC22" i="3"/>
  <c r="BX5" i="3"/>
  <c r="BS10" i="3"/>
  <c r="BR8" i="3"/>
  <c r="CO15" i="3"/>
  <c r="BY15" i="3"/>
  <c r="CS13" i="3"/>
  <c r="CA13" i="3"/>
  <c r="CX11" i="3"/>
  <c r="CM10" i="3"/>
  <c r="CY9" i="3"/>
  <c r="CK9" i="3"/>
  <c r="CL8" i="3"/>
  <c r="CQ7" i="3"/>
  <c r="BY7" i="3"/>
  <c r="CQ5" i="3"/>
  <c r="BW5" i="3"/>
  <c r="BM25" i="3"/>
  <c r="BB30" i="3"/>
  <c r="AE30" i="3"/>
  <c r="AX29" i="3"/>
  <c r="BD28" i="3"/>
  <c r="X28" i="3"/>
  <c r="AT27" i="3"/>
  <c r="AT26" i="3"/>
  <c r="AQ25" i="3"/>
  <c r="B25" i="3"/>
  <c r="G24" i="3"/>
  <c r="BB22" i="3"/>
  <c r="Z21" i="3"/>
  <c r="CB13" i="3"/>
  <c r="CR7" i="3"/>
  <c r="BC30" i="3"/>
  <c r="O24" i="3"/>
  <c r="BS3" i="3"/>
  <c r="BU9" i="3"/>
  <c r="BR10" i="3"/>
  <c r="CJ15" i="3"/>
  <c r="CX14" i="3"/>
  <c r="CR13" i="3"/>
  <c r="BY13" i="3"/>
  <c r="CP11" i="3"/>
  <c r="CK10" i="3"/>
  <c r="CV9" i="3"/>
  <c r="CJ9" i="3"/>
  <c r="CD8" i="3"/>
  <c r="CP7" i="3"/>
  <c r="BX7" i="3"/>
  <c r="CQ3" i="3"/>
  <c r="BM24" i="3"/>
  <c r="BA30" i="3"/>
  <c r="Y30" i="3"/>
  <c r="AT29" i="3"/>
  <c r="BB28" i="3"/>
  <c r="W28" i="3"/>
  <c r="AL27" i="3"/>
  <c r="AL26" i="3"/>
  <c r="AP25" i="3"/>
  <c r="BE24" i="3"/>
  <c r="BF23" i="3"/>
  <c r="AU22" i="3"/>
  <c r="R21" i="3"/>
  <c r="BT10" i="3"/>
  <c r="CF7" i="3"/>
  <c r="BS15" i="3"/>
  <c r="CY15" i="3"/>
  <c r="CI15" i="3"/>
  <c r="CP14" i="3"/>
  <c r="CK13" i="3"/>
  <c r="CX12" i="3"/>
  <c r="CH11" i="3"/>
  <c r="CI10" i="3"/>
  <c r="CU9" i="3"/>
  <c r="CC9" i="3"/>
  <c r="BZ8" i="3"/>
  <c r="CO7" i="3"/>
  <c r="BW7" i="3"/>
  <c r="CI5" i="3"/>
  <c r="CI3" i="3"/>
  <c r="BJ23" i="3"/>
  <c r="AW30" i="3"/>
  <c r="W30" i="3"/>
  <c r="AL29" i="3"/>
  <c r="AP28" i="3"/>
  <c r="R28" i="3"/>
  <c r="AH27" i="3"/>
  <c r="AD26" i="3"/>
  <c r="AA25" i="3"/>
  <c r="AO24" i="3"/>
  <c r="AT23" i="3"/>
  <c r="AM22" i="3"/>
  <c r="AU20" i="3"/>
  <c r="BX10" i="3"/>
  <c r="CJ13" i="3"/>
  <c r="CT12" i="3"/>
  <c r="CY10" i="3"/>
  <c r="CB9" i="3"/>
  <c r="BV8" i="3"/>
  <c r="CT6" i="3"/>
  <c r="BJ21" i="3"/>
  <c r="AD29" i="3"/>
  <c r="AN28" i="3"/>
  <c r="AD27" i="3"/>
  <c r="Z26" i="3"/>
  <c r="AM24" i="3"/>
  <c r="AP23" i="3"/>
  <c r="W22" i="3"/>
  <c r="AM20" i="3"/>
  <c r="BT7" i="3"/>
  <c r="BS13" i="3"/>
  <c r="CL12" i="3"/>
  <c r="CA9" i="3"/>
  <c r="CF5" i="3"/>
  <c r="AR30" i="3"/>
  <c r="AM28" i="3"/>
  <c r="N27" i="3"/>
  <c r="S25" i="3"/>
  <c r="W24" i="3"/>
  <c r="AH23" i="3"/>
  <c r="O22" i="3"/>
  <c r="AE20" i="3"/>
  <c r="C25" i="3"/>
  <c r="BS7" i="3"/>
  <c r="BZ14" i="3"/>
  <c r="CI13" i="3"/>
  <c r="CY7" i="3"/>
  <c r="CI7" i="3"/>
  <c r="CH6" i="3"/>
  <c r="BJ29" i="3"/>
  <c r="H30" i="3"/>
  <c r="R29" i="3"/>
  <c r="G28" i="3"/>
  <c r="J26" i="3"/>
  <c r="BR12" i="3"/>
  <c r="BT5" i="3"/>
  <c r="CR15" i="3"/>
  <c r="CB15" i="3"/>
  <c r="CW13" i="3"/>
  <c r="CE13" i="3"/>
  <c r="CH12" i="3"/>
  <c r="CS10" i="3"/>
  <c r="CA10" i="3"/>
  <c r="CO9" i="3"/>
  <c r="BW9" i="3"/>
  <c r="CX7" i="3"/>
  <c r="CH7" i="3"/>
  <c r="CE5" i="3"/>
  <c r="BM28" i="3"/>
  <c r="BK20" i="3"/>
  <c r="AJ30" i="3"/>
  <c r="G30" i="3"/>
  <c r="AL28" i="3"/>
  <c r="K25" i="3"/>
  <c r="V24" i="3"/>
  <c r="G22" i="3"/>
  <c r="G20" i="3"/>
  <c r="E23" i="3"/>
  <c r="M23" i="3"/>
  <c r="U23" i="3"/>
  <c r="AC23" i="3"/>
  <c r="AK23" i="3"/>
  <c r="I23" i="3"/>
  <c r="Q23" i="3"/>
  <c r="Y23" i="3"/>
  <c r="AG23" i="3"/>
  <c r="AO23" i="3"/>
  <c r="AW23" i="3"/>
  <c r="BE23" i="3"/>
  <c r="AS23" i="3"/>
  <c r="BI23" i="3"/>
  <c r="BY8" i="3"/>
  <c r="BU8" i="3"/>
  <c r="CS8" i="3"/>
  <c r="CK8" i="3"/>
  <c r="BA23" i="3"/>
  <c r="G27" i="3"/>
  <c r="O27" i="3"/>
  <c r="W27" i="3"/>
  <c r="AE27" i="3"/>
  <c r="AM27" i="3"/>
  <c r="AU27" i="3"/>
  <c r="BC27" i="3"/>
  <c r="AY27" i="3"/>
  <c r="AQ27" i="3"/>
  <c r="BK27" i="3"/>
  <c r="BW12" i="3"/>
  <c r="CY12" i="3"/>
  <c r="CQ12" i="3"/>
  <c r="S27" i="3"/>
  <c r="BG27" i="3"/>
  <c r="CI12" i="3"/>
  <c r="C27" i="3"/>
  <c r="CA12" i="3"/>
  <c r="BU3" i="3"/>
  <c r="BX11" i="3"/>
  <c r="BX6" i="3"/>
  <c r="BI27" i="3"/>
  <c r="BS12" i="3"/>
  <c r="CW14" i="3"/>
  <c r="CG14" i="3"/>
  <c r="CC12" i="3"/>
  <c r="CO11" i="3"/>
  <c r="BW11" i="3"/>
  <c r="CW8" i="3"/>
  <c r="CN3" i="3"/>
  <c r="BK26" i="3"/>
  <c r="BI29" i="3"/>
  <c r="AW26" i="3"/>
  <c r="AT20" i="3"/>
  <c r="F18" i="3"/>
  <c r="N18" i="3"/>
  <c r="V18" i="3"/>
  <c r="AD18" i="3"/>
  <c r="AL18" i="3"/>
  <c r="AT18" i="3"/>
  <c r="BB18" i="3"/>
  <c r="B18" i="3"/>
  <c r="AH18" i="3"/>
  <c r="BZ3" i="3"/>
  <c r="CH3" i="3"/>
  <c r="CP3" i="3"/>
  <c r="CX3" i="3"/>
  <c r="BV3" i="3"/>
  <c r="AP18" i="3"/>
  <c r="CT3" i="3"/>
  <c r="AX18" i="3"/>
  <c r="J18" i="3"/>
  <c r="G29" i="3"/>
  <c r="O29" i="3"/>
  <c r="W29" i="3"/>
  <c r="AE29" i="3"/>
  <c r="AM29" i="3"/>
  <c r="AU29" i="3"/>
  <c r="BC29" i="3"/>
  <c r="BG29" i="3"/>
  <c r="AY29" i="3"/>
  <c r="BK29" i="3"/>
  <c r="C29" i="3"/>
  <c r="S29" i="3"/>
  <c r="CA14" i="3"/>
  <c r="CI14" i="3"/>
  <c r="CQ14" i="3"/>
  <c r="CY14" i="3"/>
  <c r="AA29" i="3"/>
  <c r="AQ29" i="3"/>
  <c r="G21" i="3"/>
  <c r="O21" i="3"/>
  <c r="W21" i="3"/>
  <c r="AE21" i="3"/>
  <c r="AM21" i="3"/>
  <c r="AU21" i="3"/>
  <c r="BC21" i="3"/>
  <c r="AA21" i="3"/>
  <c r="BG21" i="3"/>
  <c r="BK21" i="3"/>
  <c r="BW6" i="3"/>
  <c r="CE6" i="3"/>
  <c r="CM6" i="3"/>
  <c r="AI21" i="3"/>
  <c r="CA6" i="3"/>
  <c r="AQ21" i="3"/>
  <c r="BS6" i="3"/>
  <c r="C21" i="3"/>
  <c r="K21" i="3"/>
  <c r="AY21" i="3"/>
  <c r="CY6" i="3"/>
  <c r="BT12" i="3"/>
  <c r="CU12" i="3"/>
  <c r="CS6" i="3"/>
  <c r="CO3" i="3"/>
  <c r="BM26" i="3"/>
  <c r="W26" i="3"/>
  <c r="AA23" i="3"/>
  <c r="BU14" i="3"/>
  <c r="CV14" i="3"/>
  <c r="CF14" i="3"/>
  <c r="CB12" i="3"/>
  <c r="CN11" i="3"/>
  <c r="CD9" i="3"/>
  <c r="CU8" i="3"/>
  <c r="CC8" i="3"/>
  <c r="BZ7" i="3"/>
  <c r="CK6" i="3"/>
  <c r="CL3" i="3"/>
  <c r="AA27" i="3"/>
  <c r="AU26" i="3"/>
  <c r="AT24" i="3"/>
  <c r="I29" i="3"/>
  <c r="Q29" i="3"/>
  <c r="Y29" i="3"/>
  <c r="AG29" i="3"/>
  <c r="AO29" i="3"/>
  <c r="AW29" i="3"/>
  <c r="BE29" i="3"/>
  <c r="AS29" i="3"/>
  <c r="AK29" i="3"/>
  <c r="BA29" i="3"/>
  <c r="BM29" i="3"/>
  <c r="U29" i="3"/>
  <c r="E29" i="3"/>
  <c r="CC14" i="3"/>
  <c r="CK14" i="3"/>
  <c r="CS14" i="3"/>
  <c r="C26" i="3"/>
  <c r="K26" i="3"/>
  <c r="S26" i="3"/>
  <c r="AA26" i="3"/>
  <c r="AI26" i="3"/>
  <c r="AQ26" i="3"/>
  <c r="AY26" i="3"/>
  <c r="BG26" i="3"/>
  <c r="BC26" i="3"/>
  <c r="CI11" i="3"/>
  <c r="O26" i="3"/>
  <c r="CA11" i="3"/>
  <c r="BS11" i="3"/>
  <c r="AM26" i="3"/>
  <c r="CU11" i="3"/>
  <c r="CM11" i="3"/>
  <c r="CE14" i="3"/>
  <c r="CI6" i="3"/>
  <c r="AZ29" i="3"/>
  <c r="AB29" i="3"/>
  <c r="BG23" i="3"/>
  <c r="D18" i="3"/>
  <c r="L18" i="3"/>
  <c r="T18" i="3"/>
  <c r="AB18" i="3"/>
  <c r="AJ18" i="3"/>
  <c r="AR18" i="3"/>
  <c r="AZ18" i="3"/>
  <c r="BH18" i="3"/>
  <c r="H18" i="3"/>
  <c r="P18" i="3"/>
  <c r="X18" i="3"/>
  <c r="AF18" i="3"/>
  <c r="AN18" i="3"/>
  <c r="AV18" i="3"/>
  <c r="BD18" i="3"/>
  <c r="CR3" i="3"/>
  <c r="BX3" i="3"/>
  <c r="CJ3" i="3"/>
  <c r="CV3" i="3"/>
  <c r="CE8" i="3"/>
  <c r="CY11" i="3"/>
  <c r="CG11" i="3"/>
  <c r="CO8" i="3"/>
  <c r="BL29" i="3"/>
  <c r="K27" i="3"/>
  <c r="I27" i="3"/>
  <c r="Q27" i="3"/>
  <c r="Y27" i="3"/>
  <c r="AG27" i="3"/>
  <c r="AO27" i="3"/>
  <c r="AW27" i="3"/>
  <c r="BE27" i="3"/>
  <c r="AK27" i="3"/>
  <c r="M27" i="3"/>
  <c r="AC27" i="3"/>
  <c r="BA27" i="3"/>
  <c r="CG12" i="3"/>
  <c r="BY12" i="3"/>
  <c r="U27" i="3"/>
  <c r="BM27" i="3"/>
  <c r="CS12" i="3"/>
  <c r="G23" i="3"/>
  <c r="O23" i="3"/>
  <c r="W23" i="3"/>
  <c r="AE23" i="3"/>
  <c r="AM23" i="3"/>
  <c r="AU23" i="3"/>
  <c r="BC23" i="3"/>
  <c r="C23" i="3"/>
  <c r="AI23" i="3"/>
  <c r="BK23" i="3"/>
  <c r="AQ23" i="3"/>
  <c r="CQ8" i="3"/>
  <c r="CI8" i="3"/>
  <c r="K23" i="3"/>
  <c r="CA8" i="3"/>
  <c r="S23" i="3"/>
  <c r="AY23" i="3"/>
  <c r="BT14" i="3"/>
  <c r="CU14" i="3"/>
  <c r="CM12" i="3"/>
  <c r="BS14" i="3"/>
  <c r="CF3" i="3"/>
  <c r="J30" i="3"/>
  <c r="B30" i="3"/>
  <c r="Z30" i="3"/>
  <c r="BF30" i="3"/>
  <c r="BR15" i="3"/>
  <c r="BV15" i="3"/>
  <c r="CT15" i="3"/>
  <c r="N30" i="3"/>
  <c r="AL30" i="3"/>
  <c r="BJ30" i="3"/>
  <c r="CD15" i="3"/>
  <c r="CL15" i="3"/>
  <c r="AX30" i="3"/>
  <c r="AD30" i="3"/>
  <c r="B28" i="3"/>
  <c r="AD28" i="3"/>
  <c r="BZ13" i="3"/>
  <c r="CH13" i="3"/>
  <c r="CP13" i="3"/>
  <c r="CX13" i="3"/>
  <c r="V28" i="3"/>
  <c r="BF28" i="3"/>
  <c r="J28" i="3"/>
  <c r="Z28" i="3"/>
  <c r="AT28" i="3"/>
  <c r="CD13" i="3"/>
  <c r="BR13" i="3"/>
  <c r="N28" i="3"/>
  <c r="BV13" i="3"/>
  <c r="AH28" i="3"/>
  <c r="AX28" i="3"/>
  <c r="BJ28" i="3"/>
  <c r="J24" i="3"/>
  <c r="Z24" i="3"/>
  <c r="AP24" i="3"/>
  <c r="BF24" i="3"/>
  <c r="BZ9" i="3"/>
  <c r="CH9" i="3"/>
  <c r="CP9" i="3"/>
  <c r="CX9" i="3"/>
  <c r="F24" i="3"/>
  <c r="BV9" i="3"/>
  <c r="BR9" i="3"/>
  <c r="AL24" i="3"/>
  <c r="AD24" i="3"/>
  <c r="AX24" i="3"/>
  <c r="BB24" i="3"/>
  <c r="N24" i="3"/>
  <c r="AH24" i="3"/>
  <c r="B22" i="3"/>
  <c r="J22" i="3"/>
  <c r="R22" i="3"/>
  <c r="Z22" i="3"/>
  <c r="AH22" i="3"/>
  <c r="AP22" i="3"/>
  <c r="AX22" i="3"/>
  <c r="BF22" i="3"/>
  <c r="BV7" i="3"/>
  <c r="CD7" i="3"/>
  <c r="CL7" i="3"/>
  <c r="CT7" i="3"/>
  <c r="N22" i="3"/>
  <c r="AT22" i="3"/>
  <c r="V22" i="3"/>
  <c r="BJ22" i="3"/>
  <c r="AD22" i="3"/>
  <c r="BR7" i="3"/>
  <c r="AL22" i="3"/>
  <c r="B20" i="3"/>
  <c r="J20" i="3"/>
  <c r="R20" i="3"/>
  <c r="Z20" i="3"/>
  <c r="AH20" i="3"/>
  <c r="AP20" i="3"/>
  <c r="AX20" i="3"/>
  <c r="BF20" i="3"/>
  <c r="BZ5" i="3"/>
  <c r="CH5" i="3"/>
  <c r="CP5" i="3"/>
  <c r="CX5" i="3"/>
  <c r="F20" i="3"/>
  <c r="AL20" i="3"/>
  <c r="N20" i="3"/>
  <c r="BB20" i="3"/>
  <c r="CL5" i="3"/>
  <c r="V20" i="3"/>
  <c r="AD20" i="3"/>
  <c r="BJ20" i="3"/>
  <c r="CD5" i="3"/>
  <c r="N25" i="3"/>
  <c r="AD25" i="3"/>
  <c r="AT25" i="3"/>
  <c r="J25" i="3"/>
  <c r="CL10" i="3"/>
  <c r="AH25" i="3"/>
  <c r="BB25" i="3"/>
  <c r="CD10" i="3"/>
  <c r="BF25" i="3"/>
  <c r="BJ25" i="3"/>
  <c r="BV10" i="3"/>
  <c r="R25" i="3"/>
  <c r="AL25" i="3"/>
  <c r="CX10" i="3"/>
  <c r="CO14" i="3"/>
  <c r="BY14" i="3"/>
  <c r="CL13" i="3"/>
  <c r="CK12" i="3"/>
  <c r="BZ10" i="3"/>
  <c r="CM8" i="3"/>
  <c r="BV5" i="3"/>
  <c r="CD3" i="3"/>
  <c r="BJ24" i="3"/>
  <c r="AP30" i="3"/>
  <c r="AS27" i="3"/>
  <c r="AE26" i="3"/>
  <c r="AX25" i="3"/>
  <c r="E21" i="3"/>
  <c r="M21" i="3"/>
  <c r="U21" i="3"/>
  <c r="AC21" i="3"/>
  <c r="AK21" i="3"/>
  <c r="AS21" i="3"/>
  <c r="BA21" i="3"/>
  <c r="BI21" i="3"/>
  <c r="I21" i="3"/>
  <c r="Q21" i="3"/>
  <c r="Y21" i="3"/>
  <c r="AG21" i="3"/>
  <c r="AO21" i="3"/>
  <c r="AW21" i="3"/>
  <c r="BE21" i="3"/>
  <c r="BM21" i="3"/>
  <c r="CC6" i="3"/>
  <c r="CW6" i="3"/>
  <c r="CO6" i="3"/>
  <c r="BU6" i="3"/>
  <c r="CN14" i="3"/>
  <c r="BX14" i="3"/>
  <c r="CE11" i="3"/>
  <c r="CU6" i="3"/>
  <c r="CW3" i="3"/>
  <c r="BM23" i="3"/>
  <c r="M29" i="3"/>
  <c r="E27" i="3"/>
  <c r="S21" i="3"/>
  <c r="BF18" i="3"/>
  <c r="E26" i="3"/>
  <c r="M26" i="3"/>
  <c r="U26" i="3"/>
  <c r="AC26" i="3"/>
  <c r="AK26" i="3"/>
  <c r="AS26" i="3"/>
  <c r="BA26" i="3"/>
  <c r="BI26" i="3"/>
  <c r="I26" i="3"/>
  <c r="Y26" i="3"/>
  <c r="AO26" i="3"/>
  <c r="BE26" i="3"/>
  <c r="AG26" i="3"/>
  <c r="CS11" i="3"/>
  <c r="Q26" i="3"/>
  <c r="CK11" i="3"/>
  <c r="CC11" i="3"/>
  <c r="BU11" i="3"/>
  <c r="E18" i="3"/>
  <c r="M18" i="3"/>
  <c r="U18" i="3"/>
  <c r="AC18" i="3"/>
  <c r="AK18" i="3"/>
  <c r="AS18" i="3"/>
  <c r="BA18" i="3"/>
  <c r="I18" i="3"/>
  <c r="Q18" i="3"/>
  <c r="Y18" i="3"/>
  <c r="AG18" i="3"/>
  <c r="AO18" i="3"/>
  <c r="AW18" i="3"/>
  <c r="BE18" i="3"/>
  <c r="CG3" i="3"/>
  <c r="CS3" i="3"/>
  <c r="BY3" i="3"/>
  <c r="CK3" i="3"/>
  <c r="H29" i="3"/>
  <c r="P29" i="3"/>
  <c r="X29" i="3"/>
  <c r="AF29" i="3"/>
  <c r="AN29" i="3"/>
  <c r="AV29" i="3"/>
  <c r="BD29" i="3"/>
  <c r="T29" i="3"/>
  <c r="L29" i="3"/>
  <c r="AJ29" i="3"/>
  <c r="CB14" i="3"/>
  <c r="D29" i="3"/>
  <c r="CJ14" i="3"/>
  <c r="CR14" i="3"/>
  <c r="BH29" i="3"/>
  <c r="D27" i="3"/>
  <c r="L27" i="3"/>
  <c r="T27" i="3"/>
  <c r="AB27" i="3"/>
  <c r="H27" i="3"/>
  <c r="P27" i="3"/>
  <c r="X27" i="3"/>
  <c r="AF27" i="3"/>
  <c r="AN27" i="3"/>
  <c r="AV27" i="3"/>
  <c r="BD27" i="3"/>
  <c r="BX12" i="3"/>
  <c r="CF12" i="3"/>
  <c r="CN12" i="3"/>
  <c r="CV12" i="3"/>
  <c r="AJ27" i="3"/>
  <c r="BL27" i="3"/>
  <c r="CR12" i="3"/>
  <c r="AR27" i="3"/>
  <c r="BH27" i="3"/>
  <c r="CJ12" i="3"/>
  <c r="D23" i="3"/>
  <c r="L23" i="3"/>
  <c r="T23" i="3"/>
  <c r="AB23" i="3"/>
  <c r="AJ23" i="3"/>
  <c r="AR23" i="3"/>
  <c r="AZ23" i="3"/>
  <c r="BH23" i="3"/>
  <c r="H23" i="3"/>
  <c r="P23" i="3"/>
  <c r="X23" i="3"/>
  <c r="AF23" i="3"/>
  <c r="AN23" i="3"/>
  <c r="AV23" i="3"/>
  <c r="BD23" i="3"/>
  <c r="BX8" i="3"/>
  <c r="CF8" i="3"/>
  <c r="CN8" i="3"/>
  <c r="CV8" i="3"/>
  <c r="BT8" i="3"/>
  <c r="CR8" i="3"/>
  <c r="CJ8" i="3"/>
  <c r="CB8" i="3"/>
  <c r="D21" i="3"/>
  <c r="L21" i="3"/>
  <c r="T21" i="3"/>
  <c r="AB21" i="3"/>
  <c r="AJ21" i="3"/>
  <c r="AR21" i="3"/>
  <c r="AZ21" i="3"/>
  <c r="BH21" i="3"/>
  <c r="H21" i="3"/>
  <c r="P21" i="3"/>
  <c r="X21" i="3"/>
  <c r="AF21" i="3"/>
  <c r="AN21" i="3"/>
  <c r="AV21" i="3"/>
  <c r="BD21" i="3"/>
  <c r="CB6" i="3"/>
  <c r="CJ6" i="3"/>
  <c r="CR6" i="3"/>
  <c r="CV6" i="3"/>
  <c r="CN6" i="3"/>
  <c r="BT6" i="3"/>
  <c r="CF6" i="3"/>
  <c r="H26" i="3"/>
  <c r="P26" i="3"/>
  <c r="X26" i="3"/>
  <c r="AF26" i="3"/>
  <c r="AN26" i="3"/>
  <c r="AV26" i="3"/>
  <c r="BD26" i="3"/>
  <c r="D26" i="3"/>
  <c r="L26" i="3"/>
  <c r="T26" i="3"/>
  <c r="AB26" i="3"/>
  <c r="AJ26" i="3"/>
  <c r="AR26" i="3"/>
  <c r="AZ26" i="3"/>
  <c r="BH26" i="3"/>
  <c r="BL26" i="3"/>
  <c r="CR11" i="3"/>
  <c r="CJ11" i="3"/>
  <c r="CB11" i="3"/>
  <c r="BT11" i="3"/>
  <c r="CV11" i="3"/>
  <c r="BT3" i="3"/>
  <c r="BU12" i="3"/>
  <c r="BS8" i="3"/>
  <c r="CM14" i="3"/>
  <c r="BW14" i="3"/>
  <c r="CW12" i="3"/>
  <c r="CE12" i="3"/>
  <c r="CQ11" i="3"/>
  <c r="BY11" i="3"/>
  <c r="CY8" i="3"/>
  <c r="CG8" i="3"/>
  <c r="BY6" i="3"/>
  <c r="CB3" i="3"/>
  <c r="BL23" i="3"/>
  <c r="K29" i="3"/>
  <c r="AI27" i="3"/>
  <c r="Z18" i="3"/>
  <c r="G18" i="3"/>
  <c r="O18" i="3"/>
  <c r="W18" i="3"/>
  <c r="AE18" i="3"/>
  <c r="AM18" i="3"/>
  <c r="AU18" i="3"/>
  <c r="BC18" i="3"/>
  <c r="S18" i="3"/>
  <c r="AY18" i="3"/>
  <c r="BW3" i="3"/>
  <c r="CE3" i="3"/>
  <c r="CM3" i="3"/>
  <c r="CU3" i="3"/>
  <c r="F29" i="3"/>
  <c r="AH29" i="3"/>
  <c r="Z29" i="3"/>
  <c r="F27" i="3"/>
  <c r="V27" i="3"/>
  <c r="BB27" i="3"/>
  <c r="F23" i="3"/>
  <c r="N23" i="3"/>
  <c r="V23" i="3"/>
  <c r="AD23" i="3"/>
  <c r="AL23" i="3"/>
  <c r="BB23" i="3"/>
  <c r="R23" i="3"/>
  <c r="F21" i="3"/>
  <c r="N21" i="3"/>
  <c r="V21" i="3"/>
  <c r="AD21" i="3"/>
  <c r="AL21" i="3"/>
  <c r="AT21" i="3"/>
  <c r="BB21" i="3"/>
  <c r="J21" i="3"/>
  <c r="AP21" i="3"/>
  <c r="B26" i="3"/>
  <c r="R26" i="3"/>
  <c r="AH26" i="3"/>
  <c r="AX26" i="3"/>
  <c r="BV11" i="3"/>
  <c r="CD11" i="3"/>
  <c r="CL11" i="3"/>
  <c r="CT11" i="3"/>
  <c r="BU15" i="3"/>
  <c r="BU13" i="3"/>
  <c r="BT9" i="3"/>
  <c r="BR6" i="3"/>
  <c r="CV15" i="3"/>
  <c r="CN15" i="3"/>
  <c r="CF15" i="3"/>
  <c r="BX15" i="3"/>
  <c r="CT14" i="3"/>
  <c r="CL14" i="3"/>
  <c r="CD14" i="3"/>
  <c r="BV14" i="3"/>
  <c r="CQ13" i="3"/>
  <c r="CG13" i="3"/>
  <c r="BX13" i="3"/>
  <c r="CF10" i="3"/>
  <c r="BW10" i="3"/>
  <c r="CR9" i="3"/>
  <c r="CI9" i="3"/>
  <c r="CT8" i="3"/>
  <c r="CW7" i="3"/>
  <c r="CN7" i="3"/>
  <c r="CE7" i="3"/>
  <c r="CP6" i="3"/>
  <c r="CY5" i="3"/>
  <c r="CN5" i="3"/>
  <c r="CA3" i="3"/>
  <c r="BM30" i="3"/>
  <c r="BL25" i="3"/>
  <c r="AZ30" i="3"/>
  <c r="AO30" i="3"/>
  <c r="J29" i="3"/>
  <c r="Z27" i="3"/>
  <c r="AP26" i="3"/>
  <c r="V26" i="3"/>
  <c r="BG25" i="3"/>
  <c r="BC24" i="3"/>
  <c r="AQ18" i="3"/>
  <c r="C18" i="3"/>
  <c r="E30" i="3"/>
  <c r="M30" i="3"/>
  <c r="U30" i="3"/>
  <c r="E28" i="3"/>
  <c r="M28" i="3"/>
  <c r="U28" i="3"/>
  <c r="AC28" i="3"/>
  <c r="AK28" i="3"/>
  <c r="AS28" i="3"/>
  <c r="BA28" i="3"/>
  <c r="BI28" i="3"/>
  <c r="AO28" i="3"/>
  <c r="AG28" i="3"/>
  <c r="E24" i="3"/>
  <c r="M24" i="3"/>
  <c r="U24" i="3"/>
  <c r="AC24" i="3"/>
  <c r="AK24" i="3"/>
  <c r="AS24" i="3"/>
  <c r="BA24" i="3"/>
  <c r="BI24" i="3"/>
  <c r="Q24" i="3"/>
  <c r="AG24" i="3"/>
  <c r="AW24" i="3"/>
  <c r="I22" i="3"/>
  <c r="Q22" i="3"/>
  <c r="Y22" i="3"/>
  <c r="AG22" i="3"/>
  <c r="AO22" i="3"/>
  <c r="AW22" i="3"/>
  <c r="BE22" i="3"/>
  <c r="E22" i="3"/>
  <c r="M22" i="3"/>
  <c r="U22" i="3"/>
  <c r="AC22" i="3"/>
  <c r="AK22" i="3"/>
  <c r="AS22" i="3"/>
  <c r="BA22" i="3"/>
  <c r="BI22" i="3"/>
  <c r="I20" i="3"/>
  <c r="Q20" i="3"/>
  <c r="Y20" i="3"/>
  <c r="AG20" i="3"/>
  <c r="AO20" i="3"/>
  <c r="AW20" i="3"/>
  <c r="BE20" i="3"/>
  <c r="E20" i="3"/>
  <c r="M20" i="3"/>
  <c r="U20" i="3"/>
  <c r="AC20" i="3"/>
  <c r="AK20" i="3"/>
  <c r="AS20" i="3"/>
  <c r="BA20" i="3"/>
  <c r="BI20" i="3"/>
  <c r="CC5" i="3"/>
  <c r="CK5" i="3"/>
  <c r="CS5" i="3"/>
  <c r="I25" i="3"/>
  <c r="Q25" i="3"/>
  <c r="Y25" i="3"/>
  <c r="AG25" i="3"/>
  <c r="AO25" i="3"/>
  <c r="AW25" i="3"/>
  <c r="BE25" i="3"/>
  <c r="E25" i="3"/>
  <c r="U25" i="3"/>
  <c r="AK25" i="3"/>
  <c r="BA25" i="3"/>
  <c r="BT15" i="3"/>
  <c r="BT13" i="3"/>
  <c r="BS9" i="3"/>
  <c r="CU15" i="3"/>
  <c r="CM15" i="3"/>
  <c r="CE15" i="3"/>
  <c r="BW15" i="3"/>
  <c r="CY13" i="3"/>
  <c r="CO13" i="3"/>
  <c r="CF13" i="3"/>
  <c r="BW13" i="3"/>
  <c r="BZ12" i="3"/>
  <c r="CW10" i="3"/>
  <c r="CE10" i="3"/>
  <c r="CQ9" i="3"/>
  <c r="CG9" i="3"/>
  <c r="CV7" i="3"/>
  <c r="CM7" i="3"/>
  <c r="CC7" i="3"/>
  <c r="CX6" i="3"/>
  <c r="CD6" i="3"/>
  <c r="CW5" i="3"/>
  <c r="CM5" i="3"/>
  <c r="BK30" i="3"/>
  <c r="BI30" i="3"/>
  <c r="AM30" i="3"/>
  <c r="AC30" i="3"/>
  <c r="BF29" i="3"/>
  <c r="AP29" i="3"/>
  <c r="V29" i="3"/>
  <c r="AW28" i="3"/>
  <c r="AP27" i="3"/>
  <c r="B27" i="3"/>
  <c r="M25" i="3"/>
  <c r="I24" i="3"/>
  <c r="AX23" i="3"/>
  <c r="AX21" i="3"/>
  <c r="D28" i="3"/>
  <c r="L28" i="3"/>
  <c r="T28" i="3"/>
  <c r="AB28" i="3"/>
  <c r="AJ28" i="3"/>
  <c r="AR28" i="3"/>
  <c r="AZ28" i="3"/>
  <c r="BH28" i="3"/>
  <c r="P28" i="3"/>
  <c r="BL28" i="3"/>
  <c r="H28" i="3"/>
  <c r="H24" i="3"/>
  <c r="P24" i="3"/>
  <c r="X24" i="3"/>
  <c r="AF24" i="3"/>
  <c r="AN24" i="3"/>
  <c r="AV24" i="3"/>
  <c r="BD24" i="3"/>
  <c r="D24" i="3"/>
  <c r="L24" i="3"/>
  <c r="T24" i="3"/>
  <c r="AB24" i="3"/>
  <c r="AJ24" i="3"/>
  <c r="AR24" i="3"/>
  <c r="AZ24" i="3"/>
  <c r="BH24" i="3"/>
  <c r="BL24" i="3"/>
  <c r="H20" i="3"/>
  <c r="P20" i="3"/>
  <c r="X20" i="3"/>
  <c r="AF20" i="3"/>
  <c r="AN20" i="3"/>
  <c r="AV20" i="3"/>
  <c r="BD20" i="3"/>
  <c r="D20" i="3"/>
  <c r="L20" i="3"/>
  <c r="T20" i="3"/>
  <c r="AB20" i="3"/>
  <c r="AJ20" i="3"/>
  <c r="AR20" i="3"/>
  <c r="AZ20" i="3"/>
  <c r="BH20" i="3"/>
  <c r="BL20" i="3"/>
  <c r="CN13" i="3"/>
  <c r="CV5" i="3"/>
  <c r="BH30" i="3"/>
  <c r="AV28" i="3"/>
  <c r="B21" i="3"/>
  <c r="AI18" i="3"/>
  <c r="D30" i="3"/>
  <c r="L30" i="3"/>
  <c r="T30" i="3"/>
  <c r="X30" i="3"/>
  <c r="AF30" i="3"/>
  <c r="AN30" i="3"/>
  <c r="AV30" i="3"/>
  <c r="BD30" i="3"/>
  <c r="BL30" i="3"/>
  <c r="P30" i="3"/>
  <c r="H22" i="3"/>
  <c r="P22" i="3"/>
  <c r="X22" i="3"/>
  <c r="AF22" i="3"/>
  <c r="AN22" i="3"/>
  <c r="AV22" i="3"/>
  <c r="BD22" i="3"/>
  <c r="D22" i="3"/>
  <c r="L22" i="3"/>
  <c r="T22" i="3"/>
  <c r="AB22" i="3"/>
  <c r="AJ22" i="3"/>
  <c r="AR22" i="3"/>
  <c r="AZ22" i="3"/>
  <c r="BH22" i="3"/>
  <c r="BL22" i="3"/>
  <c r="D25" i="3"/>
  <c r="L25" i="3"/>
  <c r="T25" i="3"/>
  <c r="AB25" i="3"/>
  <c r="AJ25" i="3"/>
  <c r="AR25" i="3"/>
  <c r="AZ25" i="3"/>
  <c r="BH25" i="3"/>
  <c r="H25" i="3"/>
  <c r="P25" i="3"/>
  <c r="X25" i="3"/>
  <c r="AF25" i="3"/>
  <c r="AN25" i="3"/>
  <c r="AV25" i="3"/>
  <c r="BD25" i="3"/>
  <c r="CB10" i="3"/>
  <c r="CJ10" i="3"/>
  <c r="CR10" i="3"/>
  <c r="CV10" i="3"/>
  <c r="CF9" i="3"/>
  <c r="C30" i="3"/>
  <c r="K30" i="3"/>
  <c r="S30" i="3"/>
  <c r="AA30" i="3"/>
  <c r="AI30" i="3"/>
  <c r="AQ30" i="3"/>
  <c r="AY30" i="3"/>
  <c r="BG30" i="3"/>
  <c r="C28" i="3"/>
  <c r="K28" i="3"/>
  <c r="S28" i="3"/>
  <c r="AA28" i="3"/>
  <c r="AI28" i="3"/>
  <c r="AQ28" i="3"/>
  <c r="AY28" i="3"/>
  <c r="BG28" i="3"/>
  <c r="BC28" i="3"/>
  <c r="AU28" i="3"/>
  <c r="C24" i="3"/>
  <c r="K24" i="3"/>
  <c r="S24" i="3"/>
  <c r="AA24" i="3"/>
  <c r="AI24" i="3"/>
  <c r="AQ24" i="3"/>
  <c r="AY24" i="3"/>
  <c r="BG24" i="3"/>
  <c r="C22" i="3"/>
  <c r="K22" i="3"/>
  <c r="S22" i="3"/>
  <c r="AA22" i="3"/>
  <c r="AI22" i="3"/>
  <c r="AQ22" i="3"/>
  <c r="AY22" i="3"/>
  <c r="BG22" i="3"/>
  <c r="AE22" i="3"/>
  <c r="C20" i="3"/>
  <c r="K20" i="3"/>
  <c r="S20" i="3"/>
  <c r="AA20" i="3"/>
  <c r="AI20" i="3"/>
  <c r="AQ20" i="3"/>
  <c r="AY20" i="3"/>
  <c r="BG20" i="3"/>
  <c r="W20" i="3"/>
  <c r="BC20" i="3"/>
  <c r="G25" i="3"/>
  <c r="O25" i="3"/>
  <c r="W25" i="3"/>
  <c r="AE25" i="3"/>
  <c r="AM25" i="3"/>
  <c r="AU25" i="3"/>
  <c r="BC25" i="3"/>
  <c r="BK25" i="3"/>
  <c r="BR11" i="3"/>
  <c r="BU5" i="3"/>
  <c r="CS15" i="3"/>
  <c r="CK15" i="3"/>
  <c r="CC15" i="3"/>
  <c r="CV13" i="3"/>
  <c r="CM13" i="3"/>
  <c r="CP12" i="3"/>
  <c r="BZ11" i="3"/>
  <c r="CU10" i="3"/>
  <c r="CC10" i="3"/>
  <c r="CW9" i="3"/>
  <c r="CN9" i="3"/>
  <c r="CE9" i="3"/>
  <c r="CH8" i="3"/>
  <c r="CS7" i="3"/>
  <c r="CJ7" i="3"/>
  <c r="CA7" i="3"/>
  <c r="CL6" i="3"/>
  <c r="CU5" i="3"/>
  <c r="CJ5" i="3"/>
  <c r="BY5" i="3"/>
  <c r="BJ27" i="3"/>
  <c r="BK24" i="3"/>
  <c r="AU30" i="3"/>
  <c r="AK30" i="3"/>
  <c r="I30" i="3"/>
  <c r="R27" i="3"/>
  <c r="N26" i="3"/>
  <c r="AY25" i="3"/>
  <c r="AC25" i="3"/>
  <c r="AU24" i="3"/>
  <c r="Y24" i="3"/>
  <c r="B23" i="3"/>
  <c r="AA18" i="3"/>
  <c r="BY4" i="2"/>
  <c r="BY5" i="2"/>
  <c r="BY6" i="2"/>
  <c r="BY7" i="2"/>
  <c r="BY8" i="2"/>
  <c r="BY9" i="2"/>
  <c r="BY10" i="2"/>
  <c r="BY11" i="2"/>
  <c r="BY12" i="2"/>
  <c r="BY13" i="2"/>
  <c r="BY14" i="2"/>
  <c r="BY15" i="2"/>
  <c r="BY16" i="2"/>
  <c r="BY17" i="2"/>
  <c r="BY18" i="2"/>
  <c r="BY19" i="2"/>
  <c r="BY20" i="2"/>
  <c r="BY21" i="2"/>
  <c r="BY22" i="2"/>
  <c r="BY23" i="2"/>
  <c r="BY24" i="2"/>
  <c r="BY25" i="2"/>
  <c r="BY26" i="2"/>
  <c r="BY27" i="2"/>
  <c r="BY28" i="2"/>
  <c r="BY29" i="2"/>
  <c r="BY30" i="2"/>
  <c r="BY31" i="2"/>
  <c r="BY32" i="2"/>
  <c r="BY33" i="2"/>
  <c r="BY34" i="2"/>
  <c r="BY35" i="2"/>
  <c r="BY36" i="2"/>
  <c r="BY37" i="2"/>
  <c r="BY38" i="2"/>
  <c r="BY39" i="2"/>
  <c r="BY40" i="2"/>
  <c r="BY41" i="2"/>
  <c r="BY42" i="2"/>
  <c r="BY43" i="2"/>
  <c r="BY44" i="2"/>
  <c r="BY45" i="2"/>
  <c r="BY46" i="2"/>
  <c r="BY47" i="2"/>
  <c r="BY48" i="2"/>
  <c r="BY49" i="2"/>
  <c r="BY50" i="2"/>
  <c r="BY51" i="2"/>
  <c r="BY52" i="2"/>
  <c r="BY53" i="2"/>
  <c r="BY54" i="2"/>
  <c r="BY55" i="2"/>
  <c r="BY56" i="2"/>
  <c r="BY57" i="2"/>
  <c r="BY58" i="2"/>
  <c r="BY59" i="2"/>
  <c r="BY60" i="2"/>
  <c r="BY61" i="2"/>
  <c r="BY62" i="2"/>
  <c r="BY63" i="2"/>
  <c r="BY64" i="2"/>
  <c r="BY65" i="2"/>
  <c r="BY66" i="2"/>
  <c r="BY67" i="2"/>
  <c r="BY68" i="2"/>
  <c r="BY69" i="2"/>
  <c r="BY70" i="2"/>
  <c r="BY71" i="2"/>
  <c r="BY72" i="2"/>
  <c r="BY73" i="2"/>
  <c r="BY74" i="2"/>
  <c r="BY75" i="2"/>
  <c r="BY76" i="2"/>
  <c r="BY77" i="2"/>
  <c r="BY78" i="2"/>
  <c r="BY79" i="2"/>
  <c r="BY80" i="2"/>
  <c r="BY81" i="2"/>
  <c r="BY82" i="2"/>
  <c r="BY83" i="2"/>
  <c r="BY84" i="2"/>
  <c r="BY85" i="2"/>
  <c r="BY86" i="2"/>
  <c r="BY87" i="2"/>
  <c r="BY88" i="2"/>
  <c r="BY89" i="2"/>
  <c r="BY90" i="2"/>
  <c r="BY91" i="2"/>
  <c r="BY92" i="2"/>
  <c r="BY93" i="2"/>
  <c r="BY94" i="2"/>
  <c r="BY95" i="2"/>
  <c r="BY96" i="2"/>
  <c r="BY97" i="2"/>
  <c r="BY98" i="2"/>
  <c r="BY99" i="2"/>
  <c r="BY100" i="2"/>
  <c r="BY101" i="2"/>
  <c r="BY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BX68" i="2" s="1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3" i="2"/>
  <c r="BQ3" i="2"/>
  <c r="BU4" i="2"/>
  <c r="BU5" i="2"/>
  <c r="BU6" i="2"/>
  <c r="BU7" i="2"/>
  <c r="BU8" i="2"/>
  <c r="BU9" i="2"/>
  <c r="BU10" i="2"/>
  <c r="BU11" i="2"/>
  <c r="BU12" i="2"/>
  <c r="BU13" i="2"/>
  <c r="BU14" i="2"/>
  <c r="BU15" i="2"/>
  <c r="BU16" i="2"/>
  <c r="BU17" i="2"/>
  <c r="BU18" i="2"/>
  <c r="BU19" i="2"/>
  <c r="BU20" i="2"/>
  <c r="BU21" i="2"/>
  <c r="BU22" i="2"/>
  <c r="BU23" i="2"/>
  <c r="BU24" i="2"/>
  <c r="BU25" i="2"/>
  <c r="BU26" i="2"/>
  <c r="BU27" i="2"/>
  <c r="BU28" i="2"/>
  <c r="BU29" i="2"/>
  <c r="BU30" i="2"/>
  <c r="BU31" i="2"/>
  <c r="BU32" i="2"/>
  <c r="BU33" i="2"/>
  <c r="BU34" i="2"/>
  <c r="BU35" i="2"/>
  <c r="BU36" i="2"/>
  <c r="BU37" i="2"/>
  <c r="BU38" i="2"/>
  <c r="BU39" i="2"/>
  <c r="BU40" i="2"/>
  <c r="BU41" i="2"/>
  <c r="BU42" i="2"/>
  <c r="BU43" i="2"/>
  <c r="BU44" i="2"/>
  <c r="BU45" i="2"/>
  <c r="BU46" i="2"/>
  <c r="BU47" i="2"/>
  <c r="BU48" i="2"/>
  <c r="BU49" i="2"/>
  <c r="BU50" i="2"/>
  <c r="BU51" i="2"/>
  <c r="BU52" i="2"/>
  <c r="BU53" i="2"/>
  <c r="BU54" i="2"/>
  <c r="BU55" i="2"/>
  <c r="BU56" i="2"/>
  <c r="BU57" i="2"/>
  <c r="BU58" i="2"/>
  <c r="BU59" i="2"/>
  <c r="BU60" i="2"/>
  <c r="BU61" i="2"/>
  <c r="BU62" i="2"/>
  <c r="BU63" i="2"/>
  <c r="BU64" i="2"/>
  <c r="BU65" i="2"/>
  <c r="BU66" i="2"/>
  <c r="BU67" i="2"/>
  <c r="BU68" i="2"/>
  <c r="BU69" i="2"/>
  <c r="BU70" i="2"/>
  <c r="BU71" i="2"/>
  <c r="BU72" i="2"/>
  <c r="BU73" i="2"/>
  <c r="BU74" i="2"/>
  <c r="BU75" i="2"/>
  <c r="BU76" i="2"/>
  <c r="BU77" i="2"/>
  <c r="BU78" i="2"/>
  <c r="BU79" i="2"/>
  <c r="BU80" i="2"/>
  <c r="BU81" i="2"/>
  <c r="BU82" i="2"/>
  <c r="BU83" i="2"/>
  <c r="BU84" i="2"/>
  <c r="BU85" i="2"/>
  <c r="BU86" i="2"/>
  <c r="BU87" i="2"/>
  <c r="BU88" i="2"/>
  <c r="BU89" i="2"/>
  <c r="BU90" i="2"/>
  <c r="BU91" i="2"/>
  <c r="BU92" i="2"/>
  <c r="BU93" i="2"/>
  <c r="BU94" i="2"/>
  <c r="BU95" i="2"/>
  <c r="BU96" i="2"/>
  <c r="BU97" i="2"/>
  <c r="BU98" i="2"/>
  <c r="BU99" i="2"/>
  <c r="BU100" i="2"/>
  <c r="BU101" i="2"/>
  <c r="BU3" i="2"/>
  <c r="BQ4" i="2"/>
  <c r="BQ5" i="2"/>
  <c r="BQ6" i="2"/>
  <c r="BQ7" i="2"/>
  <c r="BQ8" i="2"/>
  <c r="BQ9" i="2"/>
  <c r="BQ10" i="2"/>
  <c r="BQ11" i="2"/>
  <c r="BQ12" i="2"/>
  <c r="BQ13" i="2"/>
  <c r="BQ14" i="2"/>
  <c r="BQ15" i="2"/>
  <c r="BQ16" i="2"/>
  <c r="BQ17" i="2"/>
  <c r="BQ18" i="2"/>
  <c r="BQ19" i="2"/>
  <c r="BQ20" i="2"/>
  <c r="BQ21" i="2"/>
  <c r="BQ22" i="2"/>
  <c r="BQ23" i="2"/>
  <c r="BQ24" i="2"/>
  <c r="BQ25" i="2"/>
  <c r="BQ26" i="2"/>
  <c r="BQ27" i="2"/>
  <c r="BQ28" i="2"/>
  <c r="BQ29" i="2"/>
  <c r="BQ30" i="2"/>
  <c r="BQ31" i="2"/>
  <c r="BQ32" i="2"/>
  <c r="BQ33" i="2"/>
  <c r="BQ34" i="2"/>
  <c r="BQ35" i="2"/>
  <c r="BQ36" i="2"/>
  <c r="BQ37" i="2"/>
  <c r="BQ38" i="2"/>
  <c r="BQ39" i="2"/>
  <c r="BQ40" i="2"/>
  <c r="BQ41" i="2"/>
  <c r="BQ42" i="2"/>
  <c r="BQ43" i="2"/>
  <c r="BQ44" i="2"/>
  <c r="BQ45" i="2"/>
  <c r="BQ46" i="2"/>
  <c r="BQ47" i="2"/>
  <c r="BQ48" i="2"/>
  <c r="BQ49" i="2"/>
  <c r="BQ50" i="2"/>
  <c r="BQ51" i="2"/>
  <c r="BQ52" i="2"/>
  <c r="BQ53" i="2"/>
  <c r="BQ54" i="2"/>
  <c r="BQ55" i="2"/>
  <c r="BQ56" i="2"/>
  <c r="BQ57" i="2"/>
  <c r="BQ58" i="2"/>
  <c r="BQ59" i="2"/>
  <c r="BQ60" i="2"/>
  <c r="BQ61" i="2"/>
  <c r="BQ62" i="2"/>
  <c r="BQ63" i="2"/>
  <c r="BQ64" i="2"/>
  <c r="BQ65" i="2"/>
  <c r="BQ66" i="2"/>
  <c r="BQ67" i="2"/>
  <c r="BQ68" i="2"/>
  <c r="BQ69" i="2"/>
  <c r="BQ70" i="2"/>
  <c r="BQ71" i="2"/>
  <c r="BQ72" i="2"/>
  <c r="BQ73" i="2"/>
  <c r="BQ74" i="2"/>
  <c r="BQ75" i="2"/>
  <c r="BQ76" i="2"/>
  <c r="BQ77" i="2"/>
  <c r="BQ78" i="2"/>
  <c r="BQ79" i="2"/>
  <c r="BQ80" i="2"/>
  <c r="BQ81" i="2"/>
  <c r="BQ82" i="2"/>
  <c r="BQ83" i="2"/>
  <c r="BQ84" i="2"/>
  <c r="BQ85" i="2"/>
  <c r="BQ86" i="2"/>
  <c r="BQ87" i="2"/>
  <c r="BQ88" i="2"/>
  <c r="BQ89" i="2"/>
  <c r="BQ90" i="2"/>
  <c r="BQ91" i="2"/>
  <c r="BQ92" i="2"/>
  <c r="BQ93" i="2"/>
  <c r="BQ94" i="2"/>
  <c r="BQ95" i="2"/>
  <c r="BQ96" i="2"/>
  <c r="BQ97" i="2"/>
  <c r="BQ98" i="2"/>
  <c r="BQ99" i="2"/>
  <c r="BQ100" i="2"/>
  <c r="BQ101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3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3" i="2"/>
  <c r="Y3" i="2"/>
  <c r="Z3" i="2"/>
  <c r="AA3" i="2"/>
  <c r="AB3" i="2"/>
  <c r="AC3" i="2"/>
  <c r="AD3" i="2"/>
  <c r="AE3" i="2"/>
  <c r="AF3" i="2"/>
  <c r="AG3" i="2"/>
  <c r="AM3" i="2"/>
  <c r="AN3" i="2"/>
  <c r="AO3" i="2"/>
  <c r="AS3" i="2"/>
  <c r="AT3" i="2"/>
  <c r="AU3" i="2"/>
  <c r="Y4" i="2"/>
  <c r="Z4" i="2"/>
  <c r="AA4" i="2"/>
  <c r="AB4" i="2"/>
  <c r="AC4" i="2"/>
  <c r="AD4" i="2"/>
  <c r="AE4" i="2"/>
  <c r="AF4" i="2"/>
  <c r="AG4" i="2"/>
  <c r="AM4" i="2"/>
  <c r="AN4" i="2"/>
  <c r="AO4" i="2"/>
  <c r="AS4" i="2"/>
  <c r="AT4" i="2"/>
  <c r="AU4" i="2"/>
  <c r="Y5" i="2"/>
  <c r="Z5" i="2"/>
  <c r="AA5" i="2"/>
  <c r="AB5" i="2"/>
  <c r="AC5" i="2"/>
  <c r="AD5" i="2"/>
  <c r="AE5" i="2"/>
  <c r="AF5" i="2"/>
  <c r="AG5" i="2"/>
  <c r="AM5" i="2"/>
  <c r="AN5" i="2"/>
  <c r="AO5" i="2"/>
  <c r="AS5" i="2"/>
  <c r="AT5" i="2"/>
  <c r="AU5" i="2"/>
  <c r="Y6" i="2"/>
  <c r="Z6" i="2"/>
  <c r="AA6" i="2"/>
  <c r="AB6" i="2"/>
  <c r="AC6" i="2"/>
  <c r="AD6" i="2"/>
  <c r="AE6" i="2"/>
  <c r="AF6" i="2"/>
  <c r="AG6" i="2"/>
  <c r="AM6" i="2"/>
  <c r="AN6" i="2"/>
  <c r="AO6" i="2"/>
  <c r="AS6" i="2"/>
  <c r="AT6" i="2"/>
  <c r="AU6" i="2"/>
  <c r="Y7" i="2"/>
  <c r="Z7" i="2"/>
  <c r="AA7" i="2"/>
  <c r="AB7" i="2"/>
  <c r="AC7" i="2"/>
  <c r="AD7" i="2"/>
  <c r="AE7" i="2"/>
  <c r="AF7" i="2"/>
  <c r="AG7" i="2"/>
  <c r="AM7" i="2"/>
  <c r="AN7" i="2"/>
  <c r="AO7" i="2"/>
  <c r="AS7" i="2"/>
  <c r="AT7" i="2"/>
  <c r="AU7" i="2"/>
  <c r="Y8" i="2"/>
  <c r="Z8" i="2"/>
  <c r="AA8" i="2"/>
  <c r="AB8" i="2"/>
  <c r="AC8" i="2"/>
  <c r="AD8" i="2"/>
  <c r="AE8" i="2"/>
  <c r="AF8" i="2"/>
  <c r="AG8" i="2"/>
  <c r="AM8" i="2"/>
  <c r="AN8" i="2"/>
  <c r="AO8" i="2"/>
  <c r="AS8" i="2"/>
  <c r="AT8" i="2"/>
  <c r="AU8" i="2"/>
  <c r="Y9" i="2"/>
  <c r="Z9" i="2"/>
  <c r="AA9" i="2"/>
  <c r="AB9" i="2"/>
  <c r="AC9" i="2"/>
  <c r="AD9" i="2"/>
  <c r="AE9" i="2"/>
  <c r="AF9" i="2"/>
  <c r="AG9" i="2"/>
  <c r="AM9" i="2"/>
  <c r="AN9" i="2"/>
  <c r="AO9" i="2"/>
  <c r="AS9" i="2"/>
  <c r="AT9" i="2"/>
  <c r="AU9" i="2"/>
  <c r="Y10" i="2"/>
  <c r="Z10" i="2"/>
  <c r="AA10" i="2"/>
  <c r="AB10" i="2"/>
  <c r="AC10" i="2"/>
  <c r="AD10" i="2"/>
  <c r="AE10" i="2"/>
  <c r="AF10" i="2"/>
  <c r="AG10" i="2"/>
  <c r="AM10" i="2"/>
  <c r="AN10" i="2"/>
  <c r="AO10" i="2"/>
  <c r="AS10" i="2"/>
  <c r="AT10" i="2"/>
  <c r="AU10" i="2"/>
  <c r="Y11" i="2"/>
  <c r="Z11" i="2"/>
  <c r="AA11" i="2"/>
  <c r="AB11" i="2"/>
  <c r="AC11" i="2"/>
  <c r="AD11" i="2"/>
  <c r="AE11" i="2"/>
  <c r="AF11" i="2"/>
  <c r="AG11" i="2"/>
  <c r="AM11" i="2"/>
  <c r="AN11" i="2"/>
  <c r="AO11" i="2"/>
  <c r="AS11" i="2"/>
  <c r="AT11" i="2"/>
  <c r="AU11" i="2"/>
  <c r="AS12" i="2"/>
  <c r="AT12" i="2"/>
  <c r="AU12" i="2"/>
  <c r="AS13" i="2"/>
  <c r="AT13" i="2"/>
  <c r="AU13" i="2"/>
  <c r="AS14" i="2"/>
  <c r="AT14" i="2"/>
  <c r="AU14" i="2"/>
  <c r="AS15" i="2"/>
  <c r="AT15" i="2"/>
  <c r="AU15" i="2"/>
  <c r="AS16" i="2"/>
  <c r="AT16" i="2"/>
  <c r="AU16" i="2"/>
  <c r="AS17" i="2"/>
  <c r="AT17" i="2"/>
  <c r="AU17" i="2"/>
  <c r="AS18" i="2"/>
  <c r="AT18" i="2"/>
  <c r="AU18" i="2"/>
  <c r="AS19" i="2"/>
  <c r="AT19" i="2"/>
  <c r="AU19" i="2"/>
  <c r="AS20" i="2"/>
  <c r="AT20" i="2"/>
  <c r="AU20" i="2"/>
  <c r="AS21" i="2"/>
  <c r="AT21" i="2"/>
  <c r="AU21" i="2"/>
  <c r="AS22" i="2"/>
  <c r="AT22" i="2"/>
  <c r="AU22" i="2"/>
  <c r="AS23" i="2"/>
  <c r="AT23" i="2"/>
  <c r="AU23" i="2"/>
  <c r="AS24" i="2"/>
  <c r="AT24" i="2"/>
  <c r="AU24" i="2"/>
  <c r="AS25" i="2"/>
  <c r="AT25" i="2"/>
  <c r="AU25" i="2"/>
  <c r="AS26" i="2"/>
  <c r="AT26" i="2"/>
  <c r="AU26" i="2"/>
  <c r="AS27" i="2"/>
  <c r="AT27" i="2"/>
  <c r="AU27" i="2"/>
  <c r="AS28" i="2"/>
  <c r="AT28" i="2"/>
  <c r="AU28" i="2"/>
  <c r="AS29" i="2"/>
  <c r="AT29" i="2"/>
  <c r="AU29" i="2"/>
  <c r="AS30" i="2"/>
  <c r="AT30" i="2"/>
  <c r="AU30" i="2"/>
  <c r="AS31" i="2"/>
  <c r="AT31" i="2"/>
  <c r="AU31" i="2"/>
  <c r="AS32" i="2"/>
  <c r="AT32" i="2"/>
  <c r="AU32" i="2"/>
  <c r="AS33" i="2"/>
  <c r="AT33" i="2"/>
  <c r="AU33" i="2"/>
  <c r="AS34" i="2"/>
  <c r="AT34" i="2"/>
  <c r="AU34" i="2"/>
  <c r="AS35" i="2"/>
  <c r="AT35" i="2"/>
  <c r="AU35" i="2"/>
  <c r="AS36" i="2"/>
  <c r="AT36" i="2"/>
  <c r="AU36" i="2"/>
  <c r="AS37" i="2"/>
  <c r="AT37" i="2"/>
  <c r="AU37" i="2"/>
  <c r="AS38" i="2"/>
  <c r="AT38" i="2"/>
  <c r="AU38" i="2"/>
  <c r="AS39" i="2"/>
  <c r="AT39" i="2"/>
  <c r="AU39" i="2"/>
  <c r="AS40" i="2"/>
  <c r="AT40" i="2"/>
  <c r="AU40" i="2"/>
  <c r="AS41" i="2"/>
  <c r="AT41" i="2"/>
  <c r="AU41" i="2"/>
  <c r="AS42" i="2"/>
  <c r="AT42" i="2"/>
  <c r="AU42" i="2"/>
  <c r="AS43" i="2"/>
  <c r="AT43" i="2"/>
  <c r="AU43" i="2"/>
  <c r="AS44" i="2"/>
  <c r="AT44" i="2"/>
  <c r="AU44" i="2"/>
  <c r="AS45" i="2"/>
  <c r="AT45" i="2"/>
  <c r="AU45" i="2"/>
  <c r="AS46" i="2"/>
  <c r="AT46" i="2"/>
  <c r="AU46" i="2"/>
  <c r="AS47" i="2"/>
  <c r="AT47" i="2"/>
  <c r="AU47" i="2"/>
  <c r="AS48" i="2"/>
  <c r="AT48" i="2"/>
  <c r="AU48" i="2"/>
  <c r="AS49" i="2"/>
  <c r="AT49" i="2"/>
  <c r="AU49" i="2"/>
  <c r="AS50" i="2"/>
  <c r="AT50" i="2"/>
  <c r="AU50" i="2"/>
  <c r="AS51" i="2"/>
  <c r="AT51" i="2"/>
  <c r="AU51" i="2"/>
  <c r="AS52" i="2"/>
  <c r="AT52" i="2"/>
  <c r="AU52" i="2"/>
  <c r="AS53" i="2"/>
  <c r="AT53" i="2"/>
  <c r="AU53" i="2"/>
  <c r="AS54" i="2"/>
  <c r="AT54" i="2"/>
  <c r="AU54" i="2"/>
  <c r="AS55" i="2"/>
  <c r="AT55" i="2"/>
  <c r="AU55" i="2"/>
  <c r="AS56" i="2"/>
  <c r="AT56" i="2"/>
  <c r="AU56" i="2"/>
  <c r="AS57" i="2"/>
  <c r="AT57" i="2"/>
  <c r="AU57" i="2"/>
  <c r="AS58" i="2"/>
  <c r="AT58" i="2"/>
  <c r="AU58" i="2"/>
  <c r="AS59" i="2"/>
  <c r="AT59" i="2"/>
  <c r="AU59" i="2"/>
  <c r="AS60" i="2"/>
  <c r="AT60" i="2"/>
  <c r="AU60" i="2"/>
  <c r="AS61" i="2"/>
  <c r="AT61" i="2"/>
  <c r="AU61" i="2"/>
  <c r="AS62" i="2"/>
  <c r="AT62" i="2"/>
  <c r="AU62" i="2"/>
  <c r="AS63" i="2"/>
  <c r="AT63" i="2"/>
  <c r="AU63" i="2"/>
  <c r="AS64" i="2"/>
  <c r="AT64" i="2"/>
  <c r="AU64" i="2"/>
  <c r="AS65" i="2"/>
  <c r="AT65" i="2"/>
  <c r="AU65" i="2"/>
  <c r="AS66" i="2"/>
  <c r="AT66" i="2"/>
  <c r="AU66" i="2"/>
  <c r="AS67" i="2"/>
  <c r="BT67" i="2" s="1"/>
  <c r="BV67" i="2" s="1"/>
  <c r="AT67" i="2"/>
  <c r="AU67" i="2"/>
  <c r="AS68" i="2"/>
  <c r="AT68" i="2"/>
  <c r="AU68" i="2"/>
  <c r="AS69" i="2"/>
  <c r="AT69" i="2"/>
  <c r="AU69" i="2"/>
  <c r="AS70" i="2"/>
  <c r="AT70" i="2"/>
  <c r="AU70" i="2"/>
  <c r="AS71" i="2"/>
  <c r="AT71" i="2"/>
  <c r="AU71" i="2"/>
  <c r="AS72" i="2"/>
  <c r="AT72" i="2"/>
  <c r="AU72" i="2"/>
  <c r="AS73" i="2"/>
  <c r="AT73" i="2"/>
  <c r="AU73" i="2"/>
  <c r="AS74" i="2"/>
  <c r="AT74" i="2"/>
  <c r="AU74" i="2"/>
  <c r="AS75" i="2"/>
  <c r="AT75" i="2"/>
  <c r="AU75" i="2"/>
  <c r="AS76" i="2"/>
  <c r="AT76" i="2"/>
  <c r="AU76" i="2"/>
  <c r="AS77" i="2"/>
  <c r="AT77" i="2"/>
  <c r="AU77" i="2"/>
  <c r="AS78" i="2"/>
  <c r="AT78" i="2"/>
  <c r="AU78" i="2"/>
  <c r="AS79" i="2"/>
  <c r="AT79" i="2"/>
  <c r="AU79" i="2"/>
  <c r="AS80" i="2"/>
  <c r="AT80" i="2"/>
  <c r="AU80" i="2"/>
  <c r="AS81" i="2"/>
  <c r="AT81" i="2"/>
  <c r="AU81" i="2"/>
  <c r="AS82" i="2"/>
  <c r="AT82" i="2"/>
  <c r="AU82" i="2"/>
  <c r="AS83" i="2"/>
  <c r="AT83" i="2"/>
  <c r="AU83" i="2"/>
  <c r="AS84" i="2"/>
  <c r="AT84" i="2"/>
  <c r="AU84" i="2"/>
  <c r="AS85" i="2"/>
  <c r="AT85" i="2"/>
  <c r="AU85" i="2"/>
  <c r="AS86" i="2"/>
  <c r="AT86" i="2"/>
  <c r="AU86" i="2"/>
  <c r="AS87" i="2"/>
  <c r="AT87" i="2"/>
  <c r="AU87" i="2"/>
  <c r="AS88" i="2"/>
  <c r="AT88" i="2"/>
  <c r="AU88" i="2"/>
  <c r="AS89" i="2"/>
  <c r="AT89" i="2"/>
  <c r="AU89" i="2"/>
  <c r="AS90" i="2"/>
  <c r="AT90" i="2"/>
  <c r="AU90" i="2"/>
  <c r="AS91" i="2"/>
  <c r="AT91" i="2"/>
  <c r="AU91" i="2"/>
  <c r="AS92" i="2"/>
  <c r="AT92" i="2"/>
  <c r="AU92" i="2"/>
  <c r="AS93" i="2"/>
  <c r="AT93" i="2"/>
  <c r="AU93" i="2"/>
  <c r="AS94" i="2"/>
  <c r="AT94" i="2"/>
  <c r="AU94" i="2"/>
  <c r="AS95" i="2"/>
  <c r="AT95" i="2"/>
  <c r="AU95" i="2"/>
  <c r="AS96" i="2"/>
  <c r="AT96" i="2"/>
  <c r="AU96" i="2"/>
  <c r="AS97" i="2"/>
  <c r="AT97" i="2"/>
  <c r="AU97" i="2"/>
  <c r="AS98" i="2"/>
  <c r="AT98" i="2"/>
  <c r="AU98" i="2"/>
  <c r="AS99" i="2"/>
  <c r="AT99" i="2"/>
  <c r="AU99" i="2"/>
  <c r="AS100" i="2"/>
  <c r="AT100" i="2"/>
  <c r="AU100" i="2"/>
  <c r="AS101" i="2"/>
  <c r="AT101" i="2"/>
  <c r="AU101" i="2"/>
  <c r="AM100" i="2"/>
  <c r="AN100" i="2"/>
  <c r="AO100" i="2"/>
  <c r="AM101" i="2"/>
  <c r="AN101" i="2"/>
  <c r="AO101" i="2"/>
  <c r="AM12" i="2"/>
  <c r="AN12" i="2"/>
  <c r="AO12" i="2"/>
  <c r="AM13" i="2"/>
  <c r="AN13" i="2"/>
  <c r="AO13" i="2"/>
  <c r="AM14" i="2"/>
  <c r="AN14" i="2"/>
  <c r="AO14" i="2"/>
  <c r="AM15" i="2"/>
  <c r="AN15" i="2"/>
  <c r="AO15" i="2"/>
  <c r="AM16" i="2"/>
  <c r="AN16" i="2"/>
  <c r="AO16" i="2"/>
  <c r="AM17" i="2"/>
  <c r="AN17" i="2"/>
  <c r="AO17" i="2"/>
  <c r="AM18" i="2"/>
  <c r="AN18" i="2"/>
  <c r="AO18" i="2"/>
  <c r="AM19" i="2"/>
  <c r="AN19" i="2"/>
  <c r="AO19" i="2"/>
  <c r="AM20" i="2"/>
  <c r="AN20" i="2"/>
  <c r="AO20" i="2"/>
  <c r="AM21" i="2"/>
  <c r="AN21" i="2"/>
  <c r="AO21" i="2"/>
  <c r="AM22" i="2"/>
  <c r="AN22" i="2"/>
  <c r="AO22" i="2"/>
  <c r="AM23" i="2"/>
  <c r="AN23" i="2"/>
  <c r="AO23" i="2"/>
  <c r="AM24" i="2"/>
  <c r="AN24" i="2"/>
  <c r="AO24" i="2"/>
  <c r="AM25" i="2"/>
  <c r="AN25" i="2"/>
  <c r="AO25" i="2"/>
  <c r="AM26" i="2"/>
  <c r="AN26" i="2"/>
  <c r="AO26" i="2"/>
  <c r="AM27" i="2"/>
  <c r="AN27" i="2"/>
  <c r="AO27" i="2"/>
  <c r="AM28" i="2"/>
  <c r="AN28" i="2"/>
  <c r="AO28" i="2"/>
  <c r="AM29" i="2"/>
  <c r="AN29" i="2"/>
  <c r="AO29" i="2"/>
  <c r="AM30" i="2"/>
  <c r="AN30" i="2"/>
  <c r="AO30" i="2"/>
  <c r="AM31" i="2"/>
  <c r="AN31" i="2"/>
  <c r="AO31" i="2"/>
  <c r="AM32" i="2"/>
  <c r="AN32" i="2"/>
  <c r="AO32" i="2"/>
  <c r="AM33" i="2"/>
  <c r="AN33" i="2"/>
  <c r="AO33" i="2"/>
  <c r="AM34" i="2"/>
  <c r="AN34" i="2"/>
  <c r="AO34" i="2"/>
  <c r="AM35" i="2"/>
  <c r="AN35" i="2"/>
  <c r="AO35" i="2"/>
  <c r="AM36" i="2"/>
  <c r="AN36" i="2"/>
  <c r="AO36" i="2"/>
  <c r="AM37" i="2"/>
  <c r="AN37" i="2"/>
  <c r="AO37" i="2"/>
  <c r="AM38" i="2"/>
  <c r="AN38" i="2"/>
  <c r="AO38" i="2"/>
  <c r="AM39" i="2"/>
  <c r="AN39" i="2"/>
  <c r="AO39" i="2"/>
  <c r="AM40" i="2"/>
  <c r="AN40" i="2"/>
  <c r="AO40" i="2"/>
  <c r="AM41" i="2"/>
  <c r="AN41" i="2"/>
  <c r="AO41" i="2"/>
  <c r="AM42" i="2"/>
  <c r="AN42" i="2"/>
  <c r="AO42" i="2"/>
  <c r="AM43" i="2"/>
  <c r="AN43" i="2"/>
  <c r="AO43" i="2"/>
  <c r="AM44" i="2"/>
  <c r="AN44" i="2"/>
  <c r="AO44" i="2"/>
  <c r="AM45" i="2"/>
  <c r="AN45" i="2"/>
  <c r="AO45" i="2"/>
  <c r="AM46" i="2"/>
  <c r="AN46" i="2"/>
  <c r="AO46" i="2"/>
  <c r="AM47" i="2"/>
  <c r="AN47" i="2"/>
  <c r="AO47" i="2"/>
  <c r="AM48" i="2"/>
  <c r="AN48" i="2"/>
  <c r="AO48" i="2"/>
  <c r="AM49" i="2"/>
  <c r="AN49" i="2"/>
  <c r="AO49" i="2"/>
  <c r="AM50" i="2"/>
  <c r="AN50" i="2"/>
  <c r="AO50" i="2"/>
  <c r="AM51" i="2"/>
  <c r="AN51" i="2"/>
  <c r="AO51" i="2"/>
  <c r="AM52" i="2"/>
  <c r="AN52" i="2"/>
  <c r="AO52" i="2"/>
  <c r="AM53" i="2"/>
  <c r="AN53" i="2"/>
  <c r="AO53" i="2"/>
  <c r="AM54" i="2"/>
  <c r="AN54" i="2"/>
  <c r="AO54" i="2"/>
  <c r="AM55" i="2"/>
  <c r="AN55" i="2"/>
  <c r="AO55" i="2"/>
  <c r="AM56" i="2"/>
  <c r="AN56" i="2"/>
  <c r="AO56" i="2"/>
  <c r="AM57" i="2"/>
  <c r="AN57" i="2"/>
  <c r="AO57" i="2"/>
  <c r="AM58" i="2"/>
  <c r="AN58" i="2"/>
  <c r="AO58" i="2"/>
  <c r="AM59" i="2"/>
  <c r="AN59" i="2"/>
  <c r="AO59" i="2"/>
  <c r="AM60" i="2"/>
  <c r="AN60" i="2"/>
  <c r="AO60" i="2"/>
  <c r="AM61" i="2"/>
  <c r="AN61" i="2"/>
  <c r="AO61" i="2"/>
  <c r="AM62" i="2"/>
  <c r="AN62" i="2"/>
  <c r="AO62" i="2"/>
  <c r="AM63" i="2"/>
  <c r="AN63" i="2"/>
  <c r="AO63" i="2"/>
  <c r="AM64" i="2"/>
  <c r="AN64" i="2"/>
  <c r="AO64" i="2"/>
  <c r="AM65" i="2"/>
  <c r="AN65" i="2"/>
  <c r="AO65" i="2"/>
  <c r="AM66" i="2"/>
  <c r="AN66" i="2"/>
  <c r="AO66" i="2"/>
  <c r="AM67" i="2"/>
  <c r="AN67" i="2"/>
  <c r="AO67" i="2"/>
  <c r="AM68" i="2"/>
  <c r="AN68" i="2"/>
  <c r="AO68" i="2"/>
  <c r="AM69" i="2"/>
  <c r="AN69" i="2"/>
  <c r="AO69" i="2"/>
  <c r="AM70" i="2"/>
  <c r="AN70" i="2"/>
  <c r="AO70" i="2"/>
  <c r="AM71" i="2"/>
  <c r="AN71" i="2"/>
  <c r="AO71" i="2"/>
  <c r="AM72" i="2"/>
  <c r="AN72" i="2"/>
  <c r="AO72" i="2"/>
  <c r="AM73" i="2"/>
  <c r="AN73" i="2"/>
  <c r="AO73" i="2"/>
  <c r="AM74" i="2"/>
  <c r="AN74" i="2"/>
  <c r="AO74" i="2"/>
  <c r="AM75" i="2"/>
  <c r="AN75" i="2"/>
  <c r="AO75" i="2"/>
  <c r="AM76" i="2"/>
  <c r="AN76" i="2"/>
  <c r="AO76" i="2"/>
  <c r="AM77" i="2"/>
  <c r="AN77" i="2"/>
  <c r="AO77" i="2"/>
  <c r="AM78" i="2"/>
  <c r="AN78" i="2"/>
  <c r="AO78" i="2"/>
  <c r="AM79" i="2"/>
  <c r="AN79" i="2"/>
  <c r="AO79" i="2"/>
  <c r="AM80" i="2"/>
  <c r="AN80" i="2"/>
  <c r="AO80" i="2"/>
  <c r="AM81" i="2"/>
  <c r="AN81" i="2"/>
  <c r="AO81" i="2"/>
  <c r="AM82" i="2"/>
  <c r="AN82" i="2"/>
  <c r="AO82" i="2"/>
  <c r="AM83" i="2"/>
  <c r="AN83" i="2"/>
  <c r="AO83" i="2"/>
  <c r="AM84" i="2"/>
  <c r="AN84" i="2"/>
  <c r="AO84" i="2"/>
  <c r="AM85" i="2"/>
  <c r="AN85" i="2"/>
  <c r="AO85" i="2"/>
  <c r="AM86" i="2"/>
  <c r="AN86" i="2"/>
  <c r="AO86" i="2"/>
  <c r="AM87" i="2"/>
  <c r="AN87" i="2"/>
  <c r="AO87" i="2"/>
  <c r="AM88" i="2"/>
  <c r="AN88" i="2"/>
  <c r="AO88" i="2"/>
  <c r="AM89" i="2"/>
  <c r="AN89" i="2"/>
  <c r="AO89" i="2"/>
  <c r="AM90" i="2"/>
  <c r="AN90" i="2"/>
  <c r="AO90" i="2"/>
  <c r="AM91" i="2"/>
  <c r="AN91" i="2"/>
  <c r="AO91" i="2"/>
  <c r="AM92" i="2"/>
  <c r="AN92" i="2"/>
  <c r="AO92" i="2"/>
  <c r="AM93" i="2"/>
  <c r="AN93" i="2"/>
  <c r="AO93" i="2"/>
  <c r="AM94" i="2"/>
  <c r="AN94" i="2"/>
  <c r="AO94" i="2"/>
  <c r="AM95" i="2"/>
  <c r="AN95" i="2"/>
  <c r="AO95" i="2"/>
  <c r="AM96" i="2"/>
  <c r="AN96" i="2"/>
  <c r="AO96" i="2"/>
  <c r="AM97" i="2"/>
  <c r="AN97" i="2"/>
  <c r="AO97" i="2"/>
  <c r="AM98" i="2"/>
  <c r="AN98" i="2"/>
  <c r="AO98" i="2"/>
  <c r="AM99" i="2"/>
  <c r="AN99" i="2"/>
  <c r="AO99" i="2"/>
  <c r="Y100" i="2"/>
  <c r="Z100" i="2"/>
  <c r="AA100" i="2"/>
  <c r="AB100" i="2"/>
  <c r="AC100" i="2"/>
  <c r="AD100" i="2"/>
  <c r="AE100" i="2"/>
  <c r="AF100" i="2"/>
  <c r="AG100" i="2"/>
  <c r="Y101" i="2"/>
  <c r="Z101" i="2"/>
  <c r="AA101" i="2"/>
  <c r="AB101" i="2"/>
  <c r="AC101" i="2"/>
  <c r="AD101" i="2"/>
  <c r="AE101" i="2"/>
  <c r="AF101" i="2"/>
  <c r="AG101" i="2"/>
  <c r="CM29" i="1"/>
  <c r="CQ29" i="1" s="1"/>
  <c r="CU29" i="1" s="1"/>
  <c r="CY29" i="1" s="1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Z12" i="2"/>
  <c r="AA12" i="2"/>
  <c r="AB12" i="2"/>
  <c r="AC12" i="2"/>
  <c r="AD12" i="2"/>
  <c r="AE12" i="2"/>
  <c r="AF12" i="2"/>
  <c r="AG12" i="2"/>
  <c r="Z13" i="2"/>
  <c r="AA13" i="2"/>
  <c r="AB13" i="2"/>
  <c r="AC13" i="2"/>
  <c r="AD13" i="2"/>
  <c r="AE13" i="2"/>
  <c r="AF13" i="2"/>
  <c r="AG13" i="2"/>
  <c r="Z14" i="2"/>
  <c r="AA14" i="2"/>
  <c r="AB14" i="2"/>
  <c r="AC14" i="2"/>
  <c r="AD14" i="2"/>
  <c r="AE14" i="2"/>
  <c r="AF14" i="2"/>
  <c r="AG14" i="2"/>
  <c r="Z15" i="2"/>
  <c r="AA15" i="2"/>
  <c r="AB15" i="2"/>
  <c r="AC15" i="2"/>
  <c r="AD15" i="2"/>
  <c r="AE15" i="2"/>
  <c r="AF15" i="2"/>
  <c r="AG15" i="2"/>
  <c r="Z16" i="2"/>
  <c r="AA16" i="2"/>
  <c r="AB16" i="2"/>
  <c r="AC16" i="2"/>
  <c r="AD16" i="2"/>
  <c r="AE16" i="2"/>
  <c r="AF16" i="2"/>
  <c r="AG16" i="2"/>
  <c r="Z17" i="2"/>
  <c r="AA17" i="2"/>
  <c r="AB17" i="2"/>
  <c r="AC17" i="2"/>
  <c r="AD17" i="2"/>
  <c r="AE17" i="2"/>
  <c r="AF17" i="2"/>
  <c r="AG17" i="2"/>
  <c r="Z18" i="2"/>
  <c r="AA18" i="2"/>
  <c r="AB18" i="2"/>
  <c r="AC18" i="2"/>
  <c r="AD18" i="2"/>
  <c r="AE18" i="2"/>
  <c r="AF18" i="2"/>
  <c r="AG18" i="2"/>
  <c r="Z19" i="2"/>
  <c r="AA19" i="2"/>
  <c r="AB19" i="2"/>
  <c r="AC19" i="2"/>
  <c r="AD19" i="2"/>
  <c r="AE19" i="2"/>
  <c r="AF19" i="2"/>
  <c r="AG19" i="2"/>
  <c r="Z20" i="2"/>
  <c r="AA20" i="2"/>
  <c r="AB20" i="2"/>
  <c r="AC20" i="2"/>
  <c r="AD20" i="2"/>
  <c r="AE20" i="2"/>
  <c r="AF20" i="2"/>
  <c r="AG20" i="2"/>
  <c r="Z21" i="2"/>
  <c r="AA21" i="2"/>
  <c r="AB21" i="2"/>
  <c r="AC21" i="2"/>
  <c r="AD21" i="2"/>
  <c r="AE21" i="2"/>
  <c r="AF21" i="2"/>
  <c r="AG21" i="2"/>
  <c r="Z22" i="2"/>
  <c r="AA22" i="2"/>
  <c r="AB22" i="2"/>
  <c r="AC22" i="2"/>
  <c r="AD22" i="2"/>
  <c r="AE22" i="2"/>
  <c r="AF22" i="2"/>
  <c r="AG22" i="2"/>
  <c r="Z23" i="2"/>
  <c r="AA23" i="2"/>
  <c r="AB23" i="2"/>
  <c r="AC23" i="2"/>
  <c r="AD23" i="2"/>
  <c r="AE23" i="2"/>
  <c r="AF23" i="2"/>
  <c r="AG23" i="2"/>
  <c r="Z24" i="2"/>
  <c r="AA24" i="2"/>
  <c r="AB24" i="2"/>
  <c r="AC24" i="2"/>
  <c r="AD24" i="2"/>
  <c r="AE24" i="2"/>
  <c r="AF24" i="2"/>
  <c r="AG24" i="2"/>
  <c r="Z25" i="2"/>
  <c r="AA25" i="2"/>
  <c r="AB25" i="2"/>
  <c r="AC25" i="2"/>
  <c r="AD25" i="2"/>
  <c r="AE25" i="2"/>
  <c r="AF25" i="2"/>
  <c r="AG25" i="2"/>
  <c r="Z26" i="2"/>
  <c r="AA26" i="2"/>
  <c r="AB26" i="2"/>
  <c r="AC26" i="2"/>
  <c r="AD26" i="2"/>
  <c r="AE26" i="2"/>
  <c r="AF26" i="2"/>
  <c r="AG26" i="2"/>
  <c r="Z27" i="2"/>
  <c r="AA27" i="2"/>
  <c r="AB27" i="2"/>
  <c r="AC27" i="2"/>
  <c r="AD27" i="2"/>
  <c r="AE27" i="2"/>
  <c r="AF27" i="2"/>
  <c r="AG27" i="2"/>
  <c r="Z28" i="2"/>
  <c r="AA28" i="2"/>
  <c r="AB28" i="2"/>
  <c r="AC28" i="2"/>
  <c r="AD28" i="2"/>
  <c r="AE28" i="2"/>
  <c r="AF28" i="2"/>
  <c r="AG28" i="2"/>
  <c r="Z29" i="2"/>
  <c r="AA29" i="2"/>
  <c r="AB29" i="2"/>
  <c r="AC29" i="2"/>
  <c r="AD29" i="2"/>
  <c r="AE29" i="2"/>
  <c r="AF29" i="2"/>
  <c r="AG29" i="2"/>
  <c r="Z30" i="2"/>
  <c r="AA30" i="2"/>
  <c r="AB30" i="2"/>
  <c r="AC30" i="2"/>
  <c r="AD30" i="2"/>
  <c r="AE30" i="2"/>
  <c r="AF30" i="2"/>
  <c r="AG30" i="2"/>
  <c r="Z31" i="2"/>
  <c r="AA31" i="2"/>
  <c r="AB31" i="2"/>
  <c r="AC31" i="2"/>
  <c r="AD31" i="2"/>
  <c r="AE31" i="2"/>
  <c r="AF31" i="2"/>
  <c r="AG31" i="2"/>
  <c r="Z32" i="2"/>
  <c r="AA32" i="2"/>
  <c r="AB32" i="2"/>
  <c r="AC32" i="2"/>
  <c r="AD32" i="2"/>
  <c r="AE32" i="2"/>
  <c r="AF32" i="2"/>
  <c r="AG32" i="2"/>
  <c r="Z33" i="2"/>
  <c r="AA33" i="2"/>
  <c r="AB33" i="2"/>
  <c r="AC33" i="2"/>
  <c r="AD33" i="2"/>
  <c r="AE33" i="2"/>
  <c r="AF33" i="2"/>
  <c r="AG33" i="2"/>
  <c r="Z34" i="2"/>
  <c r="AA34" i="2"/>
  <c r="AB34" i="2"/>
  <c r="AC34" i="2"/>
  <c r="AD34" i="2"/>
  <c r="AE34" i="2"/>
  <c r="AF34" i="2"/>
  <c r="AG34" i="2"/>
  <c r="Z35" i="2"/>
  <c r="AA35" i="2"/>
  <c r="AB35" i="2"/>
  <c r="AC35" i="2"/>
  <c r="AD35" i="2"/>
  <c r="AE35" i="2"/>
  <c r="AF35" i="2"/>
  <c r="AG35" i="2"/>
  <c r="Z36" i="2"/>
  <c r="AA36" i="2"/>
  <c r="AB36" i="2"/>
  <c r="AC36" i="2"/>
  <c r="AD36" i="2"/>
  <c r="AE36" i="2"/>
  <c r="AF36" i="2"/>
  <c r="AG36" i="2"/>
  <c r="Z37" i="2"/>
  <c r="AA37" i="2"/>
  <c r="AB37" i="2"/>
  <c r="AC37" i="2"/>
  <c r="AD37" i="2"/>
  <c r="AE37" i="2"/>
  <c r="AF37" i="2"/>
  <c r="AG37" i="2"/>
  <c r="Z38" i="2"/>
  <c r="AA38" i="2"/>
  <c r="AB38" i="2"/>
  <c r="AC38" i="2"/>
  <c r="AD38" i="2"/>
  <c r="AE38" i="2"/>
  <c r="AF38" i="2"/>
  <c r="AG38" i="2"/>
  <c r="Z39" i="2"/>
  <c r="AA39" i="2"/>
  <c r="AB39" i="2"/>
  <c r="AC39" i="2"/>
  <c r="AD39" i="2"/>
  <c r="AE39" i="2"/>
  <c r="AF39" i="2"/>
  <c r="AG39" i="2"/>
  <c r="Z40" i="2"/>
  <c r="AA40" i="2"/>
  <c r="AB40" i="2"/>
  <c r="AC40" i="2"/>
  <c r="AD40" i="2"/>
  <c r="AE40" i="2"/>
  <c r="AF40" i="2"/>
  <c r="AG40" i="2"/>
  <c r="Z41" i="2"/>
  <c r="AA41" i="2"/>
  <c r="AB41" i="2"/>
  <c r="AC41" i="2"/>
  <c r="AD41" i="2"/>
  <c r="AE41" i="2"/>
  <c r="AF41" i="2"/>
  <c r="AG41" i="2"/>
  <c r="Z42" i="2"/>
  <c r="AA42" i="2"/>
  <c r="AB42" i="2"/>
  <c r="AC42" i="2"/>
  <c r="AD42" i="2"/>
  <c r="AE42" i="2"/>
  <c r="AF42" i="2"/>
  <c r="AG42" i="2"/>
  <c r="Z43" i="2"/>
  <c r="AA43" i="2"/>
  <c r="AB43" i="2"/>
  <c r="AC43" i="2"/>
  <c r="AD43" i="2"/>
  <c r="AE43" i="2"/>
  <c r="AF43" i="2"/>
  <c r="AG43" i="2"/>
  <c r="Z44" i="2"/>
  <c r="AA44" i="2"/>
  <c r="AB44" i="2"/>
  <c r="AC44" i="2"/>
  <c r="AD44" i="2"/>
  <c r="AE44" i="2"/>
  <c r="AF44" i="2"/>
  <c r="AG44" i="2"/>
  <c r="Z45" i="2"/>
  <c r="AA45" i="2"/>
  <c r="AB45" i="2"/>
  <c r="AC45" i="2"/>
  <c r="AD45" i="2"/>
  <c r="AE45" i="2"/>
  <c r="AF45" i="2"/>
  <c r="AG45" i="2"/>
  <c r="Z46" i="2"/>
  <c r="AA46" i="2"/>
  <c r="AB46" i="2"/>
  <c r="AC46" i="2"/>
  <c r="AD46" i="2"/>
  <c r="AE46" i="2"/>
  <c r="AF46" i="2"/>
  <c r="AG46" i="2"/>
  <c r="Z47" i="2"/>
  <c r="AA47" i="2"/>
  <c r="AB47" i="2"/>
  <c r="AC47" i="2"/>
  <c r="AD47" i="2"/>
  <c r="AE47" i="2"/>
  <c r="AF47" i="2"/>
  <c r="AG47" i="2"/>
  <c r="Z48" i="2"/>
  <c r="AA48" i="2"/>
  <c r="AB48" i="2"/>
  <c r="AC48" i="2"/>
  <c r="AD48" i="2"/>
  <c r="AE48" i="2"/>
  <c r="AF48" i="2"/>
  <c r="AG48" i="2"/>
  <c r="Z49" i="2"/>
  <c r="AA49" i="2"/>
  <c r="AB49" i="2"/>
  <c r="AC49" i="2"/>
  <c r="AD49" i="2"/>
  <c r="AE49" i="2"/>
  <c r="AF49" i="2"/>
  <c r="AG49" i="2"/>
  <c r="Z50" i="2"/>
  <c r="AA50" i="2"/>
  <c r="AB50" i="2"/>
  <c r="AC50" i="2"/>
  <c r="AD50" i="2"/>
  <c r="AE50" i="2"/>
  <c r="AF50" i="2"/>
  <c r="AG50" i="2"/>
  <c r="Z51" i="2"/>
  <c r="AA51" i="2"/>
  <c r="AB51" i="2"/>
  <c r="AC51" i="2"/>
  <c r="AD51" i="2"/>
  <c r="AE51" i="2"/>
  <c r="AF51" i="2"/>
  <c r="AG51" i="2"/>
  <c r="Z52" i="2"/>
  <c r="AA52" i="2"/>
  <c r="AB52" i="2"/>
  <c r="AC52" i="2"/>
  <c r="AD52" i="2"/>
  <c r="AE52" i="2"/>
  <c r="AF52" i="2"/>
  <c r="AG52" i="2"/>
  <c r="Z53" i="2"/>
  <c r="AA53" i="2"/>
  <c r="AB53" i="2"/>
  <c r="AC53" i="2"/>
  <c r="AD53" i="2"/>
  <c r="AE53" i="2"/>
  <c r="AF53" i="2"/>
  <c r="AG53" i="2"/>
  <c r="Z54" i="2"/>
  <c r="AA54" i="2"/>
  <c r="AB54" i="2"/>
  <c r="AC54" i="2"/>
  <c r="AD54" i="2"/>
  <c r="AE54" i="2"/>
  <c r="AF54" i="2"/>
  <c r="AG54" i="2"/>
  <c r="Z55" i="2"/>
  <c r="AA55" i="2"/>
  <c r="AB55" i="2"/>
  <c r="AC55" i="2"/>
  <c r="AD55" i="2"/>
  <c r="AE55" i="2"/>
  <c r="AF55" i="2"/>
  <c r="AG55" i="2"/>
  <c r="Z56" i="2"/>
  <c r="AA56" i="2"/>
  <c r="AB56" i="2"/>
  <c r="AC56" i="2"/>
  <c r="AD56" i="2"/>
  <c r="AE56" i="2"/>
  <c r="AF56" i="2"/>
  <c r="AG56" i="2"/>
  <c r="Z57" i="2"/>
  <c r="AA57" i="2"/>
  <c r="AB57" i="2"/>
  <c r="AC57" i="2"/>
  <c r="AD57" i="2"/>
  <c r="AE57" i="2"/>
  <c r="AF57" i="2"/>
  <c r="AG57" i="2"/>
  <c r="Z58" i="2"/>
  <c r="AA58" i="2"/>
  <c r="AB58" i="2"/>
  <c r="AC58" i="2"/>
  <c r="AD58" i="2"/>
  <c r="AE58" i="2"/>
  <c r="AF58" i="2"/>
  <c r="AG58" i="2"/>
  <c r="Z59" i="2"/>
  <c r="AA59" i="2"/>
  <c r="AB59" i="2"/>
  <c r="AC59" i="2"/>
  <c r="AD59" i="2"/>
  <c r="AE59" i="2"/>
  <c r="AF59" i="2"/>
  <c r="AG59" i="2"/>
  <c r="Z60" i="2"/>
  <c r="AA60" i="2"/>
  <c r="AB60" i="2"/>
  <c r="AC60" i="2"/>
  <c r="AD60" i="2"/>
  <c r="AE60" i="2"/>
  <c r="AF60" i="2"/>
  <c r="AG60" i="2"/>
  <c r="Z61" i="2"/>
  <c r="AA61" i="2"/>
  <c r="AB61" i="2"/>
  <c r="AC61" i="2"/>
  <c r="AD61" i="2"/>
  <c r="AE61" i="2"/>
  <c r="AF61" i="2"/>
  <c r="AG61" i="2"/>
  <c r="Z62" i="2"/>
  <c r="AA62" i="2"/>
  <c r="AB62" i="2"/>
  <c r="AC62" i="2"/>
  <c r="AD62" i="2"/>
  <c r="AE62" i="2"/>
  <c r="AF62" i="2"/>
  <c r="AG62" i="2"/>
  <c r="Z63" i="2"/>
  <c r="AA63" i="2"/>
  <c r="AB63" i="2"/>
  <c r="AC63" i="2"/>
  <c r="AD63" i="2"/>
  <c r="AE63" i="2"/>
  <c r="AF63" i="2"/>
  <c r="AG63" i="2"/>
  <c r="Z64" i="2"/>
  <c r="AA64" i="2"/>
  <c r="AB64" i="2"/>
  <c r="AC64" i="2"/>
  <c r="AD64" i="2"/>
  <c r="AE64" i="2"/>
  <c r="AF64" i="2"/>
  <c r="AG64" i="2"/>
  <c r="Z65" i="2"/>
  <c r="AA65" i="2"/>
  <c r="AB65" i="2"/>
  <c r="AC65" i="2"/>
  <c r="AD65" i="2"/>
  <c r="AE65" i="2"/>
  <c r="AF65" i="2"/>
  <c r="AG65" i="2"/>
  <c r="Z66" i="2"/>
  <c r="AA66" i="2"/>
  <c r="AB66" i="2"/>
  <c r="AC66" i="2"/>
  <c r="AD66" i="2"/>
  <c r="AE66" i="2"/>
  <c r="AF66" i="2"/>
  <c r="AG66" i="2"/>
  <c r="Z67" i="2"/>
  <c r="AA67" i="2"/>
  <c r="AB67" i="2"/>
  <c r="AC67" i="2"/>
  <c r="AD67" i="2"/>
  <c r="AE67" i="2"/>
  <c r="AF67" i="2"/>
  <c r="AG67" i="2"/>
  <c r="Z68" i="2"/>
  <c r="AA68" i="2"/>
  <c r="AB68" i="2"/>
  <c r="AC68" i="2"/>
  <c r="AD68" i="2"/>
  <c r="AE68" i="2"/>
  <c r="AF68" i="2"/>
  <c r="AG68" i="2"/>
  <c r="Z69" i="2"/>
  <c r="AA69" i="2"/>
  <c r="AB69" i="2"/>
  <c r="AC69" i="2"/>
  <c r="AD69" i="2"/>
  <c r="AE69" i="2"/>
  <c r="AF69" i="2"/>
  <c r="AG69" i="2"/>
  <c r="Z70" i="2"/>
  <c r="AA70" i="2"/>
  <c r="AB70" i="2"/>
  <c r="AC70" i="2"/>
  <c r="AD70" i="2"/>
  <c r="AE70" i="2"/>
  <c r="AF70" i="2"/>
  <c r="AG70" i="2"/>
  <c r="Z71" i="2"/>
  <c r="AA71" i="2"/>
  <c r="AB71" i="2"/>
  <c r="AC71" i="2"/>
  <c r="AD71" i="2"/>
  <c r="AE71" i="2"/>
  <c r="AF71" i="2"/>
  <c r="AG71" i="2"/>
  <c r="Z72" i="2"/>
  <c r="AA72" i="2"/>
  <c r="AB72" i="2"/>
  <c r="AC72" i="2"/>
  <c r="AD72" i="2"/>
  <c r="AE72" i="2"/>
  <c r="AF72" i="2"/>
  <c r="AG72" i="2"/>
  <c r="Z73" i="2"/>
  <c r="AA73" i="2"/>
  <c r="AB73" i="2"/>
  <c r="AC73" i="2"/>
  <c r="AD73" i="2"/>
  <c r="AE73" i="2"/>
  <c r="AF73" i="2"/>
  <c r="AG73" i="2"/>
  <c r="Z74" i="2"/>
  <c r="AA74" i="2"/>
  <c r="AB74" i="2"/>
  <c r="AC74" i="2"/>
  <c r="AD74" i="2"/>
  <c r="AE74" i="2"/>
  <c r="AF74" i="2"/>
  <c r="AG74" i="2"/>
  <c r="Z75" i="2"/>
  <c r="AA75" i="2"/>
  <c r="AB75" i="2"/>
  <c r="AC75" i="2"/>
  <c r="AD75" i="2"/>
  <c r="AE75" i="2"/>
  <c r="AF75" i="2"/>
  <c r="AG75" i="2"/>
  <c r="Z76" i="2"/>
  <c r="AA76" i="2"/>
  <c r="AB76" i="2"/>
  <c r="AC76" i="2"/>
  <c r="AD76" i="2"/>
  <c r="AE76" i="2"/>
  <c r="AF76" i="2"/>
  <c r="AG76" i="2"/>
  <c r="Z77" i="2"/>
  <c r="AA77" i="2"/>
  <c r="AB77" i="2"/>
  <c r="AC77" i="2"/>
  <c r="AD77" i="2"/>
  <c r="AE77" i="2"/>
  <c r="AF77" i="2"/>
  <c r="AG77" i="2"/>
  <c r="Z78" i="2"/>
  <c r="AA78" i="2"/>
  <c r="AB78" i="2"/>
  <c r="AC78" i="2"/>
  <c r="AD78" i="2"/>
  <c r="AE78" i="2"/>
  <c r="AF78" i="2"/>
  <c r="AG78" i="2"/>
  <c r="Z79" i="2"/>
  <c r="AA79" i="2"/>
  <c r="AB79" i="2"/>
  <c r="AC79" i="2"/>
  <c r="AD79" i="2"/>
  <c r="AE79" i="2"/>
  <c r="AF79" i="2"/>
  <c r="AG79" i="2"/>
  <c r="Z80" i="2"/>
  <c r="AA80" i="2"/>
  <c r="AB80" i="2"/>
  <c r="AC80" i="2"/>
  <c r="AD80" i="2"/>
  <c r="AE80" i="2"/>
  <c r="AF80" i="2"/>
  <c r="AG80" i="2"/>
  <c r="Z81" i="2"/>
  <c r="AA81" i="2"/>
  <c r="AB81" i="2"/>
  <c r="AC81" i="2"/>
  <c r="AD81" i="2"/>
  <c r="AE81" i="2"/>
  <c r="AF81" i="2"/>
  <c r="AG81" i="2"/>
  <c r="Z82" i="2"/>
  <c r="AA82" i="2"/>
  <c r="AB82" i="2"/>
  <c r="AC82" i="2"/>
  <c r="AD82" i="2"/>
  <c r="AE82" i="2"/>
  <c r="AF82" i="2"/>
  <c r="AG82" i="2"/>
  <c r="Z83" i="2"/>
  <c r="AA83" i="2"/>
  <c r="AB83" i="2"/>
  <c r="AC83" i="2"/>
  <c r="AD83" i="2"/>
  <c r="AE83" i="2"/>
  <c r="AF83" i="2"/>
  <c r="AG83" i="2"/>
  <c r="Z84" i="2"/>
  <c r="AA84" i="2"/>
  <c r="AB84" i="2"/>
  <c r="AC84" i="2"/>
  <c r="AD84" i="2"/>
  <c r="AE84" i="2"/>
  <c r="AF84" i="2"/>
  <c r="AG84" i="2"/>
  <c r="Z85" i="2"/>
  <c r="AA85" i="2"/>
  <c r="AB85" i="2"/>
  <c r="AC85" i="2"/>
  <c r="AD85" i="2"/>
  <c r="AE85" i="2"/>
  <c r="AF85" i="2"/>
  <c r="AG85" i="2"/>
  <c r="Z86" i="2"/>
  <c r="AA86" i="2"/>
  <c r="AB86" i="2"/>
  <c r="AC86" i="2"/>
  <c r="AD86" i="2"/>
  <c r="AE86" i="2"/>
  <c r="AF86" i="2"/>
  <c r="AG86" i="2"/>
  <c r="Z87" i="2"/>
  <c r="AA87" i="2"/>
  <c r="AB87" i="2"/>
  <c r="AC87" i="2"/>
  <c r="AD87" i="2"/>
  <c r="AE87" i="2"/>
  <c r="AF87" i="2"/>
  <c r="AG87" i="2"/>
  <c r="Z88" i="2"/>
  <c r="AA88" i="2"/>
  <c r="AB88" i="2"/>
  <c r="AC88" i="2"/>
  <c r="AD88" i="2"/>
  <c r="AE88" i="2"/>
  <c r="AF88" i="2"/>
  <c r="AG88" i="2"/>
  <c r="Z89" i="2"/>
  <c r="AA89" i="2"/>
  <c r="AB89" i="2"/>
  <c r="AC89" i="2"/>
  <c r="AD89" i="2"/>
  <c r="AE89" i="2"/>
  <c r="AF89" i="2"/>
  <c r="AG89" i="2"/>
  <c r="Z90" i="2"/>
  <c r="AA90" i="2"/>
  <c r="AB90" i="2"/>
  <c r="AC90" i="2"/>
  <c r="AD90" i="2"/>
  <c r="AE90" i="2"/>
  <c r="AF90" i="2"/>
  <c r="AG90" i="2"/>
  <c r="Z91" i="2"/>
  <c r="AA91" i="2"/>
  <c r="AB91" i="2"/>
  <c r="AC91" i="2"/>
  <c r="AD91" i="2"/>
  <c r="AE91" i="2"/>
  <c r="AF91" i="2"/>
  <c r="AG91" i="2"/>
  <c r="Z92" i="2"/>
  <c r="AA92" i="2"/>
  <c r="AB92" i="2"/>
  <c r="AC92" i="2"/>
  <c r="AD92" i="2"/>
  <c r="AE92" i="2"/>
  <c r="AF92" i="2"/>
  <c r="AG92" i="2"/>
  <c r="Z93" i="2"/>
  <c r="AA93" i="2"/>
  <c r="AB93" i="2"/>
  <c r="AC93" i="2"/>
  <c r="AD93" i="2"/>
  <c r="AE93" i="2"/>
  <c r="AF93" i="2"/>
  <c r="AG93" i="2"/>
  <c r="Z94" i="2"/>
  <c r="AA94" i="2"/>
  <c r="AB94" i="2"/>
  <c r="AC94" i="2"/>
  <c r="AD94" i="2"/>
  <c r="AE94" i="2"/>
  <c r="AF94" i="2"/>
  <c r="AG94" i="2"/>
  <c r="Z95" i="2"/>
  <c r="AA95" i="2"/>
  <c r="AB95" i="2"/>
  <c r="AC95" i="2"/>
  <c r="AD95" i="2"/>
  <c r="AE95" i="2"/>
  <c r="AF95" i="2"/>
  <c r="AG95" i="2"/>
  <c r="Z96" i="2"/>
  <c r="AA96" i="2"/>
  <c r="AB96" i="2"/>
  <c r="AC96" i="2"/>
  <c r="AD96" i="2"/>
  <c r="AE96" i="2"/>
  <c r="AF96" i="2"/>
  <c r="AG96" i="2"/>
  <c r="Z97" i="2"/>
  <c r="AA97" i="2"/>
  <c r="AB97" i="2"/>
  <c r="AC97" i="2"/>
  <c r="AD97" i="2"/>
  <c r="AE97" i="2"/>
  <c r="AF97" i="2"/>
  <c r="AG97" i="2"/>
  <c r="Z98" i="2"/>
  <c r="AA98" i="2"/>
  <c r="AB98" i="2"/>
  <c r="AC98" i="2"/>
  <c r="AD98" i="2"/>
  <c r="AE98" i="2"/>
  <c r="AF98" i="2"/>
  <c r="AG98" i="2"/>
  <c r="Z99" i="2"/>
  <c r="AA99" i="2"/>
  <c r="AB99" i="2"/>
  <c r="AC99" i="2"/>
  <c r="AD99" i="2"/>
  <c r="AE99" i="2"/>
  <c r="AF99" i="2"/>
  <c r="AG99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CP29" i="1"/>
  <c r="CT29" i="1" s="1"/>
  <c r="CX29" i="1" s="1"/>
  <c r="CP30" i="1"/>
  <c r="CT30" i="1" s="1"/>
  <c r="CX30" i="1" s="1"/>
  <c r="CP31" i="1"/>
  <c r="CT31" i="1" s="1"/>
  <c r="CX31" i="1" s="1"/>
  <c r="CP32" i="1"/>
  <c r="CT32" i="1" s="1"/>
  <c r="CX32" i="1" s="1"/>
  <c r="CP33" i="1"/>
  <c r="CT33" i="1" s="1"/>
  <c r="CX33" i="1" s="1"/>
  <c r="CP34" i="1"/>
  <c r="CT34" i="1" s="1"/>
  <c r="CX34" i="1" s="1"/>
  <c r="CP35" i="1"/>
  <c r="CT35" i="1" s="1"/>
  <c r="CX35" i="1" s="1"/>
  <c r="CP36" i="1"/>
  <c r="CT36" i="1" s="1"/>
  <c r="CX36" i="1" s="1"/>
  <c r="CP37" i="1"/>
  <c r="CT37" i="1" s="1"/>
  <c r="CX37" i="1" s="1"/>
  <c r="CN29" i="1"/>
  <c r="CR29" i="1" s="1"/>
  <c r="CV29" i="1" s="1"/>
  <c r="CZ29" i="1" s="1"/>
  <c r="CO29" i="1"/>
  <c r="CS29" i="1" s="1"/>
  <c r="CW29" i="1" s="1"/>
  <c r="CN30" i="1"/>
  <c r="CR30" i="1" s="1"/>
  <c r="CV30" i="1" s="1"/>
  <c r="CZ30" i="1" s="1"/>
  <c r="CO30" i="1"/>
  <c r="CS30" i="1" s="1"/>
  <c r="CW30" i="1" s="1"/>
  <c r="CN31" i="1"/>
  <c r="CR31" i="1" s="1"/>
  <c r="CV31" i="1" s="1"/>
  <c r="CZ31" i="1" s="1"/>
  <c r="CO31" i="1"/>
  <c r="CS31" i="1" s="1"/>
  <c r="CW31" i="1" s="1"/>
  <c r="CN32" i="1"/>
  <c r="CR32" i="1" s="1"/>
  <c r="CV32" i="1" s="1"/>
  <c r="CZ32" i="1" s="1"/>
  <c r="CO32" i="1"/>
  <c r="CS32" i="1" s="1"/>
  <c r="CW32" i="1" s="1"/>
  <c r="CN33" i="1"/>
  <c r="CR33" i="1" s="1"/>
  <c r="CV33" i="1" s="1"/>
  <c r="CZ33" i="1" s="1"/>
  <c r="CO33" i="1"/>
  <c r="CS33" i="1" s="1"/>
  <c r="CW33" i="1" s="1"/>
  <c r="CN34" i="1"/>
  <c r="CR34" i="1" s="1"/>
  <c r="CV34" i="1" s="1"/>
  <c r="CZ34" i="1" s="1"/>
  <c r="CO34" i="1"/>
  <c r="CS34" i="1" s="1"/>
  <c r="CW34" i="1" s="1"/>
  <c r="CN35" i="1"/>
  <c r="CR35" i="1" s="1"/>
  <c r="CV35" i="1" s="1"/>
  <c r="CZ35" i="1" s="1"/>
  <c r="CO35" i="1"/>
  <c r="CS35" i="1" s="1"/>
  <c r="CW35" i="1" s="1"/>
  <c r="CN36" i="1"/>
  <c r="CR36" i="1" s="1"/>
  <c r="CV36" i="1" s="1"/>
  <c r="CZ36" i="1" s="1"/>
  <c r="CO36" i="1"/>
  <c r="CS36" i="1" s="1"/>
  <c r="CW36" i="1" s="1"/>
  <c r="CN37" i="1"/>
  <c r="CR37" i="1" s="1"/>
  <c r="CV37" i="1" s="1"/>
  <c r="CZ37" i="1" s="1"/>
  <c r="CO37" i="1"/>
  <c r="CS37" i="1" s="1"/>
  <c r="CW37" i="1" s="1"/>
  <c r="CM30" i="1"/>
  <c r="CQ30" i="1" s="1"/>
  <c r="CU30" i="1" s="1"/>
  <c r="CY30" i="1" s="1"/>
  <c r="CM31" i="1"/>
  <c r="CQ31" i="1" s="1"/>
  <c r="CU31" i="1" s="1"/>
  <c r="CY31" i="1" s="1"/>
  <c r="CM32" i="1"/>
  <c r="CQ32" i="1" s="1"/>
  <c r="CU32" i="1" s="1"/>
  <c r="CY32" i="1" s="1"/>
  <c r="CM33" i="1"/>
  <c r="CQ33" i="1" s="1"/>
  <c r="CU33" i="1" s="1"/>
  <c r="CY33" i="1" s="1"/>
  <c r="CM34" i="1"/>
  <c r="CQ34" i="1" s="1"/>
  <c r="CU34" i="1" s="1"/>
  <c r="CY34" i="1" s="1"/>
  <c r="CM35" i="1"/>
  <c r="CQ35" i="1" s="1"/>
  <c r="CU35" i="1" s="1"/>
  <c r="CY35" i="1" s="1"/>
  <c r="CM36" i="1"/>
  <c r="CQ36" i="1" s="1"/>
  <c r="CU36" i="1" s="1"/>
  <c r="CY36" i="1" s="1"/>
  <c r="CM37" i="1"/>
  <c r="CQ37" i="1" s="1"/>
  <c r="CU37" i="1" s="1"/>
  <c r="CY37" i="1" s="1"/>
  <c r="AE16" i="1"/>
  <c r="AA16" i="1" s="1"/>
  <c r="W16" i="1" s="1"/>
  <c r="S16" i="1" s="1"/>
  <c r="O16" i="1" s="1"/>
  <c r="K16" i="1" s="1"/>
  <c r="G16" i="1" s="1"/>
  <c r="C16" i="1" s="1"/>
  <c r="AF16" i="1"/>
  <c r="AB16" i="1" s="1"/>
  <c r="X16" i="1" s="1"/>
  <c r="T16" i="1" s="1"/>
  <c r="P16" i="1" s="1"/>
  <c r="L16" i="1" s="1"/>
  <c r="H16" i="1" s="1"/>
  <c r="D16" i="1" s="1"/>
  <c r="AG16" i="1"/>
  <c r="AC16" i="1" s="1"/>
  <c r="Y16" i="1" s="1"/>
  <c r="U16" i="1" s="1"/>
  <c r="Q16" i="1" s="1"/>
  <c r="M16" i="1" s="1"/>
  <c r="I16" i="1" s="1"/>
  <c r="E16" i="1" s="1"/>
  <c r="AE17" i="1"/>
  <c r="AA17" i="1" s="1"/>
  <c r="W17" i="1" s="1"/>
  <c r="S17" i="1" s="1"/>
  <c r="O17" i="1" s="1"/>
  <c r="K17" i="1" s="1"/>
  <c r="G17" i="1" s="1"/>
  <c r="C17" i="1" s="1"/>
  <c r="AF17" i="1"/>
  <c r="AB17" i="1" s="1"/>
  <c r="X17" i="1" s="1"/>
  <c r="T17" i="1" s="1"/>
  <c r="P17" i="1" s="1"/>
  <c r="L17" i="1" s="1"/>
  <c r="H17" i="1" s="1"/>
  <c r="D17" i="1" s="1"/>
  <c r="AG17" i="1"/>
  <c r="AC17" i="1" s="1"/>
  <c r="Y17" i="1" s="1"/>
  <c r="U17" i="1" s="1"/>
  <c r="Q17" i="1" s="1"/>
  <c r="M17" i="1" s="1"/>
  <c r="I17" i="1" s="1"/>
  <c r="E17" i="1" s="1"/>
  <c r="AE18" i="1"/>
  <c r="AA18" i="1" s="1"/>
  <c r="W18" i="1" s="1"/>
  <c r="S18" i="1" s="1"/>
  <c r="O18" i="1" s="1"/>
  <c r="K18" i="1" s="1"/>
  <c r="G18" i="1" s="1"/>
  <c r="C18" i="1" s="1"/>
  <c r="AF18" i="1"/>
  <c r="AB18" i="1" s="1"/>
  <c r="X18" i="1" s="1"/>
  <c r="T18" i="1" s="1"/>
  <c r="P18" i="1" s="1"/>
  <c r="L18" i="1" s="1"/>
  <c r="H18" i="1" s="1"/>
  <c r="D18" i="1" s="1"/>
  <c r="AG18" i="1"/>
  <c r="AC18" i="1" s="1"/>
  <c r="Y18" i="1" s="1"/>
  <c r="U18" i="1" s="1"/>
  <c r="Q18" i="1" s="1"/>
  <c r="M18" i="1" s="1"/>
  <c r="I18" i="1" s="1"/>
  <c r="E18" i="1" s="1"/>
  <c r="AE19" i="1"/>
  <c r="AA19" i="1" s="1"/>
  <c r="W19" i="1" s="1"/>
  <c r="S19" i="1" s="1"/>
  <c r="O19" i="1" s="1"/>
  <c r="K19" i="1" s="1"/>
  <c r="G19" i="1" s="1"/>
  <c r="C19" i="1" s="1"/>
  <c r="AF19" i="1"/>
  <c r="AB19" i="1" s="1"/>
  <c r="X19" i="1" s="1"/>
  <c r="T19" i="1" s="1"/>
  <c r="P19" i="1" s="1"/>
  <c r="L19" i="1" s="1"/>
  <c r="H19" i="1" s="1"/>
  <c r="D19" i="1" s="1"/>
  <c r="AG19" i="1"/>
  <c r="AC19" i="1" s="1"/>
  <c r="Y19" i="1" s="1"/>
  <c r="U19" i="1" s="1"/>
  <c r="Q19" i="1" s="1"/>
  <c r="M19" i="1" s="1"/>
  <c r="I19" i="1" s="1"/>
  <c r="E19" i="1" s="1"/>
  <c r="AE20" i="1"/>
  <c r="AA20" i="1" s="1"/>
  <c r="W20" i="1" s="1"/>
  <c r="S20" i="1" s="1"/>
  <c r="O20" i="1" s="1"/>
  <c r="K20" i="1" s="1"/>
  <c r="G20" i="1" s="1"/>
  <c r="C20" i="1" s="1"/>
  <c r="AF20" i="1"/>
  <c r="AB20" i="1" s="1"/>
  <c r="X20" i="1" s="1"/>
  <c r="T20" i="1" s="1"/>
  <c r="P20" i="1" s="1"/>
  <c r="L20" i="1" s="1"/>
  <c r="H20" i="1" s="1"/>
  <c r="D20" i="1" s="1"/>
  <c r="AG20" i="1"/>
  <c r="AC20" i="1" s="1"/>
  <c r="Y20" i="1" s="1"/>
  <c r="U20" i="1" s="1"/>
  <c r="Q20" i="1" s="1"/>
  <c r="M20" i="1" s="1"/>
  <c r="I20" i="1" s="1"/>
  <c r="E20" i="1" s="1"/>
  <c r="AE21" i="1"/>
  <c r="AA21" i="1" s="1"/>
  <c r="W21" i="1" s="1"/>
  <c r="S21" i="1" s="1"/>
  <c r="O21" i="1" s="1"/>
  <c r="K21" i="1" s="1"/>
  <c r="G21" i="1" s="1"/>
  <c r="C21" i="1" s="1"/>
  <c r="AF21" i="1"/>
  <c r="AB21" i="1" s="1"/>
  <c r="X21" i="1" s="1"/>
  <c r="T21" i="1" s="1"/>
  <c r="P21" i="1" s="1"/>
  <c r="L21" i="1" s="1"/>
  <c r="H21" i="1" s="1"/>
  <c r="D21" i="1" s="1"/>
  <c r="AG21" i="1"/>
  <c r="AC21" i="1" s="1"/>
  <c r="Y21" i="1" s="1"/>
  <c r="U21" i="1" s="1"/>
  <c r="Q21" i="1" s="1"/>
  <c r="M21" i="1" s="1"/>
  <c r="I21" i="1" s="1"/>
  <c r="E21" i="1" s="1"/>
  <c r="AE22" i="1"/>
  <c r="AA22" i="1" s="1"/>
  <c r="W22" i="1" s="1"/>
  <c r="S22" i="1" s="1"/>
  <c r="O22" i="1" s="1"/>
  <c r="K22" i="1" s="1"/>
  <c r="G22" i="1" s="1"/>
  <c r="C22" i="1" s="1"/>
  <c r="AF22" i="1"/>
  <c r="AB22" i="1" s="1"/>
  <c r="X22" i="1" s="1"/>
  <c r="T22" i="1" s="1"/>
  <c r="P22" i="1" s="1"/>
  <c r="L22" i="1" s="1"/>
  <c r="H22" i="1" s="1"/>
  <c r="D22" i="1" s="1"/>
  <c r="AG22" i="1"/>
  <c r="AC22" i="1" s="1"/>
  <c r="Y22" i="1" s="1"/>
  <c r="U22" i="1" s="1"/>
  <c r="Q22" i="1" s="1"/>
  <c r="M22" i="1" s="1"/>
  <c r="I22" i="1" s="1"/>
  <c r="E22" i="1" s="1"/>
  <c r="AE23" i="1"/>
  <c r="AA23" i="1" s="1"/>
  <c r="W23" i="1" s="1"/>
  <c r="S23" i="1" s="1"/>
  <c r="O23" i="1" s="1"/>
  <c r="K23" i="1" s="1"/>
  <c r="G23" i="1" s="1"/>
  <c r="C23" i="1" s="1"/>
  <c r="AF23" i="1"/>
  <c r="AB23" i="1" s="1"/>
  <c r="X23" i="1" s="1"/>
  <c r="T23" i="1" s="1"/>
  <c r="P23" i="1" s="1"/>
  <c r="L23" i="1" s="1"/>
  <c r="H23" i="1" s="1"/>
  <c r="D23" i="1" s="1"/>
  <c r="AG23" i="1"/>
  <c r="AC23" i="1" s="1"/>
  <c r="Y23" i="1" s="1"/>
  <c r="U23" i="1" s="1"/>
  <c r="Q23" i="1" s="1"/>
  <c r="M23" i="1" s="1"/>
  <c r="I23" i="1" s="1"/>
  <c r="E23" i="1" s="1"/>
  <c r="AE24" i="1"/>
  <c r="AA24" i="1" s="1"/>
  <c r="W24" i="1" s="1"/>
  <c r="S24" i="1" s="1"/>
  <c r="O24" i="1" s="1"/>
  <c r="K24" i="1" s="1"/>
  <c r="G24" i="1" s="1"/>
  <c r="C24" i="1" s="1"/>
  <c r="AF24" i="1"/>
  <c r="AB24" i="1" s="1"/>
  <c r="X24" i="1" s="1"/>
  <c r="T24" i="1" s="1"/>
  <c r="P24" i="1" s="1"/>
  <c r="L24" i="1" s="1"/>
  <c r="H24" i="1" s="1"/>
  <c r="D24" i="1" s="1"/>
  <c r="AG24" i="1"/>
  <c r="AC24" i="1" s="1"/>
  <c r="Y24" i="1" s="1"/>
  <c r="U24" i="1" s="1"/>
  <c r="Q24" i="1" s="1"/>
  <c r="M24" i="1" s="1"/>
  <c r="I24" i="1" s="1"/>
  <c r="E24" i="1" s="1"/>
  <c r="AH17" i="1"/>
  <c r="AD17" i="1" s="1"/>
  <c r="Z17" i="1" s="1"/>
  <c r="V17" i="1" s="1"/>
  <c r="R17" i="1" s="1"/>
  <c r="N17" i="1" s="1"/>
  <c r="J17" i="1" s="1"/>
  <c r="F17" i="1" s="1"/>
  <c r="AH18" i="1"/>
  <c r="AD18" i="1" s="1"/>
  <c r="Z18" i="1" s="1"/>
  <c r="V18" i="1" s="1"/>
  <c r="R18" i="1" s="1"/>
  <c r="N18" i="1" s="1"/>
  <c r="J18" i="1" s="1"/>
  <c r="F18" i="1" s="1"/>
  <c r="AH19" i="1"/>
  <c r="AD19" i="1" s="1"/>
  <c r="Z19" i="1" s="1"/>
  <c r="V19" i="1" s="1"/>
  <c r="R19" i="1" s="1"/>
  <c r="N19" i="1" s="1"/>
  <c r="J19" i="1" s="1"/>
  <c r="F19" i="1" s="1"/>
  <c r="AH20" i="1"/>
  <c r="AD20" i="1" s="1"/>
  <c r="Z20" i="1" s="1"/>
  <c r="V20" i="1" s="1"/>
  <c r="R20" i="1" s="1"/>
  <c r="N20" i="1" s="1"/>
  <c r="J20" i="1" s="1"/>
  <c r="F20" i="1" s="1"/>
  <c r="AH21" i="1"/>
  <c r="AD21" i="1" s="1"/>
  <c r="Z21" i="1" s="1"/>
  <c r="V21" i="1" s="1"/>
  <c r="R21" i="1" s="1"/>
  <c r="N21" i="1" s="1"/>
  <c r="J21" i="1" s="1"/>
  <c r="F21" i="1" s="1"/>
  <c r="AH22" i="1"/>
  <c r="AD22" i="1" s="1"/>
  <c r="Z22" i="1" s="1"/>
  <c r="V22" i="1" s="1"/>
  <c r="R22" i="1" s="1"/>
  <c r="N22" i="1" s="1"/>
  <c r="J22" i="1" s="1"/>
  <c r="F22" i="1" s="1"/>
  <c r="AH23" i="1"/>
  <c r="AD23" i="1" s="1"/>
  <c r="Z23" i="1" s="1"/>
  <c r="V23" i="1" s="1"/>
  <c r="R23" i="1" s="1"/>
  <c r="N23" i="1" s="1"/>
  <c r="J23" i="1" s="1"/>
  <c r="F23" i="1" s="1"/>
  <c r="AH24" i="1"/>
  <c r="AD24" i="1" s="1"/>
  <c r="Z24" i="1" s="1"/>
  <c r="V24" i="1" s="1"/>
  <c r="R24" i="1" s="1"/>
  <c r="N24" i="1" s="1"/>
  <c r="J24" i="1" s="1"/>
  <c r="F24" i="1" s="1"/>
  <c r="AH16" i="1"/>
  <c r="AD16" i="1" s="1"/>
  <c r="Z16" i="1" s="1"/>
  <c r="V16" i="1" s="1"/>
  <c r="R16" i="1" s="1"/>
  <c r="N16" i="1" s="1"/>
  <c r="J16" i="1" s="1"/>
  <c r="F16" i="1" s="1"/>
  <c r="BK29" i="1"/>
  <c r="BG29" i="1" s="1"/>
  <c r="BC29" i="1" s="1"/>
  <c r="AY29" i="1" s="1"/>
  <c r="AU29" i="1" s="1"/>
  <c r="AQ29" i="1" s="1"/>
  <c r="AM29" i="1" s="1"/>
  <c r="AI29" i="1" s="1"/>
  <c r="AE29" i="1" s="1"/>
  <c r="BL29" i="1"/>
  <c r="BH29" i="1" s="1"/>
  <c r="BD29" i="1" s="1"/>
  <c r="AZ29" i="1" s="1"/>
  <c r="AV29" i="1" s="1"/>
  <c r="AR29" i="1" s="1"/>
  <c r="AN29" i="1" s="1"/>
  <c r="AJ29" i="1" s="1"/>
  <c r="BM29" i="1"/>
  <c r="BI29" i="1" s="1"/>
  <c r="BE29" i="1" s="1"/>
  <c r="BA29" i="1" s="1"/>
  <c r="AW29" i="1" s="1"/>
  <c r="AS29" i="1" s="1"/>
  <c r="AO29" i="1" s="1"/>
  <c r="AK29" i="1" s="1"/>
  <c r="AG29" i="1" s="1"/>
  <c r="AC29" i="1" s="1"/>
  <c r="Y29" i="1" s="1"/>
  <c r="U29" i="1" s="1"/>
  <c r="Q29" i="1" s="1"/>
  <c r="M29" i="1" s="1"/>
  <c r="I29" i="1" s="1"/>
  <c r="E29" i="1" s="1"/>
  <c r="BK30" i="1"/>
  <c r="BG30" i="1" s="1"/>
  <c r="BC30" i="1" s="1"/>
  <c r="AY30" i="1" s="1"/>
  <c r="AU30" i="1" s="1"/>
  <c r="AQ30" i="1" s="1"/>
  <c r="AM30" i="1" s="1"/>
  <c r="AI30" i="1" s="1"/>
  <c r="BL30" i="1"/>
  <c r="BH30" i="1" s="1"/>
  <c r="BD30" i="1" s="1"/>
  <c r="AZ30" i="1" s="1"/>
  <c r="AV30" i="1" s="1"/>
  <c r="AR30" i="1" s="1"/>
  <c r="AN30" i="1" s="1"/>
  <c r="AJ30" i="1" s="1"/>
  <c r="BM30" i="1"/>
  <c r="BI30" i="1" s="1"/>
  <c r="BE30" i="1" s="1"/>
  <c r="BA30" i="1" s="1"/>
  <c r="AW30" i="1" s="1"/>
  <c r="AS30" i="1" s="1"/>
  <c r="AO30" i="1" s="1"/>
  <c r="AK30" i="1" s="1"/>
  <c r="BK31" i="1"/>
  <c r="BG31" i="1" s="1"/>
  <c r="BC31" i="1" s="1"/>
  <c r="AY31" i="1" s="1"/>
  <c r="AU31" i="1" s="1"/>
  <c r="AQ31" i="1" s="1"/>
  <c r="AM31" i="1" s="1"/>
  <c r="AI31" i="1" s="1"/>
  <c r="BL31" i="1"/>
  <c r="BH31" i="1" s="1"/>
  <c r="BD31" i="1" s="1"/>
  <c r="AZ31" i="1" s="1"/>
  <c r="AV31" i="1" s="1"/>
  <c r="AR31" i="1" s="1"/>
  <c r="AN31" i="1" s="1"/>
  <c r="AJ31" i="1" s="1"/>
  <c r="BM31" i="1"/>
  <c r="BI31" i="1" s="1"/>
  <c r="BE31" i="1" s="1"/>
  <c r="BA31" i="1" s="1"/>
  <c r="AW31" i="1" s="1"/>
  <c r="AS31" i="1" s="1"/>
  <c r="AO31" i="1" s="1"/>
  <c r="AK31" i="1" s="1"/>
  <c r="AG31" i="1" s="1"/>
  <c r="AC31" i="1" s="1"/>
  <c r="Y31" i="1" s="1"/>
  <c r="U31" i="1" s="1"/>
  <c r="Q31" i="1" s="1"/>
  <c r="M31" i="1" s="1"/>
  <c r="I31" i="1" s="1"/>
  <c r="E31" i="1" s="1"/>
  <c r="BK32" i="1"/>
  <c r="BG32" i="1" s="1"/>
  <c r="BC32" i="1" s="1"/>
  <c r="AY32" i="1" s="1"/>
  <c r="AU32" i="1" s="1"/>
  <c r="AQ32" i="1" s="1"/>
  <c r="AM32" i="1" s="1"/>
  <c r="AI32" i="1" s="1"/>
  <c r="AE32" i="1" s="1"/>
  <c r="AA32" i="1" s="1"/>
  <c r="W32" i="1" s="1"/>
  <c r="S32" i="1" s="1"/>
  <c r="O32" i="1" s="1"/>
  <c r="K32" i="1" s="1"/>
  <c r="G32" i="1" s="1"/>
  <c r="C32" i="1" s="1"/>
  <c r="BL32" i="1"/>
  <c r="BH32" i="1" s="1"/>
  <c r="BD32" i="1" s="1"/>
  <c r="AZ32" i="1" s="1"/>
  <c r="AV32" i="1" s="1"/>
  <c r="AR32" i="1" s="1"/>
  <c r="AN32" i="1" s="1"/>
  <c r="AJ32" i="1" s="1"/>
  <c r="BM32" i="1"/>
  <c r="BI32" i="1" s="1"/>
  <c r="BE32" i="1" s="1"/>
  <c r="BA32" i="1" s="1"/>
  <c r="AW32" i="1" s="1"/>
  <c r="AS32" i="1" s="1"/>
  <c r="AO32" i="1" s="1"/>
  <c r="AK32" i="1" s="1"/>
  <c r="BK33" i="1"/>
  <c r="BG33" i="1" s="1"/>
  <c r="BC33" i="1" s="1"/>
  <c r="AY33" i="1" s="1"/>
  <c r="AU33" i="1" s="1"/>
  <c r="AQ33" i="1" s="1"/>
  <c r="AM33" i="1" s="1"/>
  <c r="AI33" i="1" s="1"/>
  <c r="BL33" i="1"/>
  <c r="BH33" i="1" s="1"/>
  <c r="BD33" i="1" s="1"/>
  <c r="AZ33" i="1" s="1"/>
  <c r="AV33" i="1" s="1"/>
  <c r="AR33" i="1" s="1"/>
  <c r="AN33" i="1" s="1"/>
  <c r="AJ33" i="1" s="1"/>
  <c r="BM33" i="1"/>
  <c r="BI33" i="1" s="1"/>
  <c r="BE33" i="1" s="1"/>
  <c r="BA33" i="1" s="1"/>
  <c r="AW33" i="1" s="1"/>
  <c r="AS33" i="1" s="1"/>
  <c r="AO33" i="1" s="1"/>
  <c r="AK33" i="1" s="1"/>
  <c r="BK34" i="1"/>
  <c r="BG34" i="1" s="1"/>
  <c r="BC34" i="1" s="1"/>
  <c r="AY34" i="1" s="1"/>
  <c r="AU34" i="1" s="1"/>
  <c r="AQ34" i="1" s="1"/>
  <c r="AM34" i="1" s="1"/>
  <c r="AI34" i="1" s="1"/>
  <c r="BL34" i="1"/>
  <c r="BH34" i="1" s="1"/>
  <c r="BD34" i="1" s="1"/>
  <c r="AZ34" i="1" s="1"/>
  <c r="AV34" i="1" s="1"/>
  <c r="AR34" i="1" s="1"/>
  <c r="AN34" i="1" s="1"/>
  <c r="AJ34" i="1" s="1"/>
  <c r="AF34" i="1" s="1"/>
  <c r="BM34" i="1"/>
  <c r="BI34" i="1" s="1"/>
  <c r="BE34" i="1" s="1"/>
  <c r="BA34" i="1" s="1"/>
  <c r="AW34" i="1" s="1"/>
  <c r="AS34" i="1" s="1"/>
  <c r="AO34" i="1" s="1"/>
  <c r="AK34" i="1" s="1"/>
  <c r="BK35" i="1"/>
  <c r="BG35" i="1" s="1"/>
  <c r="BC35" i="1" s="1"/>
  <c r="AY35" i="1" s="1"/>
  <c r="AU35" i="1" s="1"/>
  <c r="AQ35" i="1" s="1"/>
  <c r="AM35" i="1" s="1"/>
  <c r="AI35" i="1" s="1"/>
  <c r="BL35" i="1"/>
  <c r="BH35" i="1" s="1"/>
  <c r="BD35" i="1" s="1"/>
  <c r="AZ35" i="1" s="1"/>
  <c r="AV35" i="1" s="1"/>
  <c r="AR35" i="1" s="1"/>
  <c r="AN35" i="1" s="1"/>
  <c r="AJ35" i="1" s="1"/>
  <c r="BM35" i="1"/>
  <c r="BI35" i="1" s="1"/>
  <c r="BE35" i="1" s="1"/>
  <c r="BA35" i="1" s="1"/>
  <c r="AW35" i="1" s="1"/>
  <c r="AS35" i="1" s="1"/>
  <c r="AO35" i="1" s="1"/>
  <c r="AK35" i="1" s="1"/>
  <c r="BK36" i="1"/>
  <c r="BG36" i="1" s="1"/>
  <c r="BC36" i="1" s="1"/>
  <c r="AY36" i="1" s="1"/>
  <c r="AU36" i="1" s="1"/>
  <c r="AQ36" i="1" s="1"/>
  <c r="AM36" i="1" s="1"/>
  <c r="AI36" i="1" s="1"/>
  <c r="BL36" i="1"/>
  <c r="BH36" i="1" s="1"/>
  <c r="BD36" i="1" s="1"/>
  <c r="AZ36" i="1" s="1"/>
  <c r="AV36" i="1" s="1"/>
  <c r="AR36" i="1" s="1"/>
  <c r="AN36" i="1" s="1"/>
  <c r="AJ36" i="1" s="1"/>
  <c r="BM36" i="1"/>
  <c r="BI36" i="1" s="1"/>
  <c r="BE36" i="1" s="1"/>
  <c r="BA36" i="1" s="1"/>
  <c r="AW36" i="1" s="1"/>
  <c r="AS36" i="1" s="1"/>
  <c r="AO36" i="1" s="1"/>
  <c r="AK36" i="1" s="1"/>
  <c r="BK37" i="1"/>
  <c r="BG37" i="1" s="1"/>
  <c r="BC37" i="1" s="1"/>
  <c r="AY37" i="1" s="1"/>
  <c r="AU37" i="1" s="1"/>
  <c r="AQ37" i="1" s="1"/>
  <c r="AM37" i="1" s="1"/>
  <c r="AI37" i="1" s="1"/>
  <c r="BL37" i="1"/>
  <c r="BH37" i="1" s="1"/>
  <c r="BD37" i="1" s="1"/>
  <c r="AZ37" i="1" s="1"/>
  <c r="AV37" i="1" s="1"/>
  <c r="AR37" i="1" s="1"/>
  <c r="AN37" i="1" s="1"/>
  <c r="AJ37" i="1" s="1"/>
  <c r="AF37" i="1" s="1"/>
  <c r="BM37" i="1"/>
  <c r="BI37" i="1" s="1"/>
  <c r="BE37" i="1" s="1"/>
  <c r="BA37" i="1" s="1"/>
  <c r="AW37" i="1" s="1"/>
  <c r="AS37" i="1" s="1"/>
  <c r="AO37" i="1" s="1"/>
  <c r="AK37" i="1" s="1"/>
  <c r="AG37" i="1" s="1"/>
  <c r="BJ29" i="1"/>
  <c r="BF29" i="1" s="1"/>
  <c r="BB29" i="1" s="1"/>
  <c r="AX29" i="1" s="1"/>
  <c r="AT29" i="1" s="1"/>
  <c r="AP29" i="1" s="1"/>
  <c r="AL29" i="1" s="1"/>
  <c r="BN35" i="1"/>
  <c r="BJ35" i="1" s="1"/>
  <c r="BF35" i="1" s="1"/>
  <c r="BB35" i="1" s="1"/>
  <c r="AX35" i="1" s="1"/>
  <c r="AT35" i="1" s="1"/>
  <c r="AP35" i="1" s="1"/>
  <c r="AL35" i="1" s="1"/>
  <c r="BN30" i="1"/>
  <c r="BJ30" i="1" s="1"/>
  <c r="BF30" i="1" s="1"/>
  <c r="BB30" i="1" s="1"/>
  <c r="AX30" i="1" s="1"/>
  <c r="AT30" i="1" s="1"/>
  <c r="AP30" i="1" s="1"/>
  <c r="AL30" i="1" s="1"/>
  <c r="BN31" i="1"/>
  <c r="BJ31" i="1" s="1"/>
  <c r="BF31" i="1" s="1"/>
  <c r="BB31" i="1" s="1"/>
  <c r="AX31" i="1" s="1"/>
  <c r="AT31" i="1" s="1"/>
  <c r="AP31" i="1" s="1"/>
  <c r="AL31" i="1" s="1"/>
  <c r="BN32" i="1"/>
  <c r="BJ32" i="1" s="1"/>
  <c r="BF32" i="1" s="1"/>
  <c r="BB32" i="1" s="1"/>
  <c r="AX32" i="1" s="1"/>
  <c r="AT32" i="1" s="1"/>
  <c r="AP32" i="1" s="1"/>
  <c r="AL32" i="1" s="1"/>
  <c r="BN33" i="1"/>
  <c r="BJ33" i="1" s="1"/>
  <c r="BF33" i="1" s="1"/>
  <c r="BB33" i="1" s="1"/>
  <c r="AX33" i="1" s="1"/>
  <c r="AT33" i="1" s="1"/>
  <c r="AP33" i="1" s="1"/>
  <c r="AL33" i="1" s="1"/>
  <c r="BN34" i="1"/>
  <c r="BJ34" i="1" s="1"/>
  <c r="BF34" i="1" s="1"/>
  <c r="BB34" i="1" s="1"/>
  <c r="AX34" i="1" s="1"/>
  <c r="AT34" i="1" s="1"/>
  <c r="AP34" i="1" s="1"/>
  <c r="AL34" i="1" s="1"/>
  <c r="BN36" i="1"/>
  <c r="BJ36" i="1" s="1"/>
  <c r="BF36" i="1" s="1"/>
  <c r="BB36" i="1" s="1"/>
  <c r="AX36" i="1" s="1"/>
  <c r="AT36" i="1" s="1"/>
  <c r="AP36" i="1" s="1"/>
  <c r="AL36" i="1" s="1"/>
  <c r="AH36" i="1" s="1"/>
  <c r="BN37" i="1"/>
  <c r="BJ37" i="1" s="1"/>
  <c r="BF37" i="1" s="1"/>
  <c r="BB37" i="1" s="1"/>
  <c r="AX37" i="1" s="1"/>
  <c r="AT37" i="1" s="1"/>
  <c r="AP37" i="1" s="1"/>
  <c r="AL37" i="1" s="1"/>
  <c r="BM69" i="2"/>
  <c r="AW64" i="2"/>
  <c r="BJ68" i="2"/>
  <c r="BT69" i="2"/>
  <c r="BV69" i="2" s="1"/>
  <c r="AZ78" i="2" l="1"/>
  <c r="BG69" i="2"/>
  <c r="BH69" i="2" s="1"/>
  <c r="AW37" i="2"/>
  <c r="BA52" i="2"/>
  <c r="AW74" i="2"/>
  <c r="AW53" i="2"/>
  <c r="AW45" i="2"/>
  <c r="AW29" i="2"/>
  <c r="AW13" i="2"/>
  <c r="AW66" i="2"/>
  <c r="BX70" i="2"/>
  <c r="BG68" i="2"/>
  <c r="BH68" i="2" s="1"/>
  <c r="BA19" i="2"/>
  <c r="BB10" i="2"/>
  <c r="BW10" i="2" s="1"/>
  <c r="BB95" i="2"/>
  <c r="BW95" i="2" s="1"/>
  <c r="BB87" i="2"/>
  <c r="BW87" i="2" s="1"/>
  <c r="BM68" i="2"/>
  <c r="BN68" i="2" s="1"/>
  <c r="BB55" i="2"/>
  <c r="BJ69" i="2"/>
  <c r="BK69" i="2" s="1"/>
  <c r="AW58" i="2"/>
  <c r="AW18" i="2"/>
  <c r="AW7" i="2"/>
  <c r="AY94" i="2"/>
  <c r="AW81" i="2"/>
  <c r="AW76" i="2"/>
  <c r="AW73" i="2"/>
  <c r="AY61" i="2"/>
  <c r="AW49" i="2"/>
  <c r="AW28" i="2"/>
  <c r="AW83" i="2"/>
  <c r="BB74" i="2"/>
  <c r="BW74" i="2" s="1"/>
  <c r="AZ51" i="2"/>
  <c r="BL51" i="2" s="1"/>
  <c r="AW40" i="2"/>
  <c r="AW35" i="2"/>
  <c r="AW32" i="2"/>
  <c r="BA41" i="2"/>
  <c r="BA23" i="2"/>
  <c r="AW21" i="2"/>
  <c r="AW72" i="2"/>
  <c r="BM67" i="2"/>
  <c r="BN67" i="2" s="1"/>
  <c r="AW51" i="2"/>
  <c r="AZ75" i="2"/>
  <c r="BL75" i="2" s="1"/>
  <c r="AY89" i="2"/>
  <c r="AE30" i="1"/>
  <c r="AY98" i="2"/>
  <c r="BI98" i="2" s="1"/>
  <c r="AW78" i="2"/>
  <c r="BA56" i="2"/>
  <c r="BA50" i="2"/>
  <c r="BB41" i="2"/>
  <c r="BW41" i="2" s="1"/>
  <c r="AW22" i="2"/>
  <c r="AY25" i="2"/>
  <c r="AY16" i="2"/>
  <c r="AW10" i="2"/>
  <c r="BA64" i="2"/>
  <c r="BA58" i="2"/>
  <c r="BA40" i="2"/>
  <c r="BA26" i="2"/>
  <c r="BB30" i="2"/>
  <c r="BW30" i="2" s="1"/>
  <c r="BB19" i="2"/>
  <c r="BW19" i="2" s="1"/>
  <c r="AW68" i="2"/>
  <c r="BA65" i="2"/>
  <c r="BB100" i="2"/>
  <c r="BB68" i="2"/>
  <c r="BW68" i="2" s="1"/>
  <c r="BX64" i="2" s="1"/>
  <c r="AZ68" i="2"/>
  <c r="AY65" i="2"/>
  <c r="AW59" i="2"/>
  <c r="AW30" i="2"/>
  <c r="BA104" i="2"/>
  <c r="BS104" i="2" s="1"/>
  <c r="BB82" i="2"/>
  <c r="BW82" i="2" s="1"/>
  <c r="AY100" i="2"/>
  <c r="BI100" i="2" s="1"/>
  <c r="AW96" i="2"/>
  <c r="BG67" i="2"/>
  <c r="BH67" i="2" s="1"/>
  <c r="AW11" i="2"/>
  <c r="BA103" i="2"/>
  <c r="BB102" i="2"/>
  <c r="BW102" i="2" s="1"/>
  <c r="BB103" i="2"/>
  <c r="BW103" i="2" s="1"/>
  <c r="AZ104" i="2"/>
  <c r="BL104" i="2" s="1"/>
  <c r="AZ102" i="2"/>
  <c r="BL102" i="2" s="1"/>
  <c r="AZ79" i="2"/>
  <c r="BA102" i="2"/>
  <c r="BB104" i="2"/>
  <c r="BW104" i="2" s="1"/>
  <c r="AY102" i="2"/>
  <c r="BB52" i="2"/>
  <c r="BW52" i="2" s="1"/>
  <c r="BB18" i="2"/>
  <c r="BW18" i="2" s="1"/>
  <c r="BA42" i="2"/>
  <c r="BA66" i="2"/>
  <c r="BB96" i="2"/>
  <c r="BW96" i="2" s="1"/>
  <c r="AY92" i="2"/>
  <c r="BI92" i="2" s="1"/>
  <c r="AY87" i="2"/>
  <c r="BB80" i="2"/>
  <c r="BW80" i="2" s="1"/>
  <c r="AW69" i="2"/>
  <c r="BB89" i="2"/>
  <c r="BW89" i="2" s="1"/>
  <c r="BX69" i="2"/>
  <c r="AZ103" i="2"/>
  <c r="BL103" i="2" s="1"/>
  <c r="BA24" i="2"/>
  <c r="BA25" i="2"/>
  <c r="AW38" i="2"/>
  <c r="AW100" i="2"/>
  <c r="BB85" i="2"/>
  <c r="BW85" i="2" s="1"/>
  <c r="BB69" i="2"/>
  <c r="BW69" i="2" s="1"/>
  <c r="BX65" i="2" s="1"/>
  <c r="BB37" i="2"/>
  <c r="BW37" i="2" s="1"/>
  <c r="AZ24" i="2"/>
  <c r="AY22" i="2"/>
  <c r="BI22" i="2" s="1"/>
  <c r="AW12" i="2"/>
  <c r="AW8" i="2"/>
  <c r="BA100" i="2"/>
  <c r="BA91" i="2"/>
  <c r="BA84" i="2"/>
  <c r="BA35" i="2"/>
  <c r="BA28" i="2"/>
  <c r="AY104" i="2"/>
  <c r="BI104" i="2" s="1"/>
  <c r="BP68" i="2"/>
  <c r="BR68" i="2" s="1"/>
  <c r="BT68" i="2"/>
  <c r="BV68" i="2" s="1"/>
  <c r="AW87" i="2"/>
  <c r="AW71" i="2"/>
  <c r="AY40" i="2"/>
  <c r="BI40" i="2" s="1"/>
  <c r="BB35" i="2"/>
  <c r="BW35" i="2" s="1"/>
  <c r="AY36" i="2"/>
  <c r="AW25" i="2"/>
  <c r="AW9" i="2"/>
  <c r="AY103" i="2"/>
  <c r="AZ22" i="2"/>
  <c r="BB29" i="2"/>
  <c r="BW29" i="2" s="1"/>
  <c r="AY90" i="2"/>
  <c r="BI90" i="2" s="1"/>
  <c r="AW54" i="2"/>
  <c r="AW101" i="2"/>
  <c r="AY96" i="2"/>
  <c r="BI96" i="2" s="1"/>
  <c r="AY81" i="2"/>
  <c r="AY47" i="2"/>
  <c r="AZ26" i="2"/>
  <c r="AZ13" i="2"/>
  <c r="BL13" i="2" s="1"/>
  <c r="BB23" i="2"/>
  <c r="BW23" i="2" s="1"/>
  <c r="BB9" i="2"/>
  <c r="AW33" i="2"/>
  <c r="AZ20" i="2"/>
  <c r="BL20" i="2" s="1"/>
  <c r="AW15" i="2"/>
  <c r="BA94" i="2"/>
  <c r="AY91" i="2"/>
  <c r="AZ91" i="2"/>
  <c r="BL91" i="2" s="1"/>
  <c r="AY66" i="2"/>
  <c r="BI66" i="2" s="1"/>
  <c r="AW88" i="2"/>
  <c r="AW84" i="2"/>
  <c r="AW56" i="2"/>
  <c r="AZ58" i="2"/>
  <c r="BS58" i="2" s="1"/>
  <c r="BB36" i="2"/>
  <c r="BW36" i="2" s="1"/>
  <c r="BB28" i="2"/>
  <c r="BW28" i="2" s="1"/>
  <c r="BA39" i="2"/>
  <c r="BX67" i="2"/>
  <c r="BB31" i="2"/>
  <c r="BW31" i="2" s="1"/>
  <c r="BB11" i="2"/>
  <c r="BW11" i="2" s="1"/>
  <c r="BB39" i="2"/>
  <c r="BW39" i="2" s="1"/>
  <c r="AY41" i="2"/>
  <c r="BI41" i="2" s="1"/>
  <c r="BB62" i="2"/>
  <c r="BW62" i="2" s="1"/>
  <c r="AY57" i="2"/>
  <c r="BA93" i="2"/>
  <c r="AW52" i="2"/>
  <c r="AW91" i="2"/>
  <c r="AW61" i="2"/>
  <c r="BB54" i="2"/>
  <c r="BA49" i="2"/>
  <c r="AY42" i="2"/>
  <c r="BB12" i="2"/>
  <c r="BW12" i="2" s="1"/>
  <c r="BA98" i="2"/>
  <c r="BA63" i="2"/>
  <c r="BB75" i="2"/>
  <c r="BW75" i="2" s="1"/>
  <c r="BA101" i="2"/>
  <c r="AY95" i="2"/>
  <c r="BA96" i="2"/>
  <c r="BP70" i="2"/>
  <c r="BR70" i="2" s="1"/>
  <c r="BG70" i="2"/>
  <c r="BH70" i="2" s="1"/>
  <c r="BA73" i="2"/>
  <c r="AZ81" i="2"/>
  <c r="BB71" i="2"/>
  <c r="AZ55" i="2"/>
  <c r="BL55" i="2" s="1"/>
  <c r="AZ37" i="2"/>
  <c r="AW24" i="2"/>
  <c r="AW3" i="2"/>
  <c r="BA18" i="2"/>
  <c r="BB57" i="2"/>
  <c r="BW57" i="2" s="1"/>
  <c r="AY39" i="2"/>
  <c r="AW20" i="2"/>
  <c r="BA92" i="2"/>
  <c r="BA48" i="2"/>
  <c r="AW92" i="2"/>
  <c r="AY93" i="2"/>
  <c r="BI93" i="2" s="1"/>
  <c r="AY88" i="2"/>
  <c r="BI88" i="2" s="1"/>
  <c r="AW70" i="2"/>
  <c r="AZ23" i="2"/>
  <c r="BL23" i="2" s="1"/>
  <c r="BA27" i="2"/>
  <c r="BA99" i="2"/>
  <c r="AZ73" i="2"/>
  <c r="AW85" i="2"/>
  <c r="AW60" i="2"/>
  <c r="AW55" i="2"/>
  <c r="AW47" i="2"/>
  <c r="BB45" i="2"/>
  <c r="AW42" i="2"/>
  <c r="AY35" i="2"/>
  <c r="BI35" i="2" s="1"/>
  <c r="AY27" i="2"/>
  <c r="BB26" i="2"/>
  <c r="BW26" i="2" s="1"/>
  <c r="AW4" i="2"/>
  <c r="BK68" i="2"/>
  <c r="AZ95" i="2"/>
  <c r="BL95" i="2" s="1"/>
  <c r="AZ16" i="2"/>
  <c r="BL16" i="2" s="1"/>
  <c r="BB70" i="2"/>
  <c r="BW70" i="2" s="1"/>
  <c r="BJ70" i="2"/>
  <c r="BK70" i="2" s="1"/>
  <c r="BB56" i="2"/>
  <c r="BW56" i="2" s="1"/>
  <c r="BM70" i="2"/>
  <c r="BN70" i="2" s="1"/>
  <c r="BW55" i="2"/>
  <c r="AZ100" i="2"/>
  <c r="BL100" i="2" s="1"/>
  <c r="AW89" i="2"/>
  <c r="AY70" i="2"/>
  <c r="BI70" i="2" s="1"/>
  <c r="AZ66" i="2"/>
  <c r="AZ19" i="2"/>
  <c r="AW5" i="2"/>
  <c r="BA44" i="2"/>
  <c r="BA21" i="2"/>
  <c r="AZ31" i="2"/>
  <c r="BL31" i="2" s="1"/>
  <c r="AZ34" i="2"/>
  <c r="BL34" i="2" s="1"/>
  <c r="BA34" i="2"/>
  <c r="BA33" i="2"/>
  <c r="BA7" i="2"/>
  <c r="BA10" i="2"/>
  <c r="BA8" i="2"/>
  <c r="AY67" i="2"/>
  <c r="BI67" i="2" s="1"/>
  <c r="AW86" i="2"/>
  <c r="AZ87" i="2"/>
  <c r="AZ88" i="2"/>
  <c r="BL88" i="2" s="1"/>
  <c r="AZ90" i="2"/>
  <c r="BL90" i="2" s="1"/>
  <c r="BA86" i="2"/>
  <c r="BA83" i="2"/>
  <c r="AZ83" i="2"/>
  <c r="BL83" i="2" s="1"/>
  <c r="BB81" i="2"/>
  <c r="BW81" i="2" s="1"/>
  <c r="AZ84" i="2"/>
  <c r="BL84" i="2" s="1"/>
  <c r="AW67" i="2"/>
  <c r="BP67" i="2"/>
  <c r="BR67" i="2" s="1"/>
  <c r="AW65" i="2"/>
  <c r="AZ67" i="2"/>
  <c r="BL67" i="2" s="1"/>
  <c r="AZ69" i="2"/>
  <c r="AY63" i="2"/>
  <c r="AW44" i="2"/>
  <c r="AZ43" i="2"/>
  <c r="BL43" i="2" s="1"/>
  <c r="AW41" i="2"/>
  <c r="AZ44" i="2"/>
  <c r="BL44" i="2" s="1"/>
  <c r="BB43" i="2"/>
  <c r="BW43" i="2" s="1"/>
  <c r="BB42" i="2"/>
  <c r="AW39" i="2"/>
  <c r="AZ39" i="2"/>
  <c r="AW36" i="2"/>
  <c r="AZ42" i="2"/>
  <c r="BL42" i="2" s="1"/>
  <c r="AZ41" i="2"/>
  <c r="BL41" i="2" s="1"/>
  <c r="BB99" i="2"/>
  <c r="BW99" i="2" s="1"/>
  <c r="BB97" i="2"/>
  <c r="BB92" i="2"/>
  <c r="BA16" i="2"/>
  <c r="AY77" i="2"/>
  <c r="BI77" i="2" s="1"/>
  <c r="AY74" i="2"/>
  <c r="BI74" i="2" s="1"/>
  <c r="BJ74" i="2" s="1"/>
  <c r="AW62" i="2"/>
  <c r="AZ76" i="2"/>
  <c r="BL76" i="2" s="1"/>
  <c r="AY73" i="2"/>
  <c r="BP69" i="2"/>
  <c r="BR69" i="2" s="1"/>
  <c r="AY72" i="2"/>
  <c r="AY71" i="2"/>
  <c r="BI71" i="2" s="1"/>
  <c r="AY51" i="2"/>
  <c r="BB47" i="2"/>
  <c r="BW47" i="2" s="1"/>
  <c r="BB49" i="2"/>
  <c r="BW49" i="2" s="1"/>
  <c r="AZ50" i="2"/>
  <c r="BB50" i="2"/>
  <c r="BW50" i="2" s="1"/>
  <c r="AZ47" i="2"/>
  <c r="BL47" i="2" s="1"/>
  <c r="BB48" i="2"/>
  <c r="AZ48" i="2"/>
  <c r="BL48" i="2" s="1"/>
  <c r="BB13" i="2"/>
  <c r="BW13" i="2" s="1"/>
  <c r="BA76" i="2"/>
  <c r="BA36" i="2"/>
  <c r="BA37" i="2"/>
  <c r="BA38" i="2"/>
  <c r="BA29" i="2"/>
  <c r="BA30" i="2"/>
  <c r="BA20" i="2"/>
  <c r="BA22" i="2"/>
  <c r="BS22" i="2" s="1"/>
  <c r="BA12" i="2"/>
  <c r="BA13" i="2"/>
  <c r="BA11" i="2"/>
  <c r="AZ59" i="2"/>
  <c r="BL59" i="2" s="1"/>
  <c r="AZ60" i="2"/>
  <c r="AW57" i="2"/>
  <c r="AW31" i="2"/>
  <c r="BB34" i="2"/>
  <c r="BW34" i="2" s="1"/>
  <c r="AY64" i="2"/>
  <c r="BI64" i="2" s="1"/>
  <c r="AY34" i="2"/>
  <c r="BI34" i="2" s="1"/>
  <c r="AZ62" i="2"/>
  <c r="BL62" i="2" s="1"/>
  <c r="AZ93" i="2"/>
  <c r="BB91" i="2"/>
  <c r="BW91" i="2" s="1"/>
  <c r="AZ94" i="2"/>
  <c r="BL94" i="2" s="1"/>
  <c r="BB93" i="2"/>
  <c r="BW93" i="2" s="1"/>
  <c r="AZ92" i="2"/>
  <c r="AW90" i="2"/>
  <c r="BB94" i="2"/>
  <c r="BW94" i="2" s="1"/>
  <c r="AY50" i="2"/>
  <c r="AW46" i="2"/>
  <c r="AY48" i="2"/>
  <c r="AY49" i="2"/>
  <c r="BI49" i="2" s="1"/>
  <c r="BB44" i="2"/>
  <c r="BW44" i="2" s="1"/>
  <c r="BA62" i="2"/>
  <c r="BA59" i="2"/>
  <c r="BA51" i="2"/>
  <c r="BA53" i="2"/>
  <c r="BA54" i="2"/>
  <c r="BA46" i="2"/>
  <c r="BA43" i="2"/>
  <c r="BB67" i="2"/>
  <c r="BW67" i="2" s="1"/>
  <c r="BX63" i="2" s="1"/>
  <c r="BB60" i="2"/>
  <c r="BW60" i="2" s="1"/>
  <c r="AY85" i="2"/>
  <c r="BI85" i="2" s="1"/>
  <c r="AY86" i="2"/>
  <c r="BI86" i="2" s="1"/>
  <c r="AY84" i="2"/>
  <c r="BI84" i="2" s="1"/>
  <c r="AY69" i="2"/>
  <c r="AY68" i="2"/>
  <c r="BI68" i="2" s="1"/>
  <c r="BJ64" i="2" s="1"/>
  <c r="AW34" i="2"/>
  <c r="AY38" i="2"/>
  <c r="BI38" i="2" s="1"/>
  <c r="AY37" i="2"/>
  <c r="AZ49" i="2"/>
  <c r="BL49" i="2" s="1"/>
  <c r="AY79" i="2"/>
  <c r="BI79" i="2" s="1"/>
  <c r="AY32" i="2"/>
  <c r="BI32" i="2" s="1"/>
  <c r="AZ97" i="2"/>
  <c r="BL97" i="2" s="1"/>
  <c r="AZ96" i="2"/>
  <c r="BL96" i="2" s="1"/>
  <c r="AZ98" i="2"/>
  <c r="AW93" i="2"/>
  <c r="BB84" i="2"/>
  <c r="BW84" i="2" s="1"/>
  <c r="AZ17" i="2"/>
  <c r="BL17" i="2" s="1"/>
  <c r="AZ18" i="2"/>
  <c r="BL18" i="2" s="1"/>
  <c r="BB15" i="2"/>
  <c r="BW15" i="2" s="1"/>
  <c r="AZ15" i="2"/>
  <c r="BL15" i="2" s="1"/>
  <c r="BA68" i="2"/>
  <c r="BA67" i="2"/>
  <c r="BA69" i="2"/>
  <c r="BA70" i="2"/>
  <c r="AZ33" i="2"/>
  <c r="BL33" i="2" s="1"/>
  <c r="BA14" i="2"/>
  <c r="BS14" i="2" s="1"/>
  <c r="BA60" i="2"/>
  <c r="AY14" i="2"/>
  <c r="AZ46" i="2"/>
  <c r="AY99" i="2"/>
  <c r="AW95" i="2"/>
  <c r="BB88" i="2"/>
  <c r="BW88" i="2" s="1"/>
  <c r="AZ86" i="2"/>
  <c r="BS86" i="2" s="1"/>
  <c r="BB77" i="2"/>
  <c r="BW77" i="2" s="1"/>
  <c r="BB76" i="2"/>
  <c r="BW76" i="2" s="1"/>
  <c r="AZ77" i="2"/>
  <c r="BL77" i="2" s="1"/>
  <c r="AZ70" i="2"/>
  <c r="BL70" i="2" s="1"/>
  <c r="AY52" i="2"/>
  <c r="AY53" i="2"/>
  <c r="BI53" i="2" s="1"/>
  <c r="BB46" i="2"/>
  <c r="BW46" i="2" s="1"/>
  <c r="AZ40" i="2"/>
  <c r="BL40" i="2" s="1"/>
  <c r="BB20" i="2"/>
  <c r="BW20" i="2" s="1"/>
  <c r="BB21" i="2"/>
  <c r="BW21" i="2" s="1"/>
  <c r="AW17" i="2"/>
  <c r="AY20" i="2"/>
  <c r="BF20" i="2" s="1"/>
  <c r="AY19" i="2"/>
  <c r="AY21" i="2"/>
  <c r="BI21" i="2" s="1"/>
  <c r="AY17" i="2"/>
  <c r="BI17" i="2" s="1"/>
  <c r="AY18" i="2"/>
  <c r="BI18" i="2" s="1"/>
  <c r="AW14" i="2"/>
  <c r="AY15" i="2"/>
  <c r="BA75" i="2"/>
  <c r="BS75" i="2" s="1"/>
  <c r="BA78" i="2"/>
  <c r="BS78" i="2" s="1"/>
  <c r="AY80" i="2"/>
  <c r="BI80" i="2" s="1"/>
  <c r="AW77" i="2"/>
  <c r="AY82" i="2"/>
  <c r="AY43" i="2"/>
  <c r="BF43" i="2" s="1"/>
  <c r="AY45" i="2"/>
  <c r="AW23" i="2"/>
  <c r="BB24" i="2"/>
  <c r="BW24" i="2" s="1"/>
  <c r="BA45" i="2"/>
  <c r="BB25" i="2"/>
  <c r="BW25" i="2" s="1"/>
  <c r="AZ89" i="2"/>
  <c r="BA32" i="2"/>
  <c r="BB98" i="2"/>
  <c r="BW98" i="2" s="1"/>
  <c r="AZ32" i="2"/>
  <c r="BB38" i="2"/>
  <c r="BW38" i="2" s="1"/>
  <c r="BA17" i="2"/>
  <c r="BB33" i="2"/>
  <c r="BW33" i="2" s="1"/>
  <c r="AZ85" i="2"/>
  <c r="BL85" i="2" s="1"/>
  <c r="BA31" i="2"/>
  <c r="BB32" i="2"/>
  <c r="BW32" i="2" s="1"/>
  <c r="AZ61" i="2"/>
  <c r="BF61" i="2" s="1"/>
  <c r="AY46" i="2"/>
  <c r="BA77" i="2"/>
  <c r="AZ14" i="2"/>
  <c r="BL14" i="2" s="1"/>
  <c r="AY83" i="2"/>
  <c r="BI83" i="2" s="1"/>
  <c r="AY44" i="2"/>
  <c r="AW97" i="2"/>
  <c r="AW75" i="2"/>
  <c r="AY76" i="2"/>
  <c r="BI76" i="2" s="1"/>
  <c r="AY78" i="2"/>
  <c r="BI78" i="2" s="1"/>
  <c r="AY75" i="2"/>
  <c r="BO75" i="2" s="1"/>
  <c r="AY55" i="2"/>
  <c r="BI55" i="2" s="1"/>
  <c r="AY58" i="2"/>
  <c r="BI58" i="2" s="1"/>
  <c r="AY56" i="2"/>
  <c r="AZ53" i="2"/>
  <c r="BL53" i="2" s="1"/>
  <c r="AZ54" i="2"/>
  <c r="BB51" i="2"/>
  <c r="BW51" i="2" s="1"/>
  <c r="AZ52" i="2"/>
  <c r="BS52" i="2" s="1"/>
  <c r="BB53" i="2"/>
  <c r="BW53" i="2" s="1"/>
  <c r="AW50" i="2"/>
  <c r="AW48" i="2"/>
  <c r="BB22" i="2"/>
  <c r="BW22" i="2" s="1"/>
  <c r="AZ25" i="2"/>
  <c r="AW19" i="2"/>
  <c r="AY23" i="2"/>
  <c r="AY24" i="2"/>
  <c r="BF24" i="2" s="1"/>
  <c r="AY26" i="2"/>
  <c r="BI26" i="2" s="1"/>
  <c r="BB17" i="2"/>
  <c r="BW17" i="2" s="1"/>
  <c r="AZ21" i="2"/>
  <c r="AW16" i="2"/>
  <c r="AZ11" i="2"/>
  <c r="BA79" i="2"/>
  <c r="BA82" i="2"/>
  <c r="BA80" i="2"/>
  <c r="BA81" i="2"/>
  <c r="BO81" i="2" s="1"/>
  <c r="BA71" i="2"/>
  <c r="BA74" i="2"/>
  <c r="BA72" i="2"/>
  <c r="BA15" i="2"/>
  <c r="BA9" i="2"/>
  <c r="BB73" i="2"/>
  <c r="BW73" i="2" s="1"/>
  <c r="BB72" i="2"/>
  <c r="BW72" i="2" s="1"/>
  <c r="BX72" i="2" s="1"/>
  <c r="AZ65" i="2"/>
  <c r="BF65" i="2" s="1"/>
  <c r="AZ64" i="2"/>
  <c r="BS64" i="2" s="1"/>
  <c r="BB66" i="2"/>
  <c r="BW66" i="2" s="1"/>
  <c r="AZ63" i="2"/>
  <c r="BS63" i="2" s="1"/>
  <c r="BB65" i="2"/>
  <c r="BW65" i="2" s="1"/>
  <c r="AY28" i="2"/>
  <c r="BI28" i="2" s="1"/>
  <c r="AY29" i="2"/>
  <c r="AY30" i="2"/>
  <c r="AW6" i="2"/>
  <c r="AZ9" i="2"/>
  <c r="BL9" i="2" s="1"/>
  <c r="AZ8" i="2"/>
  <c r="AZ10" i="2"/>
  <c r="BL10" i="2" s="1"/>
  <c r="AZ7" i="2"/>
  <c r="BL7" i="2" s="1"/>
  <c r="BB64" i="2"/>
  <c r="BW64" i="2" s="1"/>
  <c r="BB63" i="2"/>
  <c r="BW63" i="2" s="1"/>
  <c r="BB58" i="2"/>
  <c r="BW58" i="2" s="1"/>
  <c r="BB59" i="2"/>
  <c r="BW59" i="2" s="1"/>
  <c r="AW26" i="2"/>
  <c r="AZ30" i="2"/>
  <c r="BL30" i="2" s="1"/>
  <c r="BA61" i="2"/>
  <c r="AY12" i="2"/>
  <c r="BI12" i="2" s="1"/>
  <c r="AZ45" i="2"/>
  <c r="BS45" i="2" s="1"/>
  <c r="AY10" i="2"/>
  <c r="BI10" i="2" s="1"/>
  <c r="BJ67" i="2"/>
  <c r="BK67" i="2" s="1"/>
  <c r="BB86" i="2"/>
  <c r="BW86" i="2" s="1"/>
  <c r="AY8" i="2"/>
  <c r="BI8" i="2" s="1"/>
  <c r="BB40" i="2"/>
  <c r="BW40" i="2" s="1"/>
  <c r="BA85" i="2"/>
  <c r="AW79" i="2"/>
  <c r="AZ36" i="2"/>
  <c r="BL36" i="2" s="1"/>
  <c r="AW82" i="2"/>
  <c r="BI95" i="2"/>
  <c r="BL78" i="2"/>
  <c r="BS66" i="2"/>
  <c r="AY101" i="2"/>
  <c r="BI101" i="2" s="1"/>
  <c r="AW99" i="2"/>
  <c r="AZ80" i="2"/>
  <c r="AZ82" i="2"/>
  <c r="BL82" i="2" s="1"/>
  <c r="BB78" i="2"/>
  <c r="BW78" i="2" s="1"/>
  <c r="BB61" i="2"/>
  <c r="BW61" i="2" s="1"/>
  <c r="AY60" i="2"/>
  <c r="BI60" i="2" s="1"/>
  <c r="AY62" i="2"/>
  <c r="BI62" i="2" s="1"/>
  <c r="BA57" i="2"/>
  <c r="BA55" i="2"/>
  <c r="AZ56" i="2"/>
  <c r="AZ57" i="2"/>
  <c r="BL57" i="2" s="1"/>
  <c r="AZ35" i="2"/>
  <c r="BL35" i="2" s="1"/>
  <c r="AZ38" i="2"/>
  <c r="BL38" i="2" s="1"/>
  <c r="AZ28" i="2"/>
  <c r="BL28" i="2" s="1"/>
  <c r="AZ29" i="2"/>
  <c r="BL29" i="2" s="1"/>
  <c r="AZ27" i="2"/>
  <c r="BB27" i="2"/>
  <c r="BW27" i="2" s="1"/>
  <c r="BB14" i="2"/>
  <c r="BW14" i="2" s="1"/>
  <c r="AY11" i="2"/>
  <c r="BI11" i="2" s="1"/>
  <c r="AY7" i="2"/>
  <c r="BF7" i="2" s="1"/>
  <c r="AY9" i="2"/>
  <c r="BA95" i="2"/>
  <c r="BA97" i="2"/>
  <c r="BA87" i="2"/>
  <c r="BA90" i="2"/>
  <c r="BA88" i="2"/>
  <c r="BA89" i="2"/>
  <c r="BB7" i="2"/>
  <c r="BB8" i="2"/>
  <c r="BW8" i="2" s="1"/>
  <c r="AY54" i="2"/>
  <c r="AZ12" i="2"/>
  <c r="BL12" i="2" s="1"/>
  <c r="AY59" i="2"/>
  <c r="BI59" i="2" s="1"/>
  <c r="AZ71" i="2"/>
  <c r="BB90" i="2"/>
  <c r="BW90" i="2" s="1"/>
  <c r="AW63" i="2"/>
  <c r="AZ101" i="2"/>
  <c r="BL101" i="2" s="1"/>
  <c r="AZ99" i="2"/>
  <c r="BL99" i="2" s="1"/>
  <c r="AZ72" i="2"/>
  <c r="BL72" i="2" s="1"/>
  <c r="AW27" i="2"/>
  <c r="AW80" i="2"/>
  <c r="BA47" i="2"/>
  <c r="AW43" i="2"/>
  <c r="BB83" i="2"/>
  <c r="BW83" i="2" s="1"/>
  <c r="AW98" i="2"/>
  <c r="BB101" i="2"/>
  <c r="BW101" i="2" s="1"/>
  <c r="AY97" i="2"/>
  <c r="BI97" i="2" s="1"/>
  <c r="BB79" i="2"/>
  <c r="BW79" i="2" s="1"/>
  <c r="BT70" i="2"/>
  <c r="BV70" i="2" s="1"/>
  <c r="BB16" i="2"/>
  <c r="BW16" i="2" s="1"/>
  <c r="BN69" i="2"/>
  <c r="AY13" i="2"/>
  <c r="BI13" i="2" s="1"/>
  <c r="AY31" i="2"/>
  <c r="AW94" i="2"/>
  <c r="AY33" i="2"/>
  <c r="AZ74" i="2"/>
  <c r="BS74" i="2" s="1"/>
  <c r="BW71" i="2"/>
  <c r="BX71" i="2" s="1"/>
  <c r="BX75" i="2" s="1"/>
  <c r="BL22" i="2"/>
  <c r="BI47" i="2"/>
  <c r="BW100" i="2"/>
  <c r="BS26" i="2"/>
  <c r="BI15" i="2"/>
  <c r="BL24" i="2"/>
  <c r="BL60" i="2"/>
  <c r="BL64" i="2"/>
  <c r="BW48" i="2"/>
  <c r="BL69" i="2"/>
  <c r="BM65" i="2" s="1"/>
  <c r="BL63" i="2"/>
  <c r="BW45" i="2"/>
  <c r="BL45" i="2"/>
  <c r="BL37" i="2"/>
  <c r="BI39" i="2"/>
  <c r="BI27" i="2"/>
  <c r="BI19" i="2"/>
  <c r="BL19" i="2"/>
  <c r="BS19" i="2"/>
  <c r="BS23" i="2"/>
  <c r="BI89" i="2"/>
  <c r="BL79" i="2"/>
  <c r="BF81" i="2"/>
  <c r="BI81" i="2"/>
  <c r="BI72" i="2"/>
  <c r="BJ72" i="2" s="1"/>
  <c r="BL66" i="2"/>
  <c r="BS68" i="2"/>
  <c r="BT64" i="2" s="1"/>
  <c r="BL68" i="2"/>
  <c r="BI65" i="2"/>
  <c r="BI61" i="2"/>
  <c r="BL58" i="2"/>
  <c r="BI56" i="2"/>
  <c r="BI48" i="2"/>
  <c r="BO48" i="2"/>
  <c r="BW42" i="2"/>
  <c r="BS46" i="2"/>
  <c r="BL46" i="2"/>
  <c r="BF41" i="2"/>
  <c r="BI36" i="2"/>
  <c r="BL26" i="2"/>
  <c r="BI25" i="2"/>
  <c r="BI20" i="2"/>
  <c r="BO96" i="2"/>
  <c r="BW97" i="2"/>
  <c r="BI99" i="2"/>
  <c r="BI94" i="2"/>
  <c r="BF91" i="2"/>
  <c r="BI87" i="2"/>
  <c r="BI82" i="2"/>
  <c r="BL81" i="2"/>
  <c r="BW54" i="2"/>
  <c r="BL73" i="2"/>
  <c r="BM73" i="2" s="1"/>
  <c r="BW7" i="2"/>
  <c r="BW92" i="2"/>
  <c r="BW9" i="2"/>
  <c r="AH31" i="1"/>
  <c r="AD31" i="1" s="1"/>
  <c r="Z31" i="1" s="1"/>
  <c r="V31" i="1" s="1"/>
  <c r="R31" i="1" s="1"/>
  <c r="N31" i="1" s="1"/>
  <c r="J31" i="1" s="1"/>
  <c r="F31" i="1" s="1"/>
  <c r="AG30" i="1"/>
  <c r="AC30" i="1" s="1"/>
  <c r="Y30" i="1" s="1"/>
  <c r="U30" i="1" s="1"/>
  <c r="Q30" i="1" s="1"/>
  <c r="M30" i="1" s="1"/>
  <c r="I30" i="1" s="1"/>
  <c r="E30" i="1" s="1"/>
  <c r="AF35" i="1"/>
  <c r="AB35" i="1" s="1"/>
  <c r="X35" i="1" s="1"/>
  <c r="T35" i="1" s="1"/>
  <c r="P35" i="1" s="1"/>
  <c r="L35" i="1" s="1"/>
  <c r="H35" i="1" s="1"/>
  <c r="D35" i="1" s="1"/>
  <c r="AE33" i="1"/>
  <c r="AA33" i="1" s="1"/>
  <c r="W33" i="1" s="1"/>
  <c r="S33" i="1" s="1"/>
  <c r="O33" i="1" s="1"/>
  <c r="K33" i="1" s="1"/>
  <c r="G33" i="1" s="1"/>
  <c r="C33" i="1" s="1"/>
  <c r="AF30" i="1"/>
  <c r="AB30" i="1" s="1"/>
  <c r="X30" i="1" s="1"/>
  <c r="T30" i="1" s="1"/>
  <c r="P30" i="1" s="1"/>
  <c r="L30" i="1" s="1"/>
  <c r="H30" i="1" s="1"/>
  <c r="D30" i="1" s="1"/>
  <c r="AG32" i="1"/>
  <c r="AC32" i="1" s="1"/>
  <c r="Y32" i="1" s="1"/>
  <c r="U32" i="1" s="1"/>
  <c r="Q32" i="1" s="1"/>
  <c r="M32" i="1" s="1"/>
  <c r="I32" i="1" s="1"/>
  <c r="E32" i="1" s="1"/>
  <c r="AE36" i="1"/>
  <c r="AA36" i="1" s="1"/>
  <c r="W36" i="1" s="1"/>
  <c r="S36" i="1" s="1"/>
  <c r="O36" i="1" s="1"/>
  <c r="K36" i="1" s="1"/>
  <c r="G36" i="1" s="1"/>
  <c r="C36" i="1" s="1"/>
  <c r="AE34" i="1"/>
  <c r="AA34" i="1" s="1"/>
  <c r="W34" i="1" s="1"/>
  <c r="S34" i="1" s="1"/>
  <c r="O34" i="1" s="1"/>
  <c r="K34" i="1" s="1"/>
  <c r="G34" i="1" s="1"/>
  <c r="C34" i="1" s="1"/>
  <c r="AF29" i="1"/>
  <c r="AB29" i="1" s="1"/>
  <c r="X29" i="1" s="1"/>
  <c r="T29" i="1" s="1"/>
  <c r="P29" i="1" s="1"/>
  <c r="L29" i="1" s="1"/>
  <c r="H29" i="1" s="1"/>
  <c r="D29" i="1" s="1"/>
  <c r="AF31" i="1"/>
  <c r="AB31" i="1" s="1"/>
  <c r="X31" i="1" s="1"/>
  <c r="T31" i="1" s="1"/>
  <c r="P31" i="1" s="1"/>
  <c r="L31" i="1" s="1"/>
  <c r="H31" i="1" s="1"/>
  <c r="D31" i="1" s="1"/>
  <c r="AH34" i="1"/>
  <c r="AD34" i="1" s="1"/>
  <c r="Z34" i="1" s="1"/>
  <c r="V34" i="1" s="1"/>
  <c r="R34" i="1" s="1"/>
  <c r="N34" i="1" s="1"/>
  <c r="J34" i="1" s="1"/>
  <c r="F34" i="1" s="1"/>
  <c r="AH32" i="1"/>
  <c r="AD32" i="1" s="1"/>
  <c r="Z32" i="1" s="1"/>
  <c r="V32" i="1" s="1"/>
  <c r="R32" i="1" s="1"/>
  <c r="N32" i="1" s="1"/>
  <c r="J32" i="1" s="1"/>
  <c r="F32" i="1" s="1"/>
  <c r="AG34" i="1"/>
  <c r="AC34" i="1" s="1"/>
  <c r="Y34" i="1" s="1"/>
  <c r="U34" i="1" s="1"/>
  <c r="Q34" i="1" s="1"/>
  <c r="M34" i="1" s="1"/>
  <c r="I34" i="1" s="1"/>
  <c r="E34" i="1" s="1"/>
  <c r="AF32" i="1"/>
  <c r="AB32" i="1" s="1"/>
  <c r="X32" i="1" s="1"/>
  <c r="T32" i="1" s="1"/>
  <c r="P32" i="1" s="1"/>
  <c r="L32" i="1" s="1"/>
  <c r="H32" i="1" s="1"/>
  <c r="D32" i="1" s="1"/>
  <c r="AG33" i="1"/>
  <c r="AC33" i="1" s="1"/>
  <c r="Y33" i="1" s="1"/>
  <c r="U33" i="1" s="1"/>
  <c r="Q33" i="1" s="1"/>
  <c r="M33" i="1" s="1"/>
  <c r="I33" i="1" s="1"/>
  <c r="E33" i="1" s="1"/>
  <c r="AH33" i="1"/>
  <c r="AD33" i="1" s="1"/>
  <c r="Z33" i="1" s="1"/>
  <c r="V33" i="1" s="1"/>
  <c r="R33" i="1" s="1"/>
  <c r="N33" i="1" s="1"/>
  <c r="J33" i="1" s="1"/>
  <c r="F33" i="1" s="1"/>
  <c r="AG36" i="1"/>
  <c r="AC36" i="1" s="1"/>
  <c r="Y36" i="1" s="1"/>
  <c r="U36" i="1" s="1"/>
  <c r="Q36" i="1" s="1"/>
  <c r="M36" i="1" s="1"/>
  <c r="I36" i="1" s="1"/>
  <c r="E36" i="1" s="1"/>
  <c r="AF33" i="1"/>
  <c r="AB33" i="1" s="1"/>
  <c r="X33" i="1" s="1"/>
  <c r="T33" i="1" s="1"/>
  <c r="P33" i="1" s="1"/>
  <c r="L33" i="1" s="1"/>
  <c r="H33" i="1" s="1"/>
  <c r="D33" i="1" s="1"/>
  <c r="AE31" i="1"/>
  <c r="AA31" i="1" s="1"/>
  <c r="W31" i="1" s="1"/>
  <c r="S31" i="1" s="1"/>
  <c r="O31" i="1" s="1"/>
  <c r="K31" i="1" s="1"/>
  <c r="G31" i="1" s="1"/>
  <c r="C31" i="1" s="1"/>
  <c r="AF36" i="1"/>
  <c r="AB36" i="1" s="1"/>
  <c r="X36" i="1" s="1"/>
  <c r="T36" i="1" s="1"/>
  <c r="P36" i="1" s="1"/>
  <c r="L36" i="1" s="1"/>
  <c r="H36" i="1" s="1"/>
  <c r="D36" i="1" s="1"/>
  <c r="AD36" i="1"/>
  <c r="Z36" i="1" s="1"/>
  <c r="V36" i="1" s="1"/>
  <c r="R36" i="1" s="1"/>
  <c r="N36" i="1" s="1"/>
  <c r="J36" i="1" s="1"/>
  <c r="F36" i="1" s="1"/>
  <c r="AA29" i="1"/>
  <c r="W29" i="1" s="1"/>
  <c r="S29" i="1" s="1"/>
  <c r="O29" i="1" s="1"/>
  <c r="K29" i="1" s="1"/>
  <c r="G29" i="1" s="1"/>
  <c r="C29" i="1" s="1"/>
  <c r="AH35" i="1"/>
  <c r="AD35" i="1" s="1"/>
  <c r="Z35" i="1" s="1"/>
  <c r="V35" i="1" s="1"/>
  <c r="R35" i="1" s="1"/>
  <c r="N35" i="1" s="1"/>
  <c r="J35" i="1" s="1"/>
  <c r="F35" i="1" s="1"/>
  <c r="AG35" i="1"/>
  <c r="AC35" i="1" s="1"/>
  <c r="Y35" i="1" s="1"/>
  <c r="U35" i="1" s="1"/>
  <c r="Q35" i="1" s="1"/>
  <c r="M35" i="1" s="1"/>
  <c r="I35" i="1" s="1"/>
  <c r="E35" i="1" s="1"/>
  <c r="AB34" i="1"/>
  <c r="X34" i="1" s="1"/>
  <c r="T34" i="1" s="1"/>
  <c r="P34" i="1" s="1"/>
  <c r="L34" i="1" s="1"/>
  <c r="H34" i="1" s="1"/>
  <c r="D34" i="1" s="1"/>
  <c r="AH29" i="1"/>
  <c r="AD29" i="1" s="1"/>
  <c r="Z29" i="1" s="1"/>
  <c r="V29" i="1" s="1"/>
  <c r="R29" i="1" s="1"/>
  <c r="N29" i="1" s="1"/>
  <c r="J29" i="1" s="1"/>
  <c r="F29" i="1" s="1"/>
  <c r="AH37" i="1"/>
  <c r="AD37" i="1" s="1"/>
  <c r="Z37" i="1" s="1"/>
  <c r="V37" i="1" s="1"/>
  <c r="R37" i="1" s="1"/>
  <c r="N37" i="1" s="1"/>
  <c r="J37" i="1" s="1"/>
  <c r="F37" i="1" s="1"/>
  <c r="AC37" i="1"/>
  <c r="Y37" i="1" s="1"/>
  <c r="U37" i="1" s="1"/>
  <c r="Q37" i="1" s="1"/>
  <c r="M37" i="1" s="1"/>
  <c r="I37" i="1" s="1"/>
  <c r="E37" i="1" s="1"/>
  <c r="AB37" i="1"/>
  <c r="X37" i="1" s="1"/>
  <c r="T37" i="1" s="1"/>
  <c r="P37" i="1" s="1"/>
  <c r="L37" i="1" s="1"/>
  <c r="H37" i="1" s="1"/>
  <c r="D37" i="1" s="1"/>
  <c r="AE37" i="1"/>
  <c r="AA37" i="1" s="1"/>
  <c r="W37" i="1" s="1"/>
  <c r="S37" i="1" s="1"/>
  <c r="O37" i="1" s="1"/>
  <c r="K37" i="1" s="1"/>
  <c r="G37" i="1" s="1"/>
  <c r="C37" i="1" s="1"/>
  <c r="AE35" i="1"/>
  <c r="AA35" i="1" s="1"/>
  <c r="W35" i="1" s="1"/>
  <c r="S35" i="1" s="1"/>
  <c r="O35" i="1" s="1"/>
  <c r="K35" i="1" s="1"/>
  <c r="G35" i="1" s="1"/>
  <c r="C35" i="1" s="1"/>
  <c r="AH30" i="1"/>
  <c r="AD30" i="1" s="1"/>
  <c r="Z30" i="1" s="1"/>
  <c r="V30" i="1" s="1"/>
  <c r="R30" i="1" s="1"/>
  <c r="N30" i="1" s="1"/>
  <c r="J30" i="1" s="1"/>
  <c r="F30" i="1" s="1"/>
  <c r="AA30" i="1"/>
  <c r="W30" i="1" s="1"/>
  <c r="S30" i="1" s="1"/>
  <c r="O30" i="1" s="1"/>
  <c r="K30" i="1" s="1"/>
  <c r="G30" i="1" s="1"/>
  <c r="C30" i="1" s="1"/>
  <c r="BO68" i="2" l="1"/>
  <c r="BP64" i="2" s="1"/>
  <c r="BM63" i="2"/>
  <c r="BN63" i="2" s="1"/>
  <c r="BF73" i="2"/>
  <c r="BG73" i="2" s="1"/>
  <c r="BS41" i="2"/>
  <c r="BS84" i="2"/>
  <c r="BO100" i="2"/>
  <c r="BF95" i="2"/>
  <c r="BF25" i="2"/>
  <c r="BF89" i="2"/>
  <c r="BF92" i="2"/>
  <c r="BF51" i="2"/>
  <c r="BF39" i="2"/>
  <c r="BS100" i="2"/>
  <c r="BF100" i="2"/>
  <c r="BO95" i="2"/>
  <c r="BS79" i="2"/>
  <c r="BX74" i="2"/>
  <c r="BX78" i="2" s="1"/>
  <c r="BX82" i="2" s="1"/>
  <c r="BX86" i="2" s="1"/>
  <c r="BX90" i="2" s="1"/>
  <c r="BX94" i="2" s="1"/>
  <c r="BX98" i="2" s="1"/>
  <c r="BX102" i="2" s="1"/>
  <c r="BF69" i="2"/>
  <c r="BG65" i="2" s="1"/>
  <c r="BS93" i="2"/>
  <c r="BJ66" i="2"/>
  <c r="BX66" i="2"/>
  <c r="BO61" i="2"/>
  <c r="BF22" i="2"/>
  <c r="BS40" i="2"/>
  <c r="BM64" i="2"/>
  <c r="BM60" i="2" s="1"/>
  <c r="BT74" i="2"/>
  <c r="BV74" i="2" s="1"/>
  <c r="BO98" i="2"/>
  <c r="BO103" i="2"/>
  <c r="BF79" i="2"/>
  <c r="BO84" i="2"/>
  <c r="BO33" i="2"/>
  <c r="BM72" i="2"/>
  <c r="BM76" i="2" s="1"/>
  <c r="BF54" i="2"/>
  <c r="BF55" i="2"/>
  <c r="BO20" i="2"/>
  <c r="BF66" i="2"/>
  <c r="BS102" i="2"/>
  <c r="BL86" i="2"/>
  <c r="BS36" i="2"/>
  <c r="BF70" i="2"/>
  <c r="BO63" i="2"/>
  <c r="BF57" i="2"/>
  <c r="BF102" i="2"/>
  <c r="BF16" i="2"/>
  <c r="BF103" i="2"/>
  <c r="BO49" i="2"/>
  <c r="BO42" i="2"/>
  <c r="BO102" i="2"/>
  <c r="BS103" i="2"/>
  <c r="BO13" i="2"/>
  <c r="BS13" i="2"/>
  <c r="BL25" i="2"/>
  <c r="BO89" i="2"/>
  <c r="BF63" i="2"/>
  <c r="BS71" i="2"/>
  <c r="BT71" i="2" s="1"/>
  <c r="BV71" i="2" s="1"/>
  <c r="BO55" i="2"/>
  <c r="BG66" i="2"/>
  <c r="BH66" i="2" s="1"/>
  <c r="BS39" i="2"/>
  <c r="BI63" i="2"/>
  <c r="BS69" i="2"/>
  <c r="BT65" i="2" s="1"/>
  <c r="BO91" i="2"/>
  <c r="BI51" i="2"/>
  <c r="BF17" i="2"/>
  <c r="BS91" i="2"/>
  <c r="BO31" i="2"/>
  <c r="BL92" i="2"/>
  <c r="BO14" i="2"/>
  <c r="BS44" i="2"/>
  <c r="BO79" i="2"/>
  <c r="BI102" i="2"/>
  <c r="BI57" i="2"/>
  <c r="BS92" i="2"/>
  <c r="BF53" i="2"/>
  <c r="BO62" i="2"/>
  <c r="BF11" i="2"/>
  <c r="BF13" i="2"/>
  <c r="BO56" i="2"/>
  <c r="BF80" i="2"/>
  <c r="BO46" i="2"/>
  <c r="BS60" i="2"/>
  <c r="BS37" i="2"/>
  <c r="BS50" i="2"/>
  <c r="BO92" i="2"/>
  <c r="BO8" i="2"/>
  <c r="BO39" i="2"/>
  <c r="BS7" i="2"/>
  <c r="BS24" i="2"/>
  <c r="BO104" i="2"/>
  <c r="BL52" i="2"/>
  <c r="BF68" i="2"/>
  <c r="BG64" i="2" s="1"/>
  <c r="BH64" i="2" s="1"/>
  <c r="BO73" i="2"/>
  <c r="BP73" i="2" s="1"/>
  <c r="BP77" i="2" s="1"/>
  <c r="BO35" i="2"/>
  <c r="BS47" i="2"/>
  <c r="BS20" i="2"/>
  <c r="BI16" i="2"/>
  <c r="BS29" i="2"/>
  <c r="BS9" i="2"/>
  <c r="BS54" i="2"/>
  <c r="BO40" i="2"/>
  <c r="BO85" i="2"/>
  <c r="BF104" i="2"/>
  <c r="BO38" i="2"/>
  <c r="BO72" i="2"/>
  <c r="BP72" i="2" s="1"/>
  <c r="BO17" i="2"/>
  <c r="BI91" i="2"/>
  <c r="BS96" i="2"/>
  <c r="BF72" i="2"/>
  <c r="BG72" i="2" s="1"/>
  <c r="BH72" i="2" s="1"/>
  <c r="BF82" i="2"/>
  <c r="BL39" i="2"/>
  <c r="BF96" i="2"/>
  <c r="BO7" i="2"/>
  <c r="BF8" i="2"/>
  <c r="BF21" i="2"/>
  <c r="BI103" i="2"/>
  <c r="BJ62" i="2"/>
  <c r="BJ58" i="2" s="1"/>
  <c r="BI73" i="2"/>
  <c r="BJ73" i="2" s="1"/>
  <c r="BK73" i="2" s="1"/>
  <c r="BF78" i="2"/>
  <c r="BI31" i="2"/>
  <c r="BF67" i="2"/>
  <c r="BG63" i="2" s="1"/>
  <c r="BG59" i="2" s="1"/>
  <c r="BF33" i="2"/>
  <c r="BO27" i="2"/>
  <c r="BO41" i="2"/>
  <c r="BS94" i="2"/>
  <c r="BO47" i="2"/>
  <c r="BO22" i="2"/>
  <c r="BF93" i="2"/>
  <c r="BF35" i="2"/>
  <c r="BS73" i="2"/>
  <c r="BT73" i="2" s="1"/>
  <c r="BV73" i="2" s="1"/>
  <c r="BL71" i="2"/>
  <c r="BM71" i="2" s="1"/>
  <c r="BN71" i="2" s="1"/>
  <c r="BL98" i="2"/>
  <c r="BF30" i="2"/>
  <c r="BF45" i="2"/>
  <c r="BF50" i="2"/>
  <c r="BF36" i="2"/>
  <c r="BO32" i="2"/>
  <c r="BO15" i="2"/>
  <c r="BO26" i="2"/>
  <c r="BF42" i="2"/>
  <c r="BO57" i="2"/>
  <c r="BF64" i="2"/>
  <c r="BS72" i="2"/>
  <c r="BT72" i="2" s="1"/>
  <c r="BV72" i="2" s="1"/>
  <c r="BL89" i="2"/>
  <c r="BI7" i="2"/>
  <c r="BM66" i="2"/>
  <c r="BN66" i="2" s="1"/>
  <c r="BS98" i="2"/>
  <c r="BO9" i="2"/>
  <c r="BX73" i="2"/>
  <c r="BX77" i="2" s="1"/>
  <c r="BX81" i="2" s="1"/>
  <c r="BX85" i="2" s="1"/>
  <c r="BX89" i="2" s="1"/>
  <c r="BX93" i="2" s="1"/>
  <c r="BX97" i="2" s="1"/>
  <c r="BX101" i="2" s="1"/>
  <c r="BS82" i="2"/>
  <c r="BO23" i="2"/>
  <c r="BS42" i="2"/>
  <c r="BS87" i="2"/>
  <c r="BS12" i="2"/>
  <c r="BO77" i="2"/>
  <c r="BF83" i="2"/>
  <c r="BS101" i="2"/>
  <c r="BS21" i="2"/>
  <c r="BM59" i="2"/>
  <c r="BN59" i="2" s="1"/>
  <c r="BO93" i="2"/>
  <c r="BI42" i="2"/>
  <c r="BF90" i="2"/>
  <c r="BS65" i="2"/>
  <c r="BO65" i="2"/>
  <c r="BF38" i="2"/>
  <c r="BO24" i="2"/>
  <c r="BI46" i="2"/>
  <c r="BO88" i="2"/>
  <c r="BO99" i="2"/>
  <c r="BI33" i="2"/>
  <c r="BO34" i="2"/>
  <c r="BF40" i="2"/>
  <c r="BO45" i="2"/>
  <c r="BL54" i="2"/>
  <c r="BO53" i="2"/>
  <c r="BO69" i="2"/>
  <c r="BP65" i="2" s="1"/>
  <c r="BR65" i="2" s="1"/>
  <c r="BS35" i="2"/>
  <c r="BF47" i="2"/>
  <c r="BF26" i="2"/>
  <c r="BS81" i="2"/>
  <c r="BL74" i="2"/>
  <c r="BM74" i="2" s="1"/>
  <c r="BM78" i="2" s="1"/>
  <c r="BF75" i="2"/>
  <c r="BS90" i="2"/>
  <c r="BO44" i="2"/>
  <c r="BS85" i="2"/>
  <c r="BJ71" i="2"/>
  <c r="BO16" i="2"/>
  <c r="BO50" i="2"/>
  <c r="BS59" i="2"/>
  <c r="BI30" i="2"/>
  <c r="BS11" i="2"/>
  <c r="BI24" i="2"/>
  <c r="BI69" i="2"/>
  <c r="BJ65" i="2" s="1"/>
  <c r="BJ61" i="2" s="1"/>
  <c r="BS89" i="2"/>
  <c r="BL11" i="2"/>
  <c r="BF31" i="2"/>
  <c r="BI43" i="2"/>
  <c r="BS55" i="2"/>
  <c r="BF62" i="2"/>
  <c r="BF12" i="2"/>
  <c r="BO59" i="2"/>
  <c r="BF27" i="2"/>
  <c r="BS57" i="2"/>
  <c r="BO30" i="2"/>
  <c r="BO58" i="2"/>
  <c r="BF19" i="2"/>
  <c r="BO52" i="2"/>
  <c r="BF99" i="2"/>
  <c r="BO67" i="2"/>
  <c r="BP63" i="2" s="1"/>
  <c r="BR63" i="2" s="1"/>
  <c r="BS43" i="2"/>
  <c r="BJ63" i="2"/>
  <c r="BO28" i="2"/>
  <c r="BS62" i="2"/>
  <c r="BO90" i="2"/>
  <c r="BF9" i="2"/>
  <c r="BF88" i="2"/>
  <c r="BI45" i="2"/>
  <c r="BO60" i="2"/>
  <c r="BO12" i="2"/>
  <c r="BO36" i="2"/>
  <c r="BO54" i="2"/>
  <c r="BO78" i="2"/>
  <c r="BL65" i="2"/>
  <c r="BM61" i="2" s="1"/>
  <c r="BS97" i="2"/>
  <c r="BF84" i="2"/>
  <c r="BF60" i="2"/>
  <c r="BI75" i="2"/>
  <c r="BO70" i="2"/>
  <c r="BP66" i="2" s="1"/>
  <c r="BR66" i="2" s="1"/>
  <c r="BS83" i="2"/>
  <c r="BO66" i="2"/>
  <c r="BS77" i="2"/>
  <c r="BF32" i="2"/>
  <c r="BS28" i="2"/>
  <c r="BF74" i="2"/>
  <c r="BG74" i="2" s="1"/>
  <c r="BH74" i="2" s="1"/>
  <c r="BS18" i="2"/>
  <c r="BO51" i="2"/>
  <c r="BI14" i="2"/>
  <c r="BI50" i="2"/>
  <c r="BL50" i="2"/>
  <c r="BF97" i="2"/>
  <c r="BF28" i="2"/>
  <c r="BF18" i="2"/>
  <c r="BS34" i="2"/>
  <c r="BS30" i="2"/>
  <c r="BL8" i="2"/>
  <c r="BO86" i="2"/>
  <c r="BF94" i="2"/>
  <c r="BF56" i="2"/>
  <c r="BF71" i="2"/>
  <c r="BG71" i="2" s="1"/>
  <c r="BH71" i="2" s="1"/>
  <c r="BF98" i="2"/>
  <c r="BS8" i="2"/>
  <c r="BO83" i="2"/>
  <c r="BO10" i="2"/>
  <c r="BF23" i="2"/>
  <c r="BF52" i="2"/>
  <c r="BS53" i="2"/>
  <c r="BO76" i="2"/>
  <c r="BL32" i="2"/>
  <c r="BS15" i="2"/>
  <c r="BO37" i="2"/>
  <c r="BF37" i="2"/>
  <c r="BI37" i="2"/>
  <c r="BS88" i="2"/>
  <c r="BF10" i="2"/>
  <c r="BI23" i="2"/>
  <c r="BS51" i="2"/>
  <c r="BS27" i="2"/>
  <c r="BO94" i="2"/>
  <c r="BF101" i="2"/>
  <c r="BS38" i="2"/>
  <c r="BF44" i="2"/>
  <c r="BF48" i="2"/>
  <c r="BS76" i="2"/>
  <c r="BF77" i="2"/>
  <c r="BG77" i="2" s="1"/>
  <c r="BF86" i="2"/>
  <c r="BO11" i="2"/>
  <c r="BO21" i="2"/>
  <c r="BL27" i="2"/>
  <c r="BS33" i="2"/>
  <c r="BO43" i="2"/>
  <c r="BF58" i="2"/>
  <c r="BS67" i="2"/>
  <c r="BT63" i="2" s="1"/>
  <c r="BV63" i="2" s="1"/>
  <c r="BF85" i="2"/>
  <c r="BF87" i="2"/>
  <c r="BS16" i="2"/>
  <c r="BO101" i="2"/>
  <c r="BF34" i="2"/>
  <c r="BI44" i="2"/>
  <c r="BF49" i="2"/>
  <c r="BS56" i="2"/>
  <c r="BO64" i="2"/>
  <c r="BP60" i="2" s="1"/>
  <c r="BF76" i="2"/>
  <c r="BG76" i="2" s="1"/>
  <c r="BO18" i="2"/>
  <c r="BO19" i="2"/>
  <c r="BL21" i="2"/>
  <c r="BI52" i="2"/>
  <c r="BF59" i="2"/>
  <c r="BS70" i="2"/>
  <c r="BT66" i="2" s="1"/>
  <c r="BV66" i="2" s="1"/>
  <c r="BS48" i="2"/>
  <c r="BI54" i="2"/>
  <c r="BL93" i="2"/>
  <c r="BX59" i="2"/>
  <c r="BX55" i="2" s="1"/>
  <c r="BX51" i="2" s="1"/>
  <c r="BX47" i="2" s="1"/>
  <c r="BX43" i="2" s="1"/>
  <c r="BX39" i="2" s="1"/>
  <c r="BX35" i="2" s="1"/>
  <c r="BX31" i="2" s="1"/>
  <c r="BX27" i="2" s="1"/>
  <c r="BX23" i="2" s="1"/>
  <c r="BX19" i="2" s="1"/>
  <c r="BX15" i="2" s="1"/>
  <c r="BX11" i="2" s="1"/>
  <c r="BX7" i="2" s="1"/>
  <c r="BX3" i="2" s="1"/>
  <c r="BI29" i="2"/>
  <c r="BF29" i="2"/>
  <c r="BO97" i="2"/>
  <c r="BO87" i="2"/>
  <c r="BO80" i="2"/>
  <c r="BO74" i="2"/>
  <c r="BP74" i="2" s="1"/>
  <c r="BR74" i="2" s="1"/>
  <c r="BL87" i="2"/>
  <c r="BS25" i="2"/>
  <c r="BS49" i="2"/>
  <c r="BL56" i="2"/>
  <c r="BI9" i="2"/>
  <c r="BL80" i="2"/>
  <c r="BO71" i="2"/>
  <c r="BP71" i="2" s="1"/>
  <c r="BS61" i="2"/>
  <c r="BL61" i="2"/>
  <c r="BS80" i="2"/>
  <c r="BS32" i="2"/>
  <c r="BF46" i="2"/>
  <c r="BX76" i="2"/>
  <c r="BX80" i="2" s="1"/>
  <c r="BX84" i="2" s="1"/>
  <c r="BX88" i="2" s="1"/>
  <c r="BX92" i="2" s="1"/>
  <c r="BX96" i="2" s="1"/>
  <c r="BX100" i="2" s="1"/>
  <c r="BX104" i="2" s="1"/>
  <c r="BS95" i="2"/>
  <c r="BS99" i="2"/>
  <c r="BX79" i="2"/>
  <c r="BX83" i="2" s="1"/>
  <c r="BX87" i="2" s="1"/>
  <c r="BX91" i="2" s="1"/>
  <c r="BX95" i="2" s="1"/>
  <c r="BX99" i="2" s="1"/>
  <c r="BX103" i="2" s="1"/>
  <c r="BF14" i="2"/>
  <c r="BO29" i="2"/>
  <c r="BS17" i="2"/>
  <c r="BF15" i="2"/>
  <c r="BX60" i="2"/>
  <c r="BX56" i="2" s="1"/>
  <c r="BX52" i="2" s="1"/>
  <c r="BX48" i="2" s="1"/>
  <c r="BX44" i="2" s="1"/>
  <c r="BX40" i="2" s="1"/>
  <c r="BX36" i="2" s="1"/>
  <c r="BX32" i="2" s="1"/>
  <c r="BX28" i="2" s="1"/>
  <c r="BX24" i="2" s="1"/>
  <c r="BX20" i="2" s="1"/>
  <c r="BX16" i="2" s="1"/>
  <c r="BX12" i="2" s="1"/>
  <c r="BX8" i="2" s="1"/>
  <c r="BX4" i="2" s="1"/>
  <c r="BO82" i="2"/>
  <c r="BS10" i="2"/>
  <c r="BO25" i="2"/>
  <c r="BS31" i="2"/>
  <c r="BK66" i="2"/>
  <c r="BX61" i="2"/>
  <c r="BX57" i="2" s="1"/>
  <c r="BX53" i="2" s="1"/>
  <c r="BX49" i="2" s="1"/>
  <c r="BX45" i="2" s="1"/>
  <c r="BX41" i="2" s="1"/>
  <c r="BX37" i="2" s="1"/>
  <c r="BX33" i="2" s="1"/>
  <c r="BX29" i="2" s="1"/>
  <c r="BX25" i="2" s="1"/>
  <c r="BX21" i="2" s="1"/>
  <c r="BX17" i="2" s="1"/>
  <c r="BX13" i="2" s="1"/>
  <c r="BX9" i="2" s="1"/>
  <c r="BX5" i="2" s="1"/>
  <c r="BK64" i="2"/>
  <c r="BJ60" i="2"/>
  <c r="BH73" i="2"/>
  <c r="BN65" i="2"/>
  <c r="BR72" i="2"/>
  <c r="BN72" i="2"/>
  <c r="BK74" i="2"/>
  <c r="BJ78" i="2"/>
  <c r="BV65" i="2"/>
  <c r="BK62" i="2"/>
  <c r="BX62" i="2"/>
  <c r="BX58" i="2" s="1"/>
  <c r="BX54" i="2" s="1"/>
  <c r="BX50" i="2" s="1"/>
  <c r="BX46" i="2" s="1"/>
  <c r="BX42" i="2" s="1"/>
  <c r="BX38" i="2" s="1"/>
  <c r="BX34" i="2" s="1"/>
  <c r="BX30" i="2" s="1"/>
  <c r="BX26" i="2" s="1"/>
  <c r="BX22" i="2" s="1"/>
  <c r="BX18" i="2" s="1"/>
  <c r="BX14" i="2" s="1"/>
  <c r="BX10" i="2" s="1"/>
  <c r="BX6" i="2" s="1"/>
  <c r="BM77" i="2"/>
  <c r="BN73" i="2"/>
  <c r="BP61" i="2"/>
  <c r="BG61" i="2"/>
  <c r="BH65" i="2"/>
  <c r="BG62" i="2"/>
  <c r="BK72" i="2"/>
  <c r="BJ76" i="2"/>
  <c r="BT60" i="2"/>
  <c r="BV64" i="2"/>
  <c r="BR64" i="2"/>
  <c r="BT78" i="2" l="1"/>
  <c r="BT82" i="2" s="1"/>
  <c r="BR73" i="2"/>
  <c r="BM55" i="2"/>
  <c r="BP59" i="2"/>
  <c r="BR59" i="2" s="1"/>
  <c r="BK65" i="2"/>
  <c r="BP76" i="2"/>
  <c r="BR76" i="2" s="1"/>
  <c r="BT75" i="2"/>
  <c r="BT79" i="2" s="1"/>
  <c r="BN64" i="2"/>
  <c r="BH63" i="2"/>
  <c r="BM75" i="2"/>
  <c r="BM79" i="2" s="1"/>
  <c r="BJ59" i="2"/>
  <c r="BJ55" i="2" s="1"/>
  <c r="BT61" i="2"/>
  <c r="BV61" i="2" s="1"/>
  <c r="BT76" i="2"/>
  <c r="BT80" i="2" s="1"/>
  <c r="BG78" i="2"/>
  <c r="BG82" i="2" s="1"/>
  <c r="BT77" i="2"/>
  <c r="BV77" i="2" s="1"/>
  <c r="BJ77" i="2"/>
  <c r="BK77" i="2" s="1"/>
  <c r="BM62" i="2"/>
  <c r="BM58" i="2" s="1"/>
  <c r="BM54" i="2" s="1"/>
  <c r="BG60" i="2"/>
  <c r="BH60" i="2" s="1"/>
  <c r="BK63" i="2"/>
  <c r="BG75" i="2"/>
  <c r="BG79" i="2" s="1"/>
  <c r="BJ75" i="2"/>
  <c r="BK75" i="2" s="1"/>
  <c r="BK71" i="2"/>
  <c r="BN74" i="2"/>
  <c r="BP62" i="2"/>
  <c r="BT59" i="2"/>
  <c r="BR71" i="2"/>
  <c r="BP75" i="2"/>
  <c r="BT62" i="2"/>
  <c r="BP78" i="2"/>
  <c r="BP82" i="2" s="1"/>
  <c r="BN78" i="2"/>
  <c r="BM82" i="2"/>
  <c r="BV78" i="2"/>
  <c r="BH77" i="2"/>
  <c r="BG81" i="2"/>
  <c r="BN55" i="2"/>
  <c r="BM51" i="2"/>
  <c r="BH75" i="2"/>
  <c r="BJ82" i="2"/>
  <c r="BK78" i="2"/>
  <c r="BN61" i="2"/>
  <c r="BM57" i="2"/>
  <c r="BN76" i="2"/>
  <c r="BM80" i="2"/>
  <c r="BH62" i="2"/>
  <c r="BG58" i="2"/>
  <c r="BV60" i="2"/>
  <c r="BT56" i="2"/>
  <c r="BR77" i="2"/>
  <c r="BP81" i="2"/>
  <c r="BK58" i="2"/>
  <c r="BJ54" i="2"/>
  <c r="BK60" i="2"/>
  <c r="BJ56" i="2"/>
  <c r="BH76" i="2"/>
  <c r="BG80" i="2"/>
  <c r="BN60" i="2"/>
  <c r="BM56" i="2"/>
  <c r="BJ57" i="2"/>
  <c r="BK61" i="2"/>
  <c r="BM81" i="2"/>
  <c r="BN77" i="2"/>
  <c r="BP56" i="2"/>
  <c r="BR60" i="2"/>
  <c r="BH61" i="2"/>
  <c r="BG57" i="2"/>
  <c r="BK76" i="2"/>
  <c r="BJ80" i="2"/>
  <c r="BP57" i="2"/>
  <c r="BR61" i="2"/>
  <c r="BG55" i="2"/>
  <c r="BH59" i="2"/>
  <c r="BP55" i="2"/>
  <c r="BV76" i="2"/>
  <c r="BT57" i="2" l="1"/>
  <c r="BT53" i="2" s="1"/>
  <c r="BN75" i="2"/>
  <c r="BV75" i="2"/>
  <c r="BP80" i="2"/>
  <c r="BP84" i="2" s="1"/>
  <c r="BK59" i="2"/>
  <c r="BG56" i="2"/>
  <c r="BH56" i="2" s="1"/>
  <c r="BN62" i="2"/>
  <c r="BN58" i="2"/>
  <c r="BH78" i="2"/>
  <c r="BT81" i="2"/>
  <c r="BJ81" i="2"/>
  <c r="BK81" i="2" s="1"/>
  <c r="BR78" i="2"/>
  <c r="BJ79" i="2"/>
  <c r="BK79" i="2" s="1"/>
  <c r="BR62" i="2"/>
  <c r="BP58" i="2"/>
  <c r="BV62" i="2"/>
  <c r="BT58" i="2"/>
  <c r="BP79" i="2"/>
  <c r="BR75" i="2"/>
  <c r="BV59" i="2"/>
  <c r="BT55" i="2"/>
  <c r="BT86" i="2"/>
  <c r="BV82" i="2"/>
  <c r="BN82" i="2"/>
  <c r="BM86" i="2"/>
  <c r="BT52" i="2"/>
  <c r="BV56" i="2"/>
  <c r="BK57" i="2"/>
  <c r="BJ53" i="2"/>
  <c r="BV80" i="2"/>
  <c r="BT84" i="2"/>
  <c r="BH57" i="2"/>
  <c r="BG53" i="2"/>
  <c r="BT85" i="2"/>
  <c r="BV81" i="2"/>
  <c r="BJ50" i="2"/>
  <c r="BK54" i="2"/>
  <c r="BN79" i="2"/>
  <c r="BM83" i="2"/>
  <c r="BN57" i="2"/>
  <c r="BM53" i="2"/>
  <c r="BN51" i="2"/>
  <c r="BM47" i="2"/>
  <c r="BH55" i="2"/>
  <c r="BG51" i="2"/>
  <c r="BT83" i="2"/>
  <c r="BV79" i="2"/>
  <c r="BN54" i="2"/>
  <c r="BM50" i="2"/>
  <c r="BN56" i="2"/>
  <c r="BM52" i="2"/>
  <c r="BK56" i="2"/>
  <c r="BJ52" i="2"/>
  <c r="BR81" i="2"/>
  <c r="BP85" i="2"/>
  <c r="BH58" i="2"/>
  <c r="BG54" i="2"/>
  <c r="BG85" i="2"/>
  <c r="BH81" i="2"/>
  <c r="BR82" i="2"/>
  <c r="BP86" i="2"/>
  <c r="BK82" i="2"/>
  <c r="BJ86" i="2"/>
  <c r="BK80" i="2"/>
  <c r="BJ84" i="2"/>
  <c r="BH80" i="2"/>
  <c r="BG84" i="2"/>
  <c r="BR56" i="2"/>
  <c r="BP52" i="2"/>
  <c r="BR55" i="2"/>
  <c r="BP51" i="2"/>
  <c r="BK55" i="2"/>
  <c r="BJ51" i="2"/>
  <c r="BN80" i="2"/>
  <c r="BM84" i="2"/>
  <c r="BH79" i="2"/>
  <c r="BG83" i="2"/>
  <c r="BR80" i="2"/>
  <c r="BV57" i="2"/>
  <c r="BH82" i="2"/>
  <c r="BG86" i="2"/>
  <c r="BR57" i="2"/>
  <c r="BP53" i="2"/>
  <c r="BN81" i="2"/>
  <c r="BM85" i="2"/>
  <c r="BG52" i="2" l="1"/>
  <c r="BG48" i="2" s="1"/>
  <c r="BJ85" i="2"/>
  <c r="BK85" i="2" s="1"/>
  <c r="BJ83" i="2"/>
  <c r="BK83" i="2" s="1"/>
  <c r="BP54" i="2"/>
  <c r="BR58" i="2"/>
  <c r="BT51" i="2"/>
  <c r="BV55" i="2"/>
  <c r="BV58" i="2"/>
  <c r="BT54" i="2"/>
  <c r="BR79" i="2"/>
  <c r="BP83" i="2"/>
  <c r="BN86" i="2"/>
  <c r="BM90" i="2"/>
  <c r="BV86" i="2"/>
  <c r="BT90" i="2"/>
  <c r="BG49" i="2"/>
  <c r="BH53" i="2"/>
  <c r="BH85" i="2"/>
  <c r="BG89" i="2"/>
  <c r="BK51" i="2"/>
  <c r="BJ47" i="2"/>
  <c r="BP47" i="2"/>
  <c r="BR51" i="2"/>
  <c r="BK84" i="2"/>
  <c r="BJ88" i="2"/>
  <c r="BG50" i="2"/>
  <c r="BH54" i="2"/>
  <c r="BH51" i="2"/>
  <c r="BG47" i="2"/>
  <c r="BV84" i="2"/>
  <c r="BT88" i="2"/>
  <c r="BN84" i="2"/>
  <c r="BM88" i="2"/>
  <c r="BN83" i="2"/>
  <c r="BM87" i="2"/>
  <c r="BK50" i="2"/>
  <c r="BJ46" i="2"/>
  <c r="BN52" i="2"/>
  <c r="BM48" i="2"/>
  <c r="BV83" i="2"/>
  <c r="BT87" i="2"/>
  <c r="BN85" i="2"/>
  <c r="BM89" i="2"/>
  <c r="BP49" i="2"/>
  <c r="BR53" i="2"/>
  <c r="BR52" i="2"/>
  <c r="BP48" i="2"/>
  <c r="BK86" i="2"/>
  <c r="BJ90" i="2"/>
  <c r="BP89" i="2"/>
  <c r="BR85" i="2"/>
  <c r="BN47" i="2"/>
  <c r="BM43" i="2"/>
  <c r="BK53" i="2"/>
  <c r="BJ49" i="2"/>
  <c r="BP88" i="2"/>
  <c r="BR84" i="2"/>
  <c r="BT89" i="2"/>
  <c r="BV85" i="2"/>
  <c r="BV53" i="2"/>
  <c r="BT49" i="2"/>
  <c r="BH86" i="2"/>
  <c r="BG90" i="2"/>
  <c r="BG87" i="2"/>
  <c r="BH83" i="2"/>
  <c r="BH52" i="2"/>
  <c r="BR86" i="2"/>
  <c r="BP90" i="2"/>
  <c r="BK52" i="2"/>
  <c r="BJ48" i="2"/>
  <c r="BM46" i="2"/>
  <c r="BN50" i="2"/>
  <c r="BN53" i="2"/>
  <c r="BM49" i="2"/>
  <c r="BH84" i="2"/>
  <c r="BG88" i="2"/>
  <c r="BT48" i="2"/>
  <c r="BV52" i="2"/>
  <c r="BJ89" i="2" l="1"/>
  <c r="BK89" i="2" s="1"/>
  <c r="BJ87" i="2"/>
  <c r="BK87" i="2" s="1"/>
  <c r="BR54" i="2"/>
  <c r="BP50" i="2"/>
  <c r="BT50" i="2"/>
  <c r="BV54" i="2"/>
  <c r="BP87" i="2"/>
  <c r="BR83" i="2"/>
  <c r="BT47" i="2"/>
  <c r="BV51" i="2"/>
  <c r="BV90" i="2"/>
  <c r="BT94" i="2"/>
  <c r="BM94" i="2"/>
  <c r="BN90" i="2"/>
  <c r="BR49" i="2"/>
  <c r="BP45" i="2"/>
  <c r="BP94" i="2"/>
  <c r="BR90" i="2"/>
  <c r="BK90" i="2"/>
  <c r="BJ94" i="2"/>
  <c r="BN89" i="2"/>
  <c r="BM93" i="2"/>
  <c r="BH47" i="2"/>
  <c r="BG43" i="2"/>
  <c r="BK47" i="2"/>
  <c r="BJ43" i="2"/>
  <c r="BK48" i="2"/>
  <c r="BJ44" i="2"/>
  <c r="BT92" i="2"/>
  <c r="BV88" i="2"/>
  <c r="BH88" i="2"/>
  <c r="BG92" i="2"/>
  <c r="BT45" i="2"/>
  <c r="BV49" i="2"/>
  <c r="BJ45" i="2"/>
  <c r="BK49" i="2"/>
  <c r="BP44" i="2"/>
  <c r="BR48" i="2"/>
  <c r="BV87" i="2"/>
  <c r="BT91" i="2"/>
  <c r="BN87" i="2"/>
  <c r="BM91" i="2"/>
  <c r="BH89" i="2"/>
  <c r="BG93" i="2"/>
  <c r="BR89" i="2"/>
  <c r="BP93" i="2"/>
  <c r="BT44" i="2"/>
  <c r="BV48" i="2"/>
  <c r="BH48" i="2"/>
  <c r="BG44" i="2"/>
  <c r="BG46" i="2"/>
  <c r="BH50" i="2"/>
  <c r="BN49" i="2"/>
  <c r="BM45" i="2"/>
  <c r="BN43" i="2"/>
  <c r="BM39" i="2"/>
  <c r="BJ91" i="2"/>
  <c r="BN48" i="2"/>
  <c r="BM44" i="2"/>
  <c r="BN88" i="2"/>
  <c r="BM92" i="2"/>
  <c r="BK88" i="2"/>
  <c r="BJ92" i="2"/>
  <c r="BH90" i="2"/>
  <c r="BG94" i="2"/>
  <c r="BK46" i="2"/>
  <c r="BJ42" i="2"/>
  <c r="BR47" i="2"/>
  <c r="BP43" i="2"/>
  <c r="BP92" i="2"/>
  <c r="BR88" i="2"/>
  <c r="BN46" i="2"/>
  <c r="BM42" i="2"/>
  <c r="BG91" i="2"/>
  <c r="BH87" i="2"/>
  <c r="BT93" i="2"/>
  <c r="BV89" i="2"/>
  <c r="BG45" i="2"/>
  <c r="BH49" i="2"/>
  <c r="BJ93" i="2" l="1"/>
  <c r="BK93" i="2" s="1"/>
  <c r="BP46" i="2"/>
  <c r="BR50" i="2"/>
  <c r="BT43" i="2"/>
  <c r="BV47" i="2"/>
  <c r="BP91" i="2"/>
  <c r="BR87" i="2"/>
  <c r="BT46" i="2"/>
  <c r="BV50" i="2"/>
  <c r="BM98" i="2"/>
  <c r="BN94" i="2"/>
  <c r="BV94" i="2"/>
  <c r="BT98" i="2"/>
  <c r="BN44" i="2"/>
  <c r="BM40" i="2"/>
  <c r="BK43" i="2"/>
  <c r="BJ39" i="2"/>
  <c r="BV44" i="2"/>
  <c r="BT40" i="2"/>
  <c r="BN42" i="2"/>
  <c r="BM38" i="2"/>
  <c r="BG98" i="2"/>
  <c r="BH94" i="2"/>
  <c r="BK91" i="2"/>
  <c r="BJ95" i="2"/>
  <c r="BP97" i="2"/>
  <c r="BR93" i="2"/>
  <c r="BH43" i="2"/>
  <c r="BG39" i="2"/>
  <c r="BJ98" i="2"/>
  <c r="BK94" i="2"/>
  <c r="BP40" i="2"/>
  <c r="BR44" i="2"/>
  <c r="BV91" i="2"/>
  <c r="BT95" i="2"/>
  <c r="BG95" i="2"/>
  <c r="BH91" i="2"/>
  <c r="BH93" i="2"/>
  <c r="BG97" i="2"/>
  <c r="BN45" i="2"/>
  <c r="BM41" i="2"/>
  <c r="BP96" i="2"/>
  <c r="BR92" i="2"/>
  <c r="BG42" i="2"/>
  <c r="BH46" i="2"/>
  <c r="BJ41" i="2"/>
  <c r="BK45" i="2"/>
  <c r="BT96" i="2"/>
  <c r="BV92" i="2"/>
  <c r="BR94" i="2"/>
  <c r="BP98" i="2"/>
  <c r="BN39" i="2"/>
  <c r="BM35" i="2"/>
  <c r="BG41" i="2"/>
  <c r="BH45" i="2"/>
  <c r="BP39" i="2"/>
  <c r="BR43" i="2"/>
  <c r="BN92" i="2"/>
  <c r="BM96" i="2"/>
  <c r="BG40" i="2"/>
  <c r="BH44" i="2"/>
  <c r="BN91" i="2"/>
  <c r="BM95" i="2"/>
  <c r="BK44" i="2"/>
  <c r="BJ40" i="2"/>
  <c r="BN93" i="2"/>
  <c r="BM97" i="2"/>
  <c r="BP41" i="2"/>
  <c r="BR45" i="2"/>
  <c r="BJ38" i="2"/>
  <c r="BK42" i="2"/>
  <c r="BG96" i="2"/>
  <c r="BH92" i="2"/>
  <c r="BK92" i="2"/>
  <c r="BJ96" i="2"/>
  <c r="BT97" i="2"/>
  <c r="BV93" i="2"/>
  <c r="BV45" i="2"/>
  <c r="BT41" i="2"/>
  <c r="BJ97" i="2" l="1"/>
  <c r="BK97" i="2" s="1"/>
  <c r="BK98" i="2"/>
  <c r="BJ102" i="2"/>
  <c r="BK102" i="2" s="1"/>
  <c r="BH98" i="2"/>
  <c r="BG102" i="2"/>
  <c r="BH102" i="2" s="1"/>
  <c r="BR98" i="2"/>
  <c r="BP102" i="2"/>
  <c r="BR102" i="2" s="1"/>
  <c r="BV98" i="2"/>
  <c r="BT102" i="2"/>
  <c r="BV102" i="2" s="1"/>
  <c r="BN98" i="2"/>
  <c r="BM102" i="2"/>
  <c r="BN102" i="2" s="1"/>
  <c r="BR46" i="2"/>
  <c r="BP42" i="2"/>
  <c r="BV46" i="2"/>
  <c r="BT42" i="2"/>
  <c r="BP95" i="2"/>
  <c r="BR91" i="2"/>
  <c r="BT39" i="2"/>
  <c r="BV43" i="2"/>
  <c r="BN38" i="2"/>
  <c r="BM34" i="2"/>
  <c r="BK40" i="2"/>
  <c r="BJ36" i="2"/>
  <c r="BT36" i="2"/>
  <c r="BV40" i="2"/>
  <c r="BG100" i="2"/>
  <c r="BH96" i="2"/>
  <c r="BG38" i="2"/>
  <c r="BH42" i="2"/>
  <c r="BH95" i="2"/>
  <c r="BG99" i="2"/>
  <c r="BK96" i="2"/>
  <c r="BJ100" i="2"/>
  <c r="BP36" i="2"/>
  <c r="BR40" i="2"/>
  <c r="BN96" i="2"/>
  <c r="BM100" i="2"/>
  <c r="BT37" i="2"/>
  <c r="BV41" i="2"/>
  <c r="BN95" i="2"/>
  <c r="BM99" i="2"/>
  <c r="BV95" i="2"/>
  <c r="BT99" i="2"/>
  <c r="BK95" i="2"/>
  <c r="BJ99" i="2"/>
  <c r="BK39" i="2"/>
  <c r="BJ35" i="2"/>
  <c r="BN35" i="2"/>
  <c r="BM31" i="2"/>
  <c r="BR39" i="2"/>
  <c r="BP35" i="2"/>
  <c r="BP100" i="2"/>
  <c r="BR96" i="2"/>
  <c r="BN97" i="2"/>
  <c r="BM101" i="2"/>
  <c r="BN101" i="2" s="1"/>
  <c r="BG101" i="2"/>
  <c r="BH101" i="2" s="1"/>
  <c r="BH97" i="2"/>
  <c r="BR97" i="2"/>
  <c r="BP101" i="2"/>
  <c r="BR101" i="2" s="1"/>
  <c r="BN41" i="2"/>
  <c r="BM37" i="2"/>
  <c r="BG35" i="2"/>
  <c r="BH39" i="2"/>
  <c r="BN40" i="2"/>
  <c r="BM36" i="2"/>
  <c r="BK41" i="2"/>
  <c r="BJ37" i="2"/>
  <c r="BJ34" i="2"/>
  <c r="BK38" i="2"/>
  <c r="BT101" i="2"/>
  <c r="BV101" i="2" s="1"/>
  <c r="BV97" i="2"/>
  <c r="BR41" i="2"/>
  <c r="BP37" i="2"/>
  <c r="BH40" i="2"/>
  <c r="BG36" i="2"/>
  <c r="BG37" i="2"/>
  <c r="BH41" i="2"/>
  <c r="BV96" i="2"/>
  <c r="BT100" i="2"/>
  <c r="BJ101" i="2" l="1"/>
  <c r="BK101" i="2" s="1"/>
  <c r="BR100" i="2"/>
  <c r="BP104" i="2"/>
  <c r="BR104" i="2" s="1"/>
  <c r="BH99" i="2"/>
  <c r="BG103" i="2"/>
  <c r="BH103" i="2" s="1"/>
  <c r="BN100" i="2"/>
  <c r="BM104" i="2"/>
  <c r="BN104" i="2" s="1"/>
  <c r="BK100" i="2"/>
  <c r="BJ104" i="2"/>
  <c r="BK104" i="2" s="1"/>
  <c r="BK99" i="2"/>
  <c r="BJ103" i="2"/>
  <c r="BK103" i="2" s="1"/>
  <c r="BV100" i="2"/>
  <c r="BT104" i="2"/>
  <c r="BV104" i="2" s="1"/>
  <c r="BN99" i="2"/>
  <c r="BM103" i="2"/>
  <c r="BN103" i="2" s="1"/>
  <c r="BV99" i="2"/>
  <c r="BT103" i="2"/>
  <c r="BV103" i="2" s="1"/>
  <c r="BH100" i="2"/>
  <c r="BG104" i="2"/>
  <c r="BH104" i="2" s="1"/>
  <c r="BR42" i="2"/>
  <c r="BP38" i="2"/>
  <c r="BT35" i="2"/>
  <c r="BV39" i="2"/>
  <c r="BV42" i="2"/>
  <c r="BT38" i="2"/>
  <c r="BR95" i="2"/>
  <c r="BP99" i="2"/>
  <c r="BJ33" i="2"/>
  <c r="BK37" i="2"/>
  <c r="BN31" i="2"/>
  <c r="BM27" i="2"/>
  <c r="BK36" i="2"/>
  <c r="BJ32" i="2"/>
  <c r="BH36" i="2"/>
  <c r="BG32" i="2"/>
  <c r="BP31" i="2"/>
  <c r="BR35" i="2"/>
  <c r="BV37" i="2"/>
  <c r="BT33" i="2"/>
  <c r="BK35" i="2"/>
  <c r="BJ31" i="2"/>
  <c r="BN34" i="2"/>
  <c r="BM30" i="2"/>
  <c r="BN36" i="2"/>
  <c r="BM32" i="2"/>
  <c r="BH35" i="2"/>
  <c r="BG31" i="2"/>
  <c r="BP32" i="2"/>
  <c r="BR36" i="2"/>
  <c r="BH38" i="2"/>
  <c r="BG34" i="2"/>
  <c r="BT32" i="2"/>
  <c r="BV36" i="2"/>
  <c r="BR37" i="2"/>
  <c r="BP33" i="2"/>
  <c r="BN37" i="2"/>
  <c r="BM33" i="2"/>
  <c r="BG33" i="2"/>
  <c r="BH37" i="2"/>
  <c r="BJ30" i="2"/>
  <c r="BK34" i="2"/>
  <c r="BR99" i="2" l="1"/>
  <c r="BP103" i="2"/>
  <c r="BR103" i="2" s="1"/>
  <c r="BP34" i="2"/>
  <c r="BR38" i="2"/>
  <c r="BV38" i="2"/>
  <c r="BT34" i="2"/>
  <c r="BV35" i="2"/>
  <c r="BT31" i="2"/>
  <c r="BK31" i="2"/>
  <c r="BJ27" i="2"/>
  <c r="BN32" i="2"/>
  <c r="BM28" i="2"/>
  <c r="BV33" i="2"/>
  <c r="BT29" i="2"/>
  <c r="BN27" i="2"/>
  <c r="BM23" i="2"/>
  <c r="BK32" i="2"/>
  <c r="BJ28" i="2"/>
  <c r="BH31" i="2"/>
  <c r="BG27" i="2"/>
  <c r="BH34" i="2"/>
  <c r="BG30" i="2"/>
  <c r="BR31" i="2"/>
  <c r="BP27" i="2"/>
  <c r="BJ26" i="2"/>
  <c r="BK30" i="2"/>
  <c r="BH33" i="2"/>
  <c r="BG29" i="2"/>
  <c r="BM29" i="2"/>
  <c r="BN33" i="2"/>
  <c r="BH32" i="2"/>
  <c r="BG28" i="2"/>
  <c r="BP29" i="2"/>
  <c r="BR33" i="2"/>
  <c r="BV32" i="2"/>
  <c r="BT28" i="2"/>
  <c r="BN30" i="2"/>
  <c r="BM26" i="2"/>
  <c r="BP28" i="2"/>
  <c r="BR32" i="2"/>
  <c r="BK33" i="2"/>
  <c r="BJ29" i="2"/>
  <c r="BR34" i="2" l="1"/>
  <c r="BP30" i="2"/>
  <c r="BT27" i="2"/>
  <c r="BV31" i="2"/>
  <c r="BT30" i="2"/>
  <c r="BV34" i="2"/>
  <c r="BV29" i="2"/>
  <c r="BT25" i="2"/>
  <c r="BN28" i="2"/>
  <c r="BM24" i="2"/>
  <c r="BH29" i="2"/>
  <c r="BG25" i="2"/>
  <c r="BG23" i="2"/>
  <c r="BH27" i="2"/>
  <c r="BK28" i="2"/>
  <c r="BJ24" i="2"/>
  <c r="BH30" i="2"/>
  <c r="BG26" i="2"/>
  <c r="BR29" i="2"/>
  <c r="BP25" i="2"/>
  <c r="BJ25" i="2"/>
  <c r="BK29" i="2"/>
  <c r="BH28" i="2"/>
  <c r="BG24" i="2"/>
  <c r="BM22" i="2"/>
  <c r="BN26" i="2"/>
  <c r="BP23" i="2"/>
  <c r="BR27" i="2"/>
  <c r="BN23" i="2"/>
  <c r="BM19" i="2"/>
  <c r="BK27" i="2"/>
  <c r="BJ23" i="2"/>
  <c r="BV28" i="2"/>
  <c r="BT24" i="2"/>
  <c r="BK26" i="2"/>
  <c r="BJ22" i="2"/>
  <c r="BR28" i="2"/>
  <c r="BP24" i="2"/>
  <c r="BN29" i="2"/>
  <c r="BM25" i="2"/>
  <c r="BR30" i="2" l="1"/>
  <c r="BP26" i="2"/>
  <c r="BV30" i="2"/>
  <c r="BT26" i="2"/>
  <c r="BV27" i="2"/>
  <c r="BT23" i="2"/>
  <c r="BH25" i="2"/>
  <c r="BG21" i="2"/>
  <c r="BN25" i="2"/>
  <c r="BM21" i="2"/>
  <c r="BN19" i="2"/>
  <c r="BM15" i="2"/>
  <c r="BK24" i="2"/>
  <c r="BJ20" i="2"/>
  <c r="BN24" i="2"/>
  <c r="BM20" i="2"/>
  <c r="BH26" i="2"/>
  <c r="BG22" i="2"/>
  <c r="BK23" i="2"/>
  <c r="BJ19" i="2"/>
  <c r="BP19" i="2"/>
  <c r="BR23" i="2"/>
  <c r="BT20" i="2"/>
  <c r="BV24" i="2"/>
  <c r="BR25" i="2"/>
  <c r="BP21" i="2"/>
  <c r="BV25" i="2"/>
  <c r="BT21" i="2"/>
  <c r="BG20" i="2"/>
  <c r="BH24" i="2"/>
  <c r="BP20" i="2"/>
  <c r="BR24" i="2"/>
  <c r="BK25" i="2"/>
  <c r="BJ21" i="2"/>
  <c r="BJ18" i="2"/>
  <c r="BK22" i="2"/>
  <c r="BN22" i="2"/>
  <c r="BM18" i="2"/>
  <c r="BG19" i="2"/>
  <c r="BH23" i="2"/>
  <c r="BR26" i="2" l="1"/>
  <c r="BP22" i="2"/>
  <c r="BT19" i="2"/>
  <c r="BV23" i="2"/>
  <c r="BT22" i="2"/>
  <c r="BV26" i="2"/>
  <c r="BH19" i="2"/>
  <c r="BG15" i="2"/>
  <c r="BN15" i="2"/>
  <c r="BM11" i="2"/>
  <c r="BR20" i="2"/>
  <c r="BP16" i="2"/>
  <c r="BN20" i="2"/>
  <c r="BM16" i="2"/>
  <c r="BN21" i="2"/>
  <c r="BM17" i="2"/>
  <c r="BM14" i="2"/>
  <c r="BN18" i="2"/>
  <c r="BG18" i="2"/>
  <c r="BH22" i="2"/>
  <c r="BT16" i="2"/>
  <c r="BV20" i="2"/>
  <c r="BK18" i="2"/>
  <c r="BJ14" i="2"/>
  <c r="BP17" i="2"/>
  <c r="BR21" i="2"/>
  <c r="BP15" i="2"/>
  <c r="BR19" i="2"/>
  <c r="BK21" i="2"/>
  <c r="BJ17" i="2"/>
  <c r="BV21" i="2"/>
  <c r="BT17" i="2"/>
  <c r="BK19" i="2"/>
  <c r="BJ15" i="2"/>
  <c r="BK20" i="2"/>
  <c r="BJ16" i="2"/>
  <c r="BG17" i="2"/>
  <c r="BH21" i="2"/>
  <c r="BG16" i="2"/>
  <c r="BH20" i="2"/>
  <c r="BR22" i="2" l="1"/>
  <c r="BP18" i="2"/>
  <c r="BT18" i="2"/>
  <c r="BV22" i="2"/>
  <c r="BT15" i="2"/>
  <c r="BV19" i="2"/>
  <c r="BK15" i="2"/>
  <c r="BJ11" i="2"/>
  <c r="BR16" i="2"/>
  <c r="BP12" i="2"/>
  <c r="BG12" i="2"/>
  <c r="BH16" i="2"/>
  <c r="BN17" i="2"/>
  <c r="BM13" i="2"/>
  <c r="BN11" i="2"/>
  <c r="BM7" i="2"/>
  <c r="BN14" i="2"/>
  <c r="BM10" i="2"/>
  <c r="BG14" i="2"/>
  <c r="BH18" i="2"/>
  <c r="BK14" i="2"/>
  <c r="BJ10" i="2"/>
  <c r="BG13" i="2"/>
  <c r="BH17" i="2"/>
  <c r="BK16" i="2"/>
  <c r="BJ12" i="2"/>
  <c r="BN16" i="2"/>
  <c r="BM12" i="2"/>
  <c r="BG11" i="2"/>
  <c r="BH15" i="2"/>
  <c r="BT13" i="2"/>
  <c r="BV17" i="2"/>
  <c r="BP13" i="2"/>
  <c r="BR17" i="2"/>
  <c r="BK17" i="2"/>
  <c r="BJ13" i="2"/>
  <c r="BP11" i="2"/>
  <c r="BR15" i="2"/>
  <c r="BV16" i="2"/>
  <c r="BT12" i="2"/>
  <c r="BR18" i="2" l="1"/>
  <c r="BP14" i="2"/>
  <c r="BV15" i="2"/>
  <c r="BT11" i="2"/>
  <c r="BT14" i="2"/>
  <c r="BV18" i="2"/>
  <c r="BN12" i="2"/>
  <c r="BM8" i="2"/>
  <c r="BR12" i="2"/>
  <c r="BP8" i="2"/>
  <c r="BV12" i="2"/>
  <c r="BT8" i="2"/>
  <c r="BT9" i="2"/>
  <c r="BV13" i="2"/>
  <c r="BH13" i="2"/>
  <c r="BG9" i="2"/>
  <c r="BJ6" i="2"/>
  <c r="BK6" i="2" s="1"/>
  <c r="BK10" i="2"/>
  <c r="BG10" i="2"/>
  <c r="BH14" i="2"/>
  <c r="BK12" i="2"/>
  <c r="BJ8" i="2"/>
  <c r="BN10" i="2"/>
  <c r="BM6" i="2"/>
  <c r="BN6" i="2" s="1"/>
  <c r="BN13" i="2"/>
  <c r="BM9" i="2"/>
  <c r="BK11" i="2"/>
  <c r="BJ7" i="2"/>
  <c r="BG8" i="2"/>
  <c r="BH12" i="2"/>
  <c r="BP7" i="2"/>
  <c r="BR11" i="2"/>
  <c r="BG7" i="2"/>
  <c r="BH11" i="2"/>
  <c r="BK13" i="2"/>
  <c r="BJ9" i="2"/>
  <c r="BN7" i="2"/>
  <c r="BM3" i="2"/>
  <c r="BN3" i="2" s="1"/>
  <c r="BP9" i="2"/>
  <c r="BR13" i="2"/>
  <c r="BP10" i="2" l="1"/>
  <c r="BR14" i="2"/>
  <c r="BT10" i="2"/>
  <c r="BV14" i="2"/>
  <c r="BV11" i="2"/>
  <c r="BT7" i="2"/>
  <c r="BK9" i="2"/>
  <c r="BJ5" i="2"/>
  <c r="BK5" i="2" s="1"/>
  <c r="BG6" i="2"/>
  <c r="BH6" i="2" s="1"/>
  <c r="BH10" i="2"/>
  <c r="BN9" i="2"/>
  <c r="BM5" i="2"/>
  <c r="BN5" i="2" s="1"/>
  <c r="BG5" i="2"/>
  <c r="BH5" i="2" s="1"/>
  <c r="BH9" i="2"/>
  <c r="BP4" i="2"/>
  <c r="BR4" i="2" s="1"/>
  <c r="BR8" i="2"/>
  <c r="BK7" i="2"/>
  <c r="BJ3" i="2"/>
  <c r="BK3" i="2" s="1"/>
  <c r="BT4" i="2"/>
  <c r="BV4" i="2" s="1"/>
  <c r="BV8" i="2"/>
  <c r="BH7" i="2"/>
  <c r="BG3" i="2"/>
  <c r="BH3" i="2" s="1"/>
  <c r="BP5" i="2"/>
  <c r="BR5" i="2" s="1"/>
  <c r="BR9" i="2"/>
  <c r="BR7" i="2"/>
  <c r="BP3" i="2"/>
  <c r="BR3" i="2" s="1"/>
  <c r="BK8" i="2"/>
  <c r="BJ4" i="2"/>
  <c r="BK4" i="2" s="1"/>
  <c r="BN8" i="2"/>
  <c r="BM4" i="2"/>
  <c r="BN4" i="2" s="1"/>
  <c r="BH8" i="2"/>
  <c r="BG4" i="2"/>
  <c r="BH4" i="2" s="1"/>
  <c r="BT5" i="2"/>
  <c r="BV5" i="2" s="1"/>
  <c r="BV9" i="2"/>
  <c r="BR10" i="2" l="1"/>
  <c r="BP6" i="2"/>
  <c r="BR6" i="2" s="1"/>
  <c r="BV7" i="2"/>
  <c r="BT3" i="2"/>
  <c r="BV3" i="2" s="1"/>
  <c r="BT6" i="2"/>
  <c r="BV6" i="2" s="1"/>
  <c r="BV10" i="2"/>
</calcChain>
</file>

<file path=xl/sharedStrings.xml><?xml version="1.0" encoding="utf-8"?>
<sst xmlns="http://schemas.openxmlformats.org/spreadsheetml/2006/main" count="2120" uniqueCount="183">
  <si>
    <t>домашних хозяйств</t>
  </si>
  <si>
    <t>некоммерческих организаций, обслуживающих домашние хозяйства</t>
  </si>
  <si>
    <t>государственного управления</t>
  </si>
  <si>
    <t xml:space="preserve">Валовой внутренний продукт </t>
  </si>
  <si>
    <t>Расходы на конечное потребление</t>
  </si>
  <si>
    <t>Валовое накопление</t>
  </si>
  <si>
    <t>Экспорт</t>
  </si>
  <si>
    <t>Импорт</t>
  </si>
  <si>
    <t>I кв.</t>
  </si>
  <si>
    <t>II кв.</t>
  </si>
  <si>
    <t>III кв.</t>
  </si>
  <si>
    <t>IV кв.</t>
  </si>
  <si>
    <t>валовое накопление основного капитала</t>
  </si>
  <si>
    <t>I квартал</t>
  </si>
  <si>
    <t>II квартал</t>
  </si>
  <si>
    <t>III квартал</t>
  </si>
  <si>
    <t>IV квартал</t>
  </si>
  <si>
    <t>расходы на конечное потребление</t>
  </si>
  <si>
    <t>валовое накопление</t>
  </si>
  <si>
    <r>
      <t>валовое накопление основного капитала</t>
    </r>
    <r>
      <rPr>
        <vertAlign val="superscript"/>
        <sz val="8"/>
        <rFont val="Arial"/>
        <family val="2"/>
        <charset val="204"/>
      </rPr>
      <t xml:space="preserve"> </t>
    </r>
  </si>
  <si>
    <t>экспорт</t>
  </si>
  <si>
    <r>
      <t>2016</t>
    </r>
    <r>
      <rPr>
        <b/>
        <vertAlign val="superscript"/>
        <sz val="8"/>
        <rFont val="Arial Cyr"/>
        <charset val="204"/>
      </rPr>
      <t>*)</t>
    </r>
  </si>
  <si>
    <t>импорт</t>
  </si>
  <si>
    <t>Валовой внутренний продукт</t>
  </si>
  <si>
    <t>2011 prices</t>
  </si>
  <si>
    <t>Статистическое расхождение</t>
  </si>
  <si>
    <t>2016*)</t>
  </si>
  <si>
    <t>ВВП</t>
  </si>
  <si>
    <t>ПОТРЕБЛЕНИЕ СОВОКУПНОЕ</t>
  </si>
  <si>
    <t>ПОТРЕБЛЕНИЕ ДХ</t>
  </si>
  <si>
    <t>ГОС РАСХОДЫ</t>
  </si>
  <si>
    <t>ПОТРЕБЛЕНИЕ НЕКОМ</t>
  </si>
  <si>
    <t>СОВОКУПНЫЕ ИНВЕСТИЦИИ</t>
  </si>
  <si>
    <t>ИНВЕСТИЦИИ В ОСНОВНОЙ КАПИТАЛ</t>
  </si>
  <si>
    <t>ЭКСПОРТ</t>
  </si>
  <si>
    <t>ИМПОРТ</t>
  </si>
  <si>
    <t>РЕАЛЬНЫЕ ПОКАЗАТЕЛИ</t>
  </si>
  <si>
    <t>НОМИНАЛЬНЫЕ ПОКАЗАТЕЛИ</t>
  </si>
  <si>
    <t>ДЕФЛЯТОРЫ</t>
  </si>
  <si>
    <t>GDP</t>
  </si>
  <si>
    <t>EX</t>
  </si>
  <si>
    <t>GOV</t>
  </si>
  <si>
    <t>EXPORT_NOMINAL</t>
  </si>
  <si>
    <t>GOV_NOMINAL</t>
  </si>
  <si>
    <t>tetaex</t>
  </si>
  <si>
    <t>tetagov</t>
  </si>
  <si>
    <t>Zt,qi/Zt-1,qi</t>
  </si>
  <si>
    <t>GDP_NOEX_NOG_NOMINAL</t>
  </si>
  <si>
    <t>GDP_NOMINAL</t>
  </si>
  <si>
    <t>C</t>
  </si>
  <si>
    <t>tetaim</t>
  </si>
  <si>
    <t>IM_NOMINAL</t>
  </si>
  <si>
    <t>IM</t>
  </si>
  <si>
    <t>Y-G-EX</t>
  </si>
  <si>
    <t>Y-EX</t>
  </si>
  <si>
    <t>Y-G</t>
  </si>
  <si>
    <t>test</t>
  </si>
  <si>
    <t>Y-G-EX+IM</t>
  </si>
  <si>
    <t>Y-G+IM</t>
  </si>
  <si>
    <t>def</t>
  </si>
  <si>
    <t>C_NOMINAL</t>
  </si>
  <si>
    <t>tetacgov</t>
  </si>
  <si>
    <t>C-GOV</t>
  </si>
  <si>
    <r>
      <t>Валовой внутренний продукт</t>
    </r>
    <r>
      <rPr>
        <b/>
        <vertAlign val="superscript"/>
        <sz val="10"/>
        <rFont val="Arial"/>
        <family val="2"/>
      </rPr>
      <t>1)</t>
    </r>
    <r>
      <rPr>
        <b/>
        <sz val="10"/>
        <rFont val="Arial"/>
        <family val="2"/>
        <charset val="204"/>
      </rPr>
      <t xml:space="preserve"> </t>
    </r>
  </si>
  <si>
    <t>в том числе:</t>
  </si>
  <si>
    <r>
      <t>валовое накопление основного капитала</t>
    </r>
    <r>
      <rPr>
        <vertAlign val="superscript"/>
        <sz val="10"/>
        <rFont val="Arial"/>
        <family val="2"/>
      </rPr>
      <t>2</t>
    </r>
    <r>
      <rPr>
        <vertAlign val="superscript"/>
        <sz val="10"/>
        <rFont val="Arial"/>
        <family val="2"/>
        <charset val="204"/>
      </rPr>
      <t>)</t>
    </r>
  </si>
  <si>
    <t>изменение запасов материальных оборотных средств</t>
  </si>
  <si>
    <t>Чистый экспорт</t>
  </si>
  <si>
    <r>
      <t>валовое накопление основного капитала</t>
    </r>
    <r>
      <rPr>
        <sz val="8"/>
        <color indexed="15"/>
        <rFont val="Arial"/>
        <family val="2"/>
        <charset val="204"/>
      </rPr>
      <t xml:space="preserve"> </t>
    </r>
    <r>
      <rPr>
        <sz val="8"/>
        <rFont val="Arial"/>
        <family val="2"/>
        <charset val="204"/>
      </rPr>
      <t>1</t>
    </r>
    <r>
      <rPr>
        <vertAlign val="superscript"/>
        <sz val="8"/>
        <rFont val="Arial"/>
        <family val="2"/>
        <charset val="204"/>
      </rPr>
      <t>)</t>
    </r>
  </si>
  <si>
    <t xml:space="preserve">чистый экспорт </t>
  </si>
  <si>
    <t>coef</t>
  </si>
  <si>
    <t xml:space="preserve">валовое накопление основного капитала </t>
  </si>
  <si>
    <t>валовое накопление основного капитала 1)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</si>
  <si>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</si>
  <si>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</si>
  <si>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</si>
  <si>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</si>
  <si>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</si>
  <si>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</si>
  <si>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</si>
  <si>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</si>
  <si>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</si>
  <si>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</si>
  <si>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</si>
  <si>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</si>
  <si>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</si>
  <si>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</si>
  <si>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</si>
  <si>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</si>
  <si>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</si>
  <si>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</si>
  <si>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</si>
  <si>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</si>
  <si>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</si>
  <si>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</si>
  <si>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</si>
  <si>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</si>
  <si>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</si>
  <si>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</si>
  <si>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</si>
  <si>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</si>
  <si>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</si>
  <si>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</si>
  <si>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</si>
  <si>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</si>
  <si>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</si>
  <si>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</si>
  <si>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</si>
  <si>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</si>
  <si>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</si>
  <si>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</si>
  <si>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</si>
  <si>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</si>
  <si>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</si>
  <si>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</si>
  <si>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</si>
  <si>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</si>
  <si>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</si>
  <si>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</si>
  <si>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</si>
  <si>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</si>
  <si>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</si>
  <si>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</si>
  <si>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</si>
  <si>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</si>
  <si>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</si>
  <si>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</si>
  <si>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</si>
  <si>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</si>
  <si>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</si>
  <si>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</si>
  <si>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</si>
  <si>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</si>
  <si>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</si>
  <si>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</si>
  <si>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</si>
  <si>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</si>
  <si>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</si>
  <si>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</si>
  <si>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</si>
  <si>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</si>
  <si>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</si>
  <si>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</si>
  <si>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</si>
  <si>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</si>
  <si>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</si>
  <si>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</si>
  <si>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</si>
  <si>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</si>
  <si>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</si>
  <si>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</si>
  <si>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</si>
  <si>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</si>
  <si>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</si>
  <si>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</si>
  <si>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</si>
  <si>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</si>
  <si>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</si>
  <si>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</si>
  <si>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</si>
  <si>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</si>
  <si>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</si>
  <si>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</si>
  <si>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</si>
  <si>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</si>
  <si>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</si>
  <si>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</si>
  <si>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</si>
  <si>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</si>
  <si>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</si>
  <si>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</si>
  <si>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</si>
  <si>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</si>
  <si>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</si>
  <si>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</si>
  <si>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РЕАЛЬНЫЕ ПОКАЗАТЕЛИ СЕЗОННО СГЛАЖЕННЫЕ X-12</t>
  </si>
  <si>
    <t>Вес импорта в потреблении</t>
  </si>
  <si>
    <t>Вес импорта в потреблении и инвестициях</t>
  </si>
  <si>
    <t>Вес импорта в ВВП</t>
  </si>
  <si>
    <t>ДЕФЛЯТОРЫ СЕЗОННО СГЛАЖЕННЫЕ X-12</t>
  </si>
  <si>
    <t>НОМИНАЛЬНЫЕ ПОКАЗАТЕЛИ СЕЗОННО СГЛАЖЕННЫЕ X-12</t>
  </si>
  <si>
    <t>Цена на нефть BRENT номинальная в долларах https://fred.stlouisfed.org/series/MCOILBRENTEU</t>
  </si>
  <si>
    <t>Цена на нефть BRENT в постоянных долларах (ИПЦ) 2011=100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</si>
</sst>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_ ;[Red]\-0.0\ "/>
  </numFmts>
  <fonts count="36" x14ac:knownFonts="1">
    <font>
      <sz val="10"/>
      <name val="Arial Cyr"/>
      <charset val="204"/>
    </font>
    <font>
      <sz val="6"/>
      <name val="Arial Cyr"/>
      <charset val="204"/>
    </font>
    <font>
      <sz val="8"/>
      <name val="Arial Cyr"/>
      <charset val="204"/>
    </font>
    <font>
      <vertAlign val="superscript"/>
      <sz val="8"/>
      <name val="Arial Cyr"/>
      <charset val="204"/>
    </font>
    <font>
      <b/>
      <sz val="10"/>
      <name val="Arial"/>
      <family val="2"/>
    </font>
    <font>
      <sz val="10"/>
      <name val="Arial Cyr"/>
      <charset val="204"/>
    </font>
    <font>
      <sz val="10"/>
      <name val="Arial Cyr"/>
      <charset val="204"/>
    </font>
    <font>
      <sz val="8"/>
      <name val="Arial"/>
      <family val="2"/>
    </font>
    <font>
      <b/>
      <sz val="8"/>
      <name val="Arial"/>
      <family val="2"/>
    </font>
    <font>
      <sz val="8"/>
      <name val="Arial Cyr"/>
      <family val="2"/>
      <charset val="204"/>
    </font>
    <font>
      <sz val="8"/>
      <name val="Arial"/>
      <family val="2"/>
      <charset val="204"/>
    </font>
    <font>
      <b/>
      <sz val="8"/>
      <name val="Arial Cyr"/>
      <charset val="204"/>
    </font>
    <font>
      <b/>
      <sz val="8"/>
      <name val="Arial"/>
      <family val="2"/>
      <charset val="204"/>
    </font>
    <font>
      <vertAlign val="superscript"/>
      <sz val="8"/>
      <name val="Arial"/>
      <family val="2"/>
      <charset val="204"/>
    </font>
    <font>
      <b/>
      <vertAlign val="superscript"/>
      <sz val="8"/>
      <name val="Arial Cyr"/>
      <charset val="204"/>
    </font>
    <font>
      <sz val="12"/>
      <name val="Arial Cyr"/>
      <charset val="204"/>
    </font>
    <font>
      <sz val="12"/>
      <name val="Arial"/>
      <family val="2"/>
    </font>
    <font>
      <sz val="26"/>
      <name val="Arial Cyr"/>
      <charset val="204"/>
    </font>
    <font>
      <sz val="11"/>
      <color theme="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2"/>
      <color rgb="FF006100"/>
      <name val="Calibri"/>
      <family val="2"/>
      <charset val="204"/>
      <scheme val="minor"/>
    </font>
    <font>
      <sz val="12"/>
      <color rgb="FF9C6500"/>
      <name val="Calibri"/>
      <family val="2"/>
      <charset val="204"/>
      <scheme val="minor"/>
    </font>
    <font>
      <sz val="12"/>
      <color rgb="FF9C0006"/>
      <name val="Calibri"/>
      <family val="2"/>
      <charset val="204"/>
      <scheme val="minor"/>
    </font>
    <font>
      <b/>
      <sz val="12"/>
      <color rgb="FFFA7D00"/>
      <name val="Calibri"/>
      <family val="2"/>
      <charset val="204"/>
      <scheme val="minor"/>
    </font>
    <font>
      <b/>
      <sz val="20"/>
      <color rgb="FFFF0000"/>
      <name val="Calibri"/>
      <family val="2"/>
      <charset val="204"/>
      <scheme val="minor"/>
    </font>
    <font>
      <b/>
      <sz val="7"/>
      <name val="Arial"/>
      <family val="2"/>
    </font>
    <font>
      <b/>
      <sz val="10"/>
      <name val="Arial"/>
      <family val="2"/>
      <charset val="204"/>
    </font>
    <font>
      <b/>
      <vertAlign val="superscript"/>
      <sz val="10"/>
      <name val="Arial"/>
      <family val="2"/>
    </font>
    <font>
      <sz val="10"/>
      <name val="Arial"/>
      <family val="2"/>
      <charset val="204"/>
    </font>
    <font>
      <b/>
      <sz val="8"/>
      <name val="Arial Cyr"/>
      <family val="2"/>
      <charset val="204"/>
    </font>
    <font>
      <vertAlign val="superscript"/>
      <sz val="10"/>
      <name val="Arial"/>
      <family val="2"/>
    </font>
    <font>
      <vertAlign val="superscript"/>
      <sz val="10"/>
      <name val="Arial"/>
      <family val="2"/>
      <charset val="204"/>
    </font>
    <font>
      <sz val="8"/>
      <color indexed="15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C00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3" tint="0.59999389629810485"/>
        <bgColor indexed="64"/>
      </patternFill>
    </fill>
  </fills>
  <borders count="5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19" fillId="5" borderId="47" applyNumberFormat="0" applyAlignment="0" applyProtection="0"/>
    <xf numFmtId="0" fontId="20" fillId="6" borderId="0" applyNumberFormat="0" applyBorder="0" applyAlignment="0" applyProtection="0"/>
    <xf numFmtId="0" fontId="21" fillId="7" borderId="0" applyNumberFormat="0" applyBorder="0" applyAlignment="0" applyProtection="0"/>
    <xf numFmtId="0" fontId="22" fillId="8" borderId="0" applyNumberFormat="0" applyBorder="0" applyAlignment="0" applyProtection="0"/>
  </cellStyleXfs>
  <cellXfs count="346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2" borderId="1" xfId="0" applyFont="1" applyFill="1" applyBorder="1" applyAlignment="1">
      <alignment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wrapText="1"/>
    </xf>
    <xf numFmtId="165" fontId="9" fillId="3" borderId="6" xfId="0" applyNumberFormat="1" applyFont="1" applyFill="1" applyBorder="1"/>
    <xf numFmtId="165" fontId="9" fillId="3" borderId="3" xfId="0" applyNumberFormat="1" applyFont="1" applyFill="1" applyBorder="1"/>
    <xf numFmtId="164" fontId="9" fillId="3" borderId="3" xfId="0" applyNumberFormat="1" applyFont="1" applyFill="1" applyBorder="1"/>
    <xf numFmtId="0" fontId="7" fillId="0" borderId="7" xfId="0" applyFont="1" applyBorder="1" applyAlignment="1">
      <alignment wrapText="1"/>
    </xf>
    <xf numFmtId="165" fontId="9" fillId="0" borderId="3" xfId="0" applyNumberFormat="1" applyFont="1" applyBorder="1"/>
    <xf numFmtId="0" fontId="8" fillId="3" borderId="7" xfId="0" applyFont="1" applyFill="1" applyBorder="1" applyAlignment="1">
      <alignment wrapText="1"/>
    </xf>
    <xf numFmtId="164" fontId="2" fillId="4" borderId="8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top"/>
    </xf>
    <xf numFmtId="0" fontId="3" fillId="4" borderId="0" xfId="0" applyFont="1" applyFill="1"/>
    <xf numFmtId="0" fontId="3" fillId="4" borderId="0" xfId="0" applyFont="1" applyFill="1" applyBorder="1" applyAlignment="1">
      <alignment vertical="top"/>
    </xf>
    <xf numFmtId="165" fontId="9" fillId="3" borderId="9" xfId="0" applyNumberFormat="1" applyFont="1" applyFill="1" applyBorder="1"/>
    <xf numFmtId="165" fontId="9" fillId="0" borderId="9" xfId="0" applyNumberFormat="1" applyFont="1" applyBorder="1"/>
    <xf numFmtId="164" fontId="2" fillId="3" borderId="3" xfId="0" applyNumberFormat="1" applyFont="1" applyFill="1" applyBorder="1"/>
    <xf numFmtId="164" fontId="2" fillId="0" borderId="3" xfId="0" applyNumberFormat="1" applyFont="1" applyFill="1" applyBorder="1"/>
    <xf numFmtId="0" fontId="11" fillId="2" borderId="10" xfId="0" applyFont="1" applyFill="1" applyBorder="1" applyAlignment="1">
      <alignment vertical="top" wrapText="1"/>
    </xf>
    <xf numFmtId="0" fontId="11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vertical="top" wrapText="1"/>
    </xf>
    <xf numFmtId="0" fontId="10" fillId="2" borderId="13" xfId="0" quotePrefix="1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0" fontId="10" fillId="2" borderId="16" xfId="0" applyFont="1" applyFill="1" applyBorder="1" applyAlignment="1">
      <alignment horizontal="center"/>
    </xf>
    <xf numFmtId="0" fontId="10" fillId="2" borderId="17" xfId="0" quotePrefix="1" applyFont="1" applyFill="1" applyBorder="1" applyAlignment="1">
      <alignment horizontal="center"/>
    </xf>
    <xf numFmtId="0" fontId="10" fillId="2" borderId="18" xfId="0" applyFont="1" applyFill="1" applyBorder="1" applyAlignment="1">
      <alignment horizontal="center"/>
    </xf>
    <xf numFmtId="164" fontId="11" fillId="3" borderId="19" xfId="0" applyNumberFormat="1" applyFont="1" applyFill="1" applyBorder="1"/>
    <xf numFmtId="164" fontId="11" fillId="3" borderId="20" xfId="0" applyNumberFormat="1" applyFont="1" applyFill="1" applyBorder="1"/>
    <xf numFmtId="164" fontId="11" fillId="3" borderId="21" xfId="0" applyNumberFormat="1" applyFont="1" applyFill="1" applyBorder="1"/>
    <xf numFmtId="164" fontId="11" fillId="3" borderId="22" xfId="0" applyNumberFormat="1" applyFont="1" applyFill="1" applyBorder="1"/>
    <xf numFmtId="164" fontId="11" fillId="3" borderId="23" xfId="0" applyNumberFormat="1" applyFont="1" applyFill="1" applyBorder="1"/>
    <xf numFmtId="164" fontId="11" fillId="3" borderId="24" xfId="0" applyNumberFormat="1" applyFont="1" applyFill="1" applyBorder="1"/>
    <xf numFmtId="164" fontId="2" fillId="3" borderId="25" xfId="0" applyNumberFormat="1" applyFont="1" applyFill="1" applyBorder="1"/>
    <xf numFmtId="164" fontId="2" fillId="3" borderId="8" xfId="0" applyNumberFormat="1" applyFont="1" applyFill="1" applyBorder="1"/>
    <xf numFmtId="164" fontId="2" fillId="3" borderId="26" xfId="0" applyNumberFormat="1" applyFont="1" applyFill="1" applyBorder="1"/>
    <xf numFmtId="164" fontId="2" fillId="3" borderId="27" xfId="0" applyNumberFormat="1" applyFont="1" applyFill="1" applyBorder="1"/>
    <xf numFmtId="164" fontId="2" fillId="3" borderId="28" xfId="0" applyNumberFormat="1" applyFont="1" applyFill="1" applyBorder="1"/>
    <xf numFmtId="0" fontId="7" fillId="0" borderId="29" xfId="0" applyFont="1" applyBorder="1" applyAlignment="1">
      <alignment horizontal="left" wrapText="1" indent="2"/>
    </xf>
    <xf numFmtId="164" fontId="2" fillId="0" borderId="25" xfId="0" applyNumberFormat="1" applyFont="1" applyFill="1" applyBorder="1"/>
    <xf numFmtId="164" fontId="2" fillId="0" borderId="8" xfId="0" applyNumberFormat="1" applyFont="1" applyFill="1" applyBorder="1"/>
    <xf numFmtId="164" fontId="2" fillId="0" borderId="26" xfId="0" applyNumberFormat="1" applyFont="1" applyFill="1" applyBorder="1"/>
    <xf numFmtId="164" fontId="2" fillId="0" borderId="27" xfId="0" applyNumberFormat="1" applyFont="1" applyFill="1" applyBorder="1"/>
    <xf numFmtId="164" fontId="2" fillId="0" borderId="28" xfId="0" applyNumberFormat="1" applyFont="1" applyFill="1" applyBorder="1"/>
    <xf numFmtId="164" fontId="2" fillId="4" borderId="28" xfId="0" applyNumberFormat="1" applyFont="1" applyFill="1" applyBorder="1"/>
    <xf numFmtId="164" fontId="2" fillId="4" borderId="8" xfId="0" applyNumberFormat="1" applyFont="1" applyFill="1" applyBorder="1"/>
    <xf numFmtId="164" fontId="2" fillId="4" borderId="26" xfId="0" applyNumberFormat="1" applyFont="1" applyFill="1" applyBorder="1"/>
    <xf numFmtId="0" fontId="7" fillId="0" borderId="29" xfId="0" applyFont="1" applyBorder="1" applyAlignment="1">
      <alignment horizontal="left" indent="2"/>
    </xf>
    <xf numFmtId="164" fontId="2" fillId="4" borderId="28" xfId="0" applyNumberFormat="1" applyFont="1" applyFill="1" applyBorder="1" applyAlignment="1">
      <alignment horizontal="right"/>
    </xf>
    <xf numFmtId="164" fontId="2" fillId="4" borderId="26" xfId="0" applyNumberFormat="1" applyFont="1" applyFill="1" applyBorder="1" applyAlignment="1">
      <alignment horizontal="right"/>
    </xf>
    <xf numFmtId="0" fontId="11" fillId="2" borderId="30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0" borderId="10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12" fillId="0" borderId="29" xfId="0" applyFont="1" applyFill="1" applyBorder="1" applyAlignment="1"/>
    <xf numFmtId="164" fontId="11" fillId="0" borderId="20" xfId="0" applyNumberFormat="1" applyFont="1" applyFill="1" applyBorder="1"/>
    <xf numFmtId="0" fontId="7" fillId="0" borderId="29" xfId="0" applyFont="1" applyBorder="1" applyAlignment="1">
      <alignment horizontal="left" indent="1"/>
    </xf>
    <xf numFmtId="0" fontId="7" fillId="0" borderId="29" xfId="0" applyFont="1" applyBorder="1" applyAlignment="1">
      <alignment horizontal="left" wrapText="1" indent="1"/>
    </xf>
    <xf numFmtId="0" fontId="7" fillId="0" borderId="29" xfId="0" applyFont="1" applyFill="1" applyBorder="1" applyAlignment="1">
      <alignment horizontal="left" wrapText="1" indent="2"/>
    </xf>
    <xf numFmtId="0" fontId="9" fillId="0" borderId="29" xfId="0" applyFont="1" applyFill="1" applyBorder="1" applyAlignment="1">
      <alignment horizontal="left" wrapText="1" indent="1"/>
    </xf>
    <xf numFmtId="164" fontId="11" fillId="3" borderId="25" xfId="0" applyNumberFormat="1" applyFont="1" applyFill="1" applyBorder="1"/>
    <xf numFmtId="164" fontId="11" fillId="3" borderId="8" xfId="0" applyNumberFormat="1" applyFont="1" applyFill="1" applyBorder="1"/>
    <xf numFmtId="164" fontId="11" fillId="3" borderId="26" xfId="0" applyNumberFormat="1" applyFont="1" applyFill="1" applyBorder="1"/>
    <xf numFmtId="164" fontId="11" fillId="3" borderId="27" xfId="0" applyNumberFormat="1" applyFont="1" applyFill="1" applyBorder="1"/>
    <xf numFmtId="164" fontId="11" fillId="3" borderId="28" xfId="0" applyNumberFormat="1" applyFont="1" applyFill="1" applyBorder="1"/>
    <xf numFmtId="0" fontId="10" fillId="0" borderId="12" xfId="0" applyFont="1" applyBorder="1" applyAlignment="1">
      <alignment wrapText="1"/>
    </xf>
    <xf numFmtId="0" fontId="15" fillId="0" borderId="0" xfId="0" applyFont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23" fillId="8" borderId="29" xfId="4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24" fillId="6" borderId="29" xfId="2" applyFont="1" applyBorder="1" applyAlignment="1">
      <alignment horizontal="center" vertical="center" wrapText="1"/>
    </xf>
    <xf numFmtId="0" fontId="25" fillId="7" borderId="29" xfId="3" applyFont="1" applyBorder="1" applyAlignment="1">
      <alignment horizontal="center" vertical="center" wrapText="1"/>
    </xf>
    <xf numFmtId="0" fontId="26" fillId="5" borderId="47" xfId="1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5" fillId="0" borderId="0" xfId="0" applyFont="1" applyFill="1"/>
    <xf numFmtId="0" fontId="0" fillId="0" borderId="32" xfId="0" applyBorder="1"/>
    <xf numFmtId="0" fontId="18" fillId="9" borderId="0" xfId="0" applyFont="1" applyFill="1" applyBorder="1"/>
    <xf numFmtId="0" fontId="18" fillId="9" borderId="33" xfId="0" applyFont="1" applyFill="1" applyBorder="1"/>
    <xf numFmtId="0" fontId="18" fillId="9" borderId="34" xfId="0" applyFont="1" applyFill="1" applyBorder="1"/>
    <xf numFmtId="0" fontId="18" fillId="9" borderId="35" xfId="0" applyFont="1" applyFill="1" applyBorder="1"/>
    <xf numFmtId="0" fontId="18" fillId="9" borderId="36" xfId="0" applyFont="1" applyFill="1" applyBorder="1"/>
    <xf numFmtId="0" fontId="0" fillId="0" borderId="0" xfId="0" applyAlignment="1">
      <alignment wrapText="1"/>
    </xf>
    <xf numFmtId="0" fontId="0" fillId="0" borderId="37" xfId="0" applyBorder="1" applyAlignment="1">
      <alignment wrapText="1"/>
    </xf>
    <xf numFmtId="0" fontId="0" fillId="0" borderId="38" xfId="0" applyBorder="1" applyAlignment="1">
      <alignment wrapText="1"/>
    </xf>
    <xf numFmtId="164" fontId="11" fillId="0" borderId="20" xfId="0" applyNumberFormat="1" applyFont="1" applyBorder="1"/>
    <xf numFmtId="164" fontId="11" fillId="0" borderId="21" xfId="0" applyNumberFormat="1" applyFont="1" applyBorder="1"/>
    <xf numFmtId="164" fontId="2" fillId="0" borderId="8" xfId="0" applyNumberFormat="1" applyFont="1" applyBorder="1"/>
    <xf numFmtId="164" fontId="2" fillId="0" borderId="26" xfId="0" applyNumberFormat="1" applyFont="1" applyBorder="1"/>
    <xf numFmtId="164" fontId="2" fillId="0" borderId="8" xfId="0" applyNumberFormat="1" applyFont="1" applyBorder="1" applyAlignment="1">
      <alignment horizontal="right"/>
    </xf>
    <xf numFmtId="164" fontId="2" fillId="0" borderId="26" xfId="0" applyNumberFormat="1" applyFont="1" applyBorder="1" applyAlignment="1">
      <alignment horizontal="right"/>
    </xf>
    <xf numFmtId="164" fontId="11" fillId="0" borderId="39" xfId="0" applyNumberFormat="1" applyFont="1" applyBorder="1"/>
    <xf numFmtId="164" fontId="11" fillId="0" borderId="24" xfId="0" applyNumberFormat="1" applyFont="1" applyBorder="1"/>
    <xf numFmtId="164" fontId="11" fillId="0" borderId="23" xfId="0" applyNumberFormat="1" applyFont="1" applyBorder="1"/>
    <xf numFmtId="164" fontId="2" fillId="0" borderId="28" xfId="0" applyNumberFormat="1" applyFont="1" applyBorder="1"/>
    <xf numFmtId="164" fontId="2" fillId="0" borderId="0" xfId="0" applyNumberFormat="1" applyFont="1" applyAlignment="1">
      <alignment horizontal="right"/>
    </xf>
    <xf numFmtId="164" fontId="2" fillId="0" borderId="28" xfId="0" applyNumberFormat="1" applyFont="1" applyBorder="1" applyAlignment="1">
      <alignment horizontal="right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164" fontId="12" fillId="0" borderId="32" xfId="0" applyNumberFormat="1" applyFont="1" applyBorder="1"/>
    <xf numFmtId="164" fontId="12" fillId="0" borderId="24" xfId="0" applyNumberFormat="1" applyFont="1" applyBorder="1"/>
    <xf numFmtId="164" fontId="12" fillId="0" borderId="0" xfId="0" applyNumberFormat="1" applyFont="1"/>
    <xf numFmtId="164" fontId="12" fillId="0" borderId="42" xfId="0" applyNumberFormat="1" applyFont="1" applyBorder="1"/>
    <xf numFmtId="164" fontId="12" fillId="0" borderId="37" xfId="0" applyNumberFormat="1" applyFont="1" applyBorder="1"/>
    <xf numFmtId="164" fontId="12" fillId="0" borderId="38" xfId="0" applyNumberFormat="1" applyFont="1" applyBorder="1"/>
    <xf numFmtId="164" fontId="11" fillId="0" borderId="19" xfId="0" applyNumberFormat="1" applyFont="1" applyBorder="1"/>
    <xf numFmtId="164" fontId="11" fillId="0" borderId="22" xfId="0" applyNumberFormat="1" applyFont="1" applyBorder="1"/>
    <xf numFmtId="164" fontId="11" fillId="0" borderId="48" xfId="0" applyNumberFormat="1" applyFont="1" applyBorder="1"/>
    <xf numFmtId="164" fontId="10" fillId="0" borderId="32" xfId="0" applyNumberFormat="1" applyFont="1" applyBorder="1" applyAlignment="1">
      <alignment wrapText="1"/>
    </xf>
    <xf numFmtId="164" fontId="10" fillId="0" borderId="8" xfId="0" applyNumberFormat="1" applyFont="1" applyBorder="1" applyAlignment="1">
      <alignment wrapText="1"/>
    </xf>
    <xf numFmtId="164" fontId="10" fillId="0" borderId="0" xfId="0" applyNumberFormat="1" applyFont="1" applyAlignment="1">
      <alignment wrapText="1"/>
    </xf>
    <xf numFmtId="164" fontId="10" fillId="0" borderId="26" xfId="0" applyNumberFormat="1" applyFont="1" applyBorder="1" applyAlignment="1">
      <alignment wrapText="1"/>
    </xf>
    <xf numFmtId="164" fontId="2" fillId="0" borderId="25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wrapText="1"/>
    </xf>
    <xf numFmtId="164" fontId="2" fillId="0" borderId="34" xfId="0" applyNumberFormat="1" applyFont="1" applyBorder="1" applyAlignment="1">
      <alignment wrapText="1"/>
    </xf>
    <xf numFmtId="164" fontId="2" fillId="0" borderId="8" xfId="0" applyNumberFormat="1" applyFont="1" applyBorder="1" applyAlignment="1">
      <alignment wrapText="1"/>
    </xf>
    <xf numFmtId="164" fontId="7" fillId="0" borderId="32" xfId="0" applyNumberFormat="1" applyFont="1" applyBorder="1"/>
    <xf numFmtId="164" fontId="7" fillId="0" borderId="8" xfId="0" applyNumberFormat="1" applyFont="1" applyBorder="1"/>
    <xf numFmtId="164" fontId="7" fillId="0" borderId="0" xfId="0" applyNumberFormat="1" applyFont="1"/>
    <xf numFmtId="164" fontId="7" fillId="0" borderId="26" xfId="0" applyNumberFormat="1" applyFont="1" applyBorder="1"/>
    <xf numFmtId="164" fontId="2" fillId="0" borderId="25" xfId="0" applyNumberFormat="1" applyFont="1" applyBorder="1"/>
    <xf numFmtId="164" fontId="2" fillId="0" borderId="27" xfId="0" applyNumberFormat="1" applyFont="1" applyBorder="1"/>
    <xf numFmtId="164" fontId="2" fillId="0" borderId="34" xfId="0" applyNumberFormat="1" applyFont="1" applyBorder="1"/>
    <xf numFmtId="164" fontId="7" fillId="0" borderId="32" xfId="0" applyNumberFormat="1" applyFont="1" applyBorder="1" applyAlignment="1">
      <alignment wrapText="1"/>
    </xf>
    <xf numFmtId="164" fontId="7" fillId="0" borderId="8" xfId="0" applyNumberFormat="1" applyFont="1" applyBorder="1" applyAlignment="1">
      <alignment wrapText="1"/>
    </xf>
    <xf numFmtId="164" fontId="7" fillId="0" borderId="0" xfId="0" applyNumberFormat="1" applyFont="1" applyAlignment="1">
      <alignment wrapText="1"/>
    </xf>
    <xf numFmtId="164" fontId="7" fillId="0" borderId="26" xfId="0" applyNumberFormat="1" applyFont="1" applyBorder="1" applyAlignment="1">
      <alignment wrapText="1"/>
    </xf>
    <xf numFmtId="164" fontId="2" fillId="0" borderId="25" xfId="0" applyNumberFormat="1" applyFont="1" applyBorder="1" applyAlignment="1">
      <alignment horizontal="right"/>
    </xf>
    <xf numFmtId="164" fontId="2" fillId="0" borderId="27" xfId="0" applyNumberFormat="1" applyFont="1" applyBorder="1" applyAlignment="1">
      <alignment horizontal="right"/>
    </xf>
    <xf numFmtId="164" fontId="2" fillId="0" borderId="34" xfId="0" applyNumberFormat="1" applyFont="1" applyBorder="1" applyAlignment="1">
      <alignment horizontal="right"/>
    </xf>
    <xf numFmtId="164" fontId="9" fillId="0" borderId="32" xfId="0" applyNumberFormat="1" applyFont="1" applyBorder="1" applyAlignment="1">
      <alignment wrapText="1"/>
    </xf>
    <xf numFmtId="164" fontId="9" fillId="0" borderId="8" xfId="0" applyNumberFormat="1" applyFont="1" applyBorder="1" applyAlignment="1">
      <alignment wrapText="1"/>
    </xf>
    <xf numFmtId="164" fontId="9" fillId="0" borderId="0" xfId="0" applyNumberFormat="1" applyFont="1" applyAlignment="1">
      <alignment wrapText="1"/>
    </xf>
    <xf numFmtId="164" fontId="9" fillId="0" borderId="26" xfId="0" applyNumberFormat="1" applyFont="1" applyBorder="1" applyAlignment="1">
      <alignment wrapText="1"/>
    </xf>
    <xf numFmtId="164" fontId="10" fillId="0" borderId="43" xfId="0" applyNumberFormat="1" applyFont="1" applyBorder="1" applyAlignment="1">
      <alignment wrapText="1"/>
    </xf>
    <xf numFmtId="164" fontId="10" fillId="0" borderId="14" xfId="0" applyNumberFormat="1" applyFont="1" applyBorder="1" applyAlignment="1">
      <alignment wrapText="1"/>
    </xf>
    <xf numFmtId="164" fontId="10" fillId="0" borderId="36" xfId="0" applyNumberFormat="1" applyFont="1" applyBorder="1" applyAlignment="1">
      <alignment wrapText="1"/>
    </xf>
    <xf numFmtId="164" fontId="10" fillId="0" borderId="40" xfId="0" applyNumberFormat="1" applyFont="1" applyBorder="1" applyAlignment="1">
      <alignment wrapText="1"/>
    </xf>
    <xf numFmtId="164" fontId="2" fillId="0" borderId="13" xfId="0" applyNumberFormat="1" applyFont="1" applyBorder="1"/>
    <xf numFmtId="164" fontId="2" fillId="0" borderId="17" xfId="0" applyNumberFormat="1" applyFont="1" applyBorder="1"/>
    <xf numFmtId="164" fontId="2" fillId="0" borderId="35" xfId="0" applyNumberFormat="1" applyFont="1" applyBorder="1"/>
    <xf numFmtId="164" fontId="2" fillId="0" borderId="14" xfId="0" applyNumberFormat="1" applyFont="1" applyBorder="1"/>
    <xf numFmtId="0" fontId="4" fillId="2" borderId="7" xfId="0" applyFont="1" applyFill="1" applyBorder="1" applyAlignment="1">
      <alignment vertical="top" wrapText="1"/>
    </xf>
    <xf numFmtId="0" fontId="28" fillId="2" borderId="3" xfId="0" applyFont="1" applyFill="1" applyBorder="1" applyAlignment="1">
      <alignment horizontal="center"/>
    </xf>
    <xf numFmtId="0" fontId="28" fillId="2" borderId="4" xfId="0" applyFont="1" applyFill="1" applyBorder="1" applyAlignment="1">
      <alignment horizontal="center"/>
    </xf>
    <xf numFmtId="0" fontId="28" fillId="2" borderId="49" xfId="0" applyFont="1" applyFill="1" applyBorder="1" applyAlignment="1">
      <alignment horizontal="center"/>
    </xf>
    <xf numFmtId="0" fontId="28" fillId="2" borderId="9" xfId="0" applyFont="1" applyFill="1" applyBorder="1" applyAlignment="1">
      <alignment horizontal="center"/>
    </xf>
    <xf numFmtId="0" fontId="29" fillId="3" borderId="7" xfId="0" applyFont="1" applyFill="1" applyBorder="1" applyAlignment="1">
      <alignment wrapText="1"/>
    </xf>
    <xf numFmtId="164" fontId="11" fillId="3" borderId="51" xfId="0" applyNumberFormat="1" applyFont="1" applyFill="1" applyBorder="1"/>
    <xf numFmtId="0" fontId="31" fillId="0" borderId="7" xfId="0" applyFont="1" applyBorder="1" applyAlignment="1">
      <alignment wrapText="1"/>
    </xf>
    <xf numFmtId="164" fontId="5" fillId="0" borderId="3" xfId="0" applyNumberFormat="1" applyFont="1" applyBorder="1" applyAlignment="1">
      <alignment horizontal="right"/>
    </xf>
    <xf numFmtId="164" fontId="10" fillId="4" borderId="32" xfId="0" applyNumberFormat="1" applyFont="1" applyFill="1" applyBorder="1" applyAlignment="1">
      <alignment wrapText="1"/>
    </xf>
    <xf numFmtId="164" fontId="10" fillId="4" borderId="8" xfId="0" applyNumberFormat="1" applyFont="1" applyFill="1" applyBorder="1" applyAlignment="1">
      <alignment wrapText="1"/>
    </xf>
    <xf numFmtId="164" fontId="10" fillId="4" borderId="34" xfId="0" applyNumberFormat="1" applyFont="1" applyFill="1" applyBorder="1" applyAlignment="1">
      <alignment wrapText="1"/>
    </xf>
    <xf numFmtId="164" fontId="10" fillId="4" borderId="0" xfId="0" applyNumberFormat="1" applyFont="1" applyFill="1" applyAlignment="1">
      <alignment wrapText="1"/>
    </xf>
    <xf numFmtId="164" fontId="10" fillId="4" borderId="26" xfId="0" applyNumberFormat="1" applyFont="1" applyFill="1" applyBorder="1" applyAlignment="1">
      <alignment wrapText="1"/>
    </xf>
    <xf numFmtId="164" fontId="10" fillId="4" borderId="28" xfId="0" applyNumberFormat="1" applyFont="1" applyFill="1" applyBorder="1" applyAlignment="1">
      <alignment wrapText="1"/>
    </xf>
    <xf numFmtId="164" fontId="2" fillId="4" borderId="32" xfId="0" applyNumberFormat="1" applyFont="1" applyFill="1" applyBorder="1" applyAlignment="1">
      <alignment horizontal="right"/>
    </xf>
    <xf numFmtId="164" fontId="2" fillId="4" borderId="0" xfId="0" applyNumberFormat="1" applyFont="1" applyFill="1" applyAlignment="1">
      <alignment horizontal="right"/>
    </xf>
    <xf numFmtId="164" fontId="2" fillId="0" borderId="28" xfId="0" applyNumberFormat="1" applyFont="1" applyBorder="1" applyAlignment="1">
      <alignment wrapText="1"/>
    </xf>
    <xf numFmtId="164" fontId="2" fillId="0" borderId="32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64" fontId="2" fillId="4" borderId="25" xfId="0" applyNumberFormat="1" applyFont="1" applyFill="1" applyBorder="1" applyAlignment="1">
      <alignment wrapText="1"/>
    </xf>
    <xf numFmtId="164" fontId="2" fillId="4" borderId="8" xfId="0" applyNumberFormat="1" applyFont="1" applyFill="1" applyBorder="1" applyAlignment="1">
      <alignment wrapText="1"/>
    </xf>
    <xf numFmtId="164" fontId="2" fillId="4" borderId="26" xfId="0" applyNumberFormat="1" applyFont="1" applyFill="1" applyBorder="1" applyAlignment="1">
      <alignment wrapText="1"/>
    </xf>
    <xf numFmtId="164" fontId="32" fillId="3" borderId="27" xfId="0" applyNumberFormat="1" applyFont="1" applyFill="1" applyBorder="1"/>
    <xf numFmtId="164" fontId="32" fillId="3" borderId="8" xfId="0" applyNumberFormat="1" applyFont="1" applyFill="1" applyBorder="1"/>
    <xf numFmtId="164" fontId="32" fillId="3" borderId="28" xfId="0" applyNumberFormat="1" applyFont="1" applyFill="1" applyBorder="1"/>
    <xf numFmtId="164" fontId="32" fillId="3" borderId="32" xfId="0" applyNumberFormat="1" applyFont="1" applyFill="1" applyBorder="1"/>
    <xf numFmtId="164" fontId="2" fillId="0" borderId="32" xfId="0" applyNumberFormat="1" applyFont="1" applyBorder="1"/>
    <xf numFmtId="164" fontId="2" fillId="4" borderId="25" xfId="0" applyNumberFormat="1" applyFont="1" applyFill="1" applyBorder="1"/>
    <xf numFmtId="164" fontId="2" fillId="4" borderId="25" xfId="0" applyNumberFormat="1" applyFont="1" applyFill="1" applyBorder="1" applyAlignment="1">
      <alignment horizontal="right"/>
    </xf>
    <xf numFmtId="49" fontId="2" fillId="4" borderId="26" xfId="0" applyNumberFormat="1" applyFont="1" applyFill="1" applyBorder="1" applyAlignment="1">
      <alignment horizontal="right"/>
    </xf>
    <xf numFmtId="0" fontId="31" fillId="3" borderId="7" xfId="0" applyFont="1" applyFill="1" applyBorder="1" applyAlignment="1">
      <alignment wrapText="1"/>
    </xf>
    <xf numFmtId="164" fontId="9" fillId="3" borderId="3" xfId="0" applyNumberFormat="1" applyFont="1" applyFill="1" applyBorder="1" applyAlignment="1">
      <alignment horizontal="right"/>
    </xf>
    <xf numFmtId="164" fontId="2" fillId="3" borderId="14" xfId="0" applyNumberFormat="1" applyFont="1" applyFill="1" applyBorder="1"/>
    <xf numFmtId="164" fontId="2" fillId="3" borderId="44" xfId="0" applyNumberFormat="1" applyFont="1" applyFill="1" applyBorder="1"/>
    <xf numFmtId="164" fontId="2" fillId="3" borderId="43" xfId="0" applyNumberFormat="1" applyFont="1" applyFill="1" applyBorder="1"/>
    <xf numFmtId="164" fontId="2" fillId="3" borderId="17" xfId="0" applyNumberFormat="1" applyFont="1" applyFill="1" applyBorder="1"/>
    <xf numFmtId="164" fontId="2" fillId="3" borderId="13" xfId="0" applyNumberFormat="1" applyFont="1" applyFill="1" applyBorder="1"/>
    <xf numFmtId="164" fontId="2" fillId="3" borderId="40" xfId="0" applyNumberFormat="1" applyFont="1" applyFill="1" applyBorder="1"/>
    <xf numFmtId="0" fontId="0" fillId="0" borderId="0" xfId="0"/>
    <xf numFmtId="164" fontId="2" fillId="0" borderId="8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64" fontId="2" fillId="0" borderId="8" xfId="0" applyNumberFormat="1" applyFont="1" applyFill="1" applyBorder="1"/>
    <xf numFmtId="164" fontId="2" fillId="0" borderId="26" xfId="0" applyNumberFormat="1" applyFont="1" applyFill="1" applyBorder="1"/>
    <xf numFmtId="164" fontId="2" fillId="0" borderId="8" xfId="0" applyNumberFormat="1" applyFont="1" applyFill="1" applyBorder="1" applyAlignment="1">
      <alignment horizontal="right"/>
    </xf>
    <xf numFmtId="164" fontId="2" fillId="0" borderId="26" xfId="0" applyNumberFormat="1" applyFont="1" applyFill="1" applyBorder="1" applyAlignment="1">
      <alignment horizontal="right"/>
    </xf>
    <xf numFmtId="164" fontId="2" fillId="0" borderId="14" xfId="0" applyNumberFormat="1" applyFont="1" applyFill="1" applyBorder="1"/>
    <xf numFmtId="164" fontId="2" fillId="0" borderId="40" xfId="0" applyNumberFormat="1" applyFont="1" applyFill="1" applyBorder="1"/>
    <xf numFmtId="164" fontId="11" fillId="0" borderId="19" xfId="0" applyNumberFormat="1" applyFont="1" applyFill="1" applyBorder="1"/>
    <xf numFmtId="164" fontId="2" fillId="0" borderId="25" xfId="0" applyNumberFormat="1" applyFont="1" applyFill="1" applyBorder="1" applyAlignment="1">
      <alignment wrapText="1"/>
    </xf>
    <xf numFmtId="164" fontId="2" fillId="0" borderId="25" xfId="0" applyNumberFormat="1" applyFont="1" applyFill="1" applyBorder="1"/>
    <xf numFmtId="164" fontId="2" fillId="0" borderId="13" xfId="0" applyNumberFormat="1" applyFont="1" applyFill="1" applyBorder="1"/>
    <xf numFmtId="0" fontId="10" fillId="2" borderId="13" xfId="0" quotePrefix="1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0" fontId="10" fillId="2" borderId="16" xfId="0" applyFont="1" applyFill="1" applyBorder="1" applyAlignment="1">
      <alignment horizontal="center"/>
    </xf>
    <xf numFmtId="164" fontId="12" fillId="0" borderId="37" xfId="0" applyNumberFormat="1" applyFont="1" applyFill="1" applyBorder="1" applyAlignment="1"/>
    <xf numFmtId="164" fontId="12" fillId="0" borderId="24" xfId="0" applyNumberFormat="1" applyFont="1" applyFill="1" applyBorder="1" applyAlignment="1"/>
    <xf numFmtId="164" fontId="12" fillId="0" borderId="33" xfId="0" applyNumberFormat="1" applyFont="1" applyFill="1" applyBorder="1" applyAlignment="1"/>
    <xf numFmtId="164" fontId="10" fillId="0" borderId="32" xfId="0" applyNumberFormat="1" applyFont="1" applyFill="1" applyBorder="1" applyAlignment="1">
      <alignment wrapText="1"/>
    </xf>
    <xf numFmtId="164" fontId="10" fillId="0" borderId="8" xfId="0" applyNumberFormat="1" applyFont="1" applyFill="1" applyBorder="1" applyAlignment="1">
      <alignment wrapText="1"/>
    </xf>
    <xf numFmtId="164" fontId="10" fillId="0" borderId="34" xfId="0" applyNumberFormat="1" applyFont="1" applyFill="1" applyBorder="1" applyAlignment="1">
      <alignment wrapText="1"/>
    </xf>
    <xf numFmtId="164" fontId="7" fillId="0" borderId="32" xfId="0" applyNumberFormat="1" applyFont="1" applyFill="1" applyBorder="1" applyAlignment="1"/>
    <xf numFmtId="164" fontId="7" fillId="0" borderId="8" xfId="0" applyNumberFormat="1" applyFont="1" applyFill="1" applyBorder="1" applyAlignment="1"/>
    <xf numFmtId="164" fontId="7" fillId="0" borderId="34" xfId="0" applyNumberFormat="1" applyFont="1" applyFill="1" applyBorder="1" applyAlignment="1"/>
    <xf numFmtId="164" fontId="7" fillId="0" borderId="32" xfId="0" applyNumberFormat="1" applyFont="1" applyFill="1" applyBorder="1" applyAlignment="1">
      <alignment wrapText="1"/>
    </xf>
    <xf numFmtId="164" fontId="7" fillId="0" borderId="8" xfId="0" applyNumberFormat="1" applyFont="1" applyFill="1" applyBorder="1" applyAlignment="1">
      <alignment wrapText="1"/>
    </xf>
    <xf numFmtId="164" fontId="7" fillId="0" borderId="34" xfId="0" applyNumberFormat="1" applyFont="1" applyFill="1" applyBorder="1" applyAlignment="1">
      <alignment wrapText="1"/>
    </xf>
    <xf numFmtId="164" fontId="9" fillId="0" borderId="32" xfId="0" applyNumberFormat="1" applyFont="1" applyFill="1" applyBorder="1" applyAlignment="1">
      <alignment wrapText="1"/>
    </xf>
    <xf numFmtId="164" fontId="9" fillId="0" borderId="8" xfId="0" applyNumberFormat="1" applyFont="1" applyFill="1" applyBorder="1" applyAlignment="1">
      <alignment wrapText="1"/>
    </xf>
    <xf numFmtId="164" fontId="9" fillId="0" borderId="34" xfId="0" applyNumberFormat="1" applyFont="1" applyFill="1" applyBorder="1" applyAlignment="1">
      <alignment wrapText="1"/>
    </xf>
    <xf numFmtId="164" fontId="10" fillId="0" borderId="43" xfId="0" applyNumberFormat="1" applyFont="1" applyFill="1" applyBorder="1" applyAlignment="1">
      <alignment wrapText="1"/>
    </xf>
    <xf numFmtId="164" fontId="10" fillId="0" borderId="14" xfId="0" applyNumberFormat="1" applyFont="1" applyFill="1" applyBorder="1" applyAlignment="1">
      <alignment wrapText="1"/>
    </xf>
    <xf numFmtId="164" fontId="10" fillId="0" borderId="35" xfId="0" applyNumberFormat="1" applyFont="1" applyFill="1" applyBorder="1" applyAlignment="1">
      <alignment wrapText="1"/>
    </xf>
    <xf numFmtId="164" fontId="11" fillId="0" borderId="22" xfId="0" applyNumberFormat="1" applyFont="1" applyFill="1" applyBorder="1"/>
    <xf numFmtId="16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/>
    <xf numFmtId="164" fontId="2" fillId="0" borderId="27" xfId="0" applyNumberFormat="1" applyFont="1" applyFill="1" applyBorder="1" applyAlignment="1"/>
    <xf numFmtId="164" fontId="2" fillId="0" borderId="17" xfId="0" applyNumberFormat="1" applyFont="1" applyFill="1" applyBorder="1"/>
    <xf numFmtId="0" fontId="10" fillId="10" borderId="13" xfId="0" quotePrefix="1" applyFont="1" applyFill="1" applyBorder="1" applyAlignment="1">
      <alignment horizontal="center"/>
    </xf>
    <xf numFmtId="0" fontId="10" fillId="10" borderId="14" xfId="0" applyFont="1" applyFill="1" applyBorder="1" applyAlignment="1">
      <alignment horizontal="center"/>
    </xf>
    <xf numFmtId="0" fontId="10" fillId="10" borderId="15" xfId="0" applyFont="1" applyFill="1" applyBorder="1" applyAlignment="1">
      <alignment horizontal="center"/>
    </xf>
    <xf numFmtId="0" fontId="10" fillId="10" borderId="16" xfId="0" applyFont="1" applyFill="1" applyBorder="1" applyAlignment="1">
      <alignment horizontal="center"/>
    </xf>
    <xf numFmtId="0" fontId="10" fillId="11" borderId="13" xfId="0" quotePrefix="1" applyFont="1" applyFill="1" applyBorder="1" applyAlignment="1">
      <alignment horizontal="center"/>
    </xf>
    <xf numFmtId="0" fontId="10" fillId="11" borderId="14" xfId="0" applyFont="1" applyFill="1" applyBorder="1" applyAlignment="1">
      <alignment horizontal="center"/>
    </xf>
    <xf numFmtId="0" fontId="10" fillId="11" borderId="15" xfId="0" applyFont="1" applyFill="1" applyBorder="1" applyAlignment="1">
      <alignment horizontal="center"/>
    </xf>
    <xf numFmtId="0" fontId="10" fillId="11" borderId="16" xfId="0" applyFont="1" applyFill="1" applyBorder="1" applyAlignment="1">
      <alignment horizontal="center"/>
    </xf>
    <xf numFmtId="164" fontId="12" fillId="0" borderId="32" xfId="0" applyNumberFormat="1" applyFont="1" applyFill="1" applyBorder="1" applyAlignment="1"/>
    <xf numFmtId="164" fontId="12" fillId="0" borderId="0" xfId="0" applyNumberFormat="1" applyFont="1" applyFill="1" applyBorder="1" applyAlignment="1"/>
    <xf numFmtId="164" fontId="12" fillId="0" borderId="42" xfId="0" applyNumberFormat="1" applyFont="1" applyFill="1" applyBorder="1" applyAlignment="1"/>
    <xf numFmtId="164" fontId="12" fillId="0" borderId="41" xfId="0" applyNumberFormat="1" applyFont="1" applyFill="1" applyBorder="1" applyAlignment="1"/>
    <xf numFmtId="164" fontId="10" fillId="0" borderId="0" xfId="0" applyNumberFormat="1" applyFont="1" applyFill="1" applyBorder="1" applyAlignment="1">
      <alignment wrapText="1"/>
    </xf>
    <xf numFmtId="164" fontId="10" fillId="0" borderId="26" xfId="0" applyNumberFormat="1" applyFont="1" applyFill="1" applyBorder="1" applyAlignment="1">
      <alignment wrapText="1"/>
    </xf>
    <xf numFmtId="164" fontId="10" fillId="0" borderId="32" xfId="0" applyNumberFormat="1" applyFont="1" applyFill="1" applyBorder="1" applyAlignment="1">
      <alignment horizontal="right" wrapText="1"/>
    </xf>
    <xf numFmtId="164" fontId="10" fillId="0" borderId="28" xfId="0" applyNumberFormat="1" applyFont="1" applyFill="1" applyBorder="1" applyAlignment="1">
      <alignment horizontal="right" wrapText="1"/>
    </xf>
    <xf numFmtId="164" fontId="10" fillId="0" borderId="8" xfId="0" applyNumberFormat="1" applyFont="1" applyFill="1" applyBorder="1" applyAlignment="1">
      <alignment horizontal="right" wrapText="1"/>
    </xf>
    <xf numFmtId="164" fontId="10" fillId="0" borderId="0" xfId="0" applyNumberFormat="1" applyFont="1" applyFill="1" applyBorder="1" applyAlignment="1">
      <alignment horizontal="right" wrapText="1"/>
    </xf>
    <xf numFmtId="164" fontId="7" fillId="0" borderId="0" xfId="0" applyNumberFormat="1" applyFont="1" applyFill="1" applyBorder="1" applyAlignment="1"/>
    <xf numFmtId="164" fontId="7" fillId="0" borderId="26" xfId="0" applyNumberFormat="1" applyFont="1" applyFill="1" applyBorder="1" applyAlignment="1"/>
    <xf numFmtId="164" fontId="7" fillId="0" borderId="32" xfId="0" applyNumberFormat="1" applyFont="1" applyFill="1" applyBorder="1" applyAlignment="1">
      <alignment horizontal="right"/>
    </xf>
    <xf numFmtId="164" fontId="7" fillId="0" borderId="28" xfId="0" applyNumberFormat="1" applyFont="1" applyFill="1" applyBorder="1" applyAlignment="1">
      <alignment horizontal="right"/>
    </xf>
    <xf numFmtId="164" fontId="7" fillId="0" borderId="8" xfId="0" applyNumberFormat="1" applyFont="1" applyFill="1" applyBorder="1" applyAlignment="1">
      <alignment horizontal="right"/>
    </xf>
    <xf numFmtId="164" fontId="7" fillId="0" borderId="0" xfId="0" applyNumberFormat="1" applyFont="1" applyFill="1" applyBorder="1" applyAlignment="1">
      <alignment horizontal="right"/>
    </xf>
    <xf numFmtId="164" fontId="7" fillId="0" borderId="0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64" fontId="7" fillId="0" borderId="32" xfId="0" applyNumberFormat="1" applyFont="1" applyFill="1" applyBorder="1" applyAlignment="1">
      <alignment horizontal="right" wrapText="1"/>
    </xf>
    <xf numFmtId="164" fontId="7" fillId="0" borderId="28" xfId="0" applyNumberFormat="1" applyFont="1" applyFill="1" applyBorder="1" applyAlignment="1">
      <alignment horizontal="right" wrapText="1"/>
    </xf>
    <xf numFmtId="164" fontId="7" fillId="0" borderId="8" xfId="0" applyNumberFormat="1" applyFont="1" applyFill="1" applyBorder="1" applyAlignment="1">
      <alignment horizontal="right" wrapText="1"/>
    </xf>
    <xf numFmtId="164" fontId="7" fillId="0" borderId="0" xfId="0" applyNumberFormat="1" applyFont="1" applyFill="1" applyBorder="1" applyAlignment="1">
      <alignment horizontal="right" wrapText="1"/>
    </xf>
    <xf numFmtId="164" fontId="9" fillId="0" borderId="0" xfId="0" applyNumberFormat="1" applyFont="1" applyFill="1" applyBorder="1" applyAlignment="1">
      <alignment wrapText="1"/>
    </xf>
    <xf numFmtId="164" fontId="9" fillId="0" borderId="26" xfId="0" applyNumberFormat="1" applyFont="1" applyFill="1" applyBorder="1" applyAlignment="1">
      <alignment wrapText="1"/>
    </xf>
    <xf numFmtId="164" fontId="9" fillId="0" borderId="32" xfId="0" applyNumberFormat="1" applyFont="1" applyFill="1" applyBorder="1" applyAlignment="1">
      <alignment horizontal="right" wrapText="1"/>
    </xf>
    <xf numFmtId="164" fontId="9" fillId="0" borderId="28" xfId="0" applyNumberFormat="1" applyFont="1" applyFill="1" applyBorder="1" applyAlignment="1">
      <alignment horizontal="right" wrapText="1"/>
    </xf>
    <xf numFmtId="164" fontId="9" fillId="0" borderId="8" xfId="0" applyNumberFormat="1" applyFont="1" applyFill="1" applyBorder="1" applyAlignment="1">
      <alignment horizontal="right" wrapText="1"/>
    </xf>
    <xf numFmtId="164" fontId="9" fillId="0" borderId="0" xfId="0" applyNumberFormat="1" applyFont="1" applyFill="1" applyBorder="1" applyAlignment="1">
      <alignment horizontal="right" wrapText="1"/>
    </xf>
    <xf numFmtId="164" fontId="10" fillId="0" borderId="36" xfId="0" applyNumberFormat="1" applyFont="1" applyFill="1" applyBorder="1" applyAlignment="1">
      <alignment wrapText="1"/>
    </xf>
    <xf numFmtId="164" fontId="10" fillId="0" borderId="40" xfId="0" applyNumberFormat="1" applyFont="1" applyFill="1" applyBorder="1" applyAlignment="1">
      <alignment wrapText="1"/>
    </xf>
    <xf numFmtId="164" fontId="10" fillId="0" borderId="43" xfId="0" applyNumberFormat="1" applyFont="1" applyFill="1" applyBorder="1" applyAlignment="1">
      <alignment horizontal="right" wrapText="1"/>
    </xf>
    <xf numFmtId="164" fontId="10" fillId="0" borderId="44" xfId="0" applyNumberFormat="1" applyFont="1" applyFill="1" applyBorder="1" applyAlignment="1">
      <alignment horizontal="right" wrapText="1"/>
    </xf>
    <xf numFmtId="164" fontId="10" fillId="0" borderId="14" xfId="0" applyNumberFormat="1" applyFont="1" applyFill="1" applyBorder="1" applyAlignment="1">
      <alignment horizontal="right" wrapText="1"/>
    </xf>
    <xf numFmtId="164" fontId="10" fillId="0" borderId="36" xfId="0" applyNumberFormat="1" applyFont="1" applyFill="1" applyBorder="1" applyAlignment="1">
      <alignment horizontal="right" wrapText="1"/>
    </xf>
    <xf numFmtId="164" fontId="11" fillId="0" borderId="51" xfId="0" applyNumberFormat="1" applyFont="1" applyFill="1" applyBorder="1"/>
    <xf numFmtId="164" fontId="11" fillId="0" borderId="24" xfId="0" applyNumberFormat="1" applyFont="1" applyFill="1" applyBorder="1"/>
    <xf numFmtId="164" fontId="11" fillId="0" borderId="39" xfId="0" applyNumberFormat="1" applyFont="1" applyFill="1" applyBorder="1"/>
    <xf numFmtId="164" fontId="11" fillId="0" borderId="42" xfId="0" applyNumberFormat="1" applyFont="1" applyFill="1" applyBorder="1"/>
    <xf numFmtId="164" fontId="11" fillId="0" borderId="48" xfId="0" applyNumberFormat="1" applyFont="1" applyFill="1" applyBorder="1"/>
    <xf numFmtId="164" fontId="2" fillId="0" borderId="32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wrapText="1"/>
    </xf>
    <xf numFmtId="164" fontId="2" fillId="0" borderId="34" xfId="0" applyNumberFormat="1" applyFont="1" applyFill="1" applyBorder="1" applyAlignment="1">
      <alignment wrapText="1"/>
    </xf>
    <xf numFmtId="164" fontId="2" fillId="0" borderId="32" xfId="0" applyNumberFormat="1" applyFont="1" applyFill="1" applyBorder="1"/>
    <xf numFmtId="164" fontId="2" fillId="0" borderId="0" xfId="0" applyNumberFormat="1" applyFont="1" applyFill="1" applyBorder="1"/>
    <xf numFmtId="164" fontId="2" fillId="0" borderId="34" xfId="0" applyNumberFormat="1" applyFont="1" applyFill="1" applyBorder="1"/>
    <xf numFmtId="164" fontId="2" fillId="0" borderId="32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right"/>
    </xf>
    <xf numFmtId="164" fontId="2" fillId="0" borderId="25" xfId="0" applyNumberFormat="1" applyFont="1" applyFill="1" applyBorder="1" applyAlignment="1"/>
    <xf numFmtId="164" fontId="2" fillId="0" borderId="34" xfId="0" applyNumberFormat="1" applyFont="1" applyFill="1" applyBorder="1" applyAlignment="1"/>
    <xf numFmtId="164" fontId="2" fillId="0" borderId="43" xfId="0" applyNumberFormat="1" applyFont="1" applyFill="1" applyBorder="1"/>
    <xf numFmtId="164" fontId="2" fillId="0" borderId="36" xfId="0" applyNumberFormat="1" applyFont="1" applyFill="1" applyBorder="1"/>
    <xf numFmtId="164" fontId="2" fillId="0" borderId="35" xfId="0" applyNumberFormat="1" applyFont="1" applyFill="1" applyBorder="1"/>
    <xf numFmtId="164" fontId="11" fillId="0" borderId="20" xfId="0" applyNumberFormat="1" applyFont="1" applyFill="1" applyBorder="1"/>
    <xf numFmtId="164" fontId="11" fillId="0" borderId="21" xfId="0" applyNumberFormat="1" applyFont="1" applyFill="1" applyBorder="1"/>
    <xf numFmtId="0" fontId="1" fillId="0" borderId="0" xfId="0" applyFont="1" applyAlignment="1">
      <alignment wrapText="1"/>
    </xf>
    <xf numFmtId="0" fontId="0" fillId="0" borderId="0" xfId="0"/>
    <xf numFmtId="0" fontId="12" fillId="0" borderId="29" xfId="0" applyFont="1" applyFill="1" applyBorder="1" applyAlignment="1"/>
    <xf numFmtId="0" fontId="10" fillId="0" borderId="29" xfId="0" applyFont="1" applyFill="1" applyBorder="1" applyAlignment="1">
      <alignment wrapText="1"/>
    </xf>
    <xf numFmtId="0" fontId="7" fillId="0" borderId="29" xfId="0" applyFont="1" applyBorder="1" applyAlignment="1">
      <alignment horizontal="left" indent="1"/>
    </xf>
    <xf numFmtId="0" fontId="7" fillId="0" borderId="29" xfId="0" applyFont="1" applyBorder="1" applyAlignment="1">
      <alignment horizontal="left" wrapText="1" indent="2"/>
    </xf>
    <xf numFmtId="0" fontId="7" fillId="0" borderId="29" xfId="0" applyFont="1" applyBorder="1" applyAlignment="1">
      <alignment horizontal="left" indent="2"/>
    </xf>
    <xf numFmtId="0" fontId="7" fillId="0" borderId="29" xfId="0" applyFont="1" applyBorder="1" applyAlignment="1">
      <alignment horizontal="left" wrapText="1" indent="1"/>
    </xf>
    <xf numFmtId="0" fontId="9" fillId="0" borderId="29" xfId="0" applyFont="1" applyBorder="1" applyAlignment="1">
      <alignment horizontal="left" vertical="top" wrapText="1" indent="2"/>
    </xf>
    <xf numFmtId="0" fontId="9" fillId="0" borderId="29" xfId="0" applyFont="1" applyBorder="1" applyAlignment="1">
      <alignment horizontal="left" wrapText="1" indent="1"/>
    </xf>
    <xf numFmtId="0" fontId="9" fillId="0" borderId="29" xfId="0" applyFont="1" applyBorder="1" applyAlignment="1">
      <alignment horizontal="left" wrapText="1" indent="2"/>
    </xf>
    <xf numFmtId="0" fontId="10" fillId="0" borderId="12" xfId="0" applyFont="1" applyBorder="1" applyAlignment="1">
      <alignment wrapText="1"/>
    </xf>
    <xf numFmtId="0" fontId="7" fillId="0" borderId="28" xfId="0" applyFont="1" applyFill="1" applyBorder="1" applyAlignment="1">
      <alignment horizontal="left" wrapText="1" indent="2"/>
    </xf>
    <xf numFmtId="0" fontId="11" fillId="2" borderId="10" xfId="0" applyFont="1" applyFill="1" applyBorder="1" applyAlignment="1">
      <alignment vertical="top" wrapText="1"/>
    </xf>
    <xf numFmtId="0" fontId="2" fillId="2" borderId="12" xfId="0" applyFont="1" applyFill="1" applyBorder="1" applyAlignment="1">
      <alignment vertical="top" wrapText="1"/>
    </xf>
    <xf numFmtId="164" fontId="2" fillId="0" borderId="8" xfId="0" applyNumberFormat="1" applyFont="1" applyFill="1" applyBorder="1" applyAlignment="1">
      <alignment wrapText="1"/>
    </xf>
    <xf numFmtId="164" fontId="2" fillId="0" borderId="8" xfId="0" applyNumberFormat="1" applyFont="1" applyFill="1" applyBorder="1"/>
    <xf numFmtId="164" fontId="2" fillId="0" borderId="8" xfId="0" applyNumberFormat="1" applyFont="1" applyFill="1" applyBorder="1" applyAlignment="1">
      <alignment horizontal="right"/>
    </xf>
    <xf numFmtId="164" fontId="2" fillId="0" borderId="14" xfId="0" applyNumberFormat="1" applyFont="1" applyFill="1" applyBorder="1"/>
    <xf numFmtId="164" fontId="11" fillId="0" borderId="20" xfId="0" applyNumberFormat="1" applyFont="1" applyFill="1" applyBorder="1"/>
    <xf numFmtId="0" fontId="0" fillId="0" borderId="0" xfId="0"/>
    <xf numFmtId="0" fontId="1" fillId="0" borderId="0" xfId="0" applyFont="1"/>
    <xf numFmtId="164" fontId="11" fillId="0" borderId="20" xfId="0" applyNumberFormat="1" applyFont="1" applyFill="1" applyBorder="1"/>
    <xf numFmtId="164" fontId="2" fillId="0" borderId="8" xfId="0" applyNumberFormat="1" applyFont="1" applyFill="1" applyBorder="1" applyAlignment="1">
      <alignment wrapText="1"/>
    </xf>
    <xf numFmtId="164" fontId="2" fillId="0" borderId="8" xfId="0" applyNumberFormat="1" applyFont="1" applyFill="1" applyBorder="1"/>
    <xf numFmtId="164" fontId="2" fillId="0" borderId="8" xfId="0" applyNumberFormat="1" applyFont="1" applyFill="1" applyBorder="1" applyAlignment="1">
      <alignment horizontal="right"/>
    </xf>
    <xf numFmtId="164" fontId="2" fillId="0" borderId="14" xfId="0" applyNumberFormat="1" applyFont="1" applyFill="1" applyBorder="1"/>
    <xf numFmtId="0" fontId="27" fillId="0" borderId="34" xfId="0" applyFont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/>
    </xf>
    <xf numFmtId="0" fontId="12" fillId="2" borderId="30" xfId="0" applyFont="1" applyFill="1" applyBorder="1" applyAlignment="1"/>
    <xf numFmtId="0" fontId="12" fillId="2" borderId="31" xfId="0" applyFont="1" applyFill="1" applyBorder="1" applyAlignment="1"/>
    <xf numFmtId="0" fontId="11" fillId="2" borderId="11" xfId="0" applyFont="1" applyFill="1" applyBorder="1" applyAlignment="1">
      <alignment horizontal="center" vertical="top" wrapText="1"/>
    </xf>
    <xf numFmtId="0" fontId="11" fillId="2" borderId="30" xfId="0" applyFont="1" applyFill="1" applyBorder="1" applyAlignment="1">
      <alignment horizontal="center" vertical="top" wrapText="1"/>
    </xf>
    <xf numFmtId="0" fontId="11" fillId="2" borderId="31" xfId="0" applyFont="1" applyFill="1" applyBorder="1" applyAlignment="1">
      <alignment horizontal="center" vertical="top" wrapText="1"/>
    </xf>
    <xf numFmtId="0" fontId="11" fillId="2" borderId="30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8" fillId="2" borderId="45" xfId="0" applyFont="1" applyFill="1" applyBorder="1" applyAlignment="1"/>
    <xf numFmtId="0" fontId="8" fillId="2" borderId="46" xfId="0" applyFont="1" applyFill="1" applyBorder="1" applyAlignment="1"/>
    <xf numFmtId="0" fontId="8" fillId="2" borderId="45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45" xfId="0" applyFont="1" applyFill="1" applyBorder="1"/>
    <xf numFmtId="0" fontId="4" fillId="2" borderId="46" xfId="0" applyFont="1" applyFill="1" applyBorder="1"/>
    <xf numFmtId="0" fontId="4" fillId="2" borderId="49" xfId="0" applyFont="1" applyFill="1" applyBorder="1" applyAlignment="1">
      <alignment horizontal="center"/>
    </xf>
    <xf numFmtId="0" fontId="4" fillId="2" borderId="4" xfId="0" applyFont="1" applyFill="1" applyBorder="1"/>
    <xf numFmtId="0" fontId="4" fillId="2" borderId="50" xfId="0" applyFont="1" applyFill="1" applyBorder="1"/>
    <xf numFmtId="0" fontId="4" fillId="2" borderId="4" xfId="0" applyFont="1" applyFill="1" applyBorder="1" applyAlignment="1">
      <alignment horizontal="center"/>
    </xf>
    <xf numFmtId="0" fontId="4" fillId="2" borderId="45" xfId="0" applyFont="1" applyFill="1" applyBorder="1" applyAlignment="1">
      <alignment horizontal="center"/>
    </xf>
    <xf numFmtId="0" fontId="4" fillId="2" borderId="46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1" borderId="11" xfId="0" applyFont="1" applyFill="1" applyBorder="1" applyAlignment="1">
      <alignment horizontal="center"/>
    </xf>
    <xf numFmtId="0" fontId="12" fillId="11" borderId="30" xfId="0" applyFont="1" applyFill="1" applyBorder="1" applyAlignment="1"/>
    <xf numFmtId="0" fontId="12" fillId="11" borderId="31" xfId="0" applyFont="1" applyFill="1" applyBorder="1" applyAlignment="1"/>
    <xf numFmtId="0" fontId="12" fillId="10" borderId="30" xfId="0" applyFont="1" applyFill="1" applyBorder="1" applyAlignment="1"/>
    <xf numFmtId="0" fontId="12" fillId="10" borderId="31" xfId="0" applyFont="1" applyFill="1" applyBorder="1" applyAlignment="1"/>
    <xf numFmtId="0" fontId="17" fillId="0" borderId="0" xfId="0" applyFont="1" applyAlignment="1">
      <alignment horizontal="center" vertical="center" wrapText="1"/>
    </xf>
  </cellXfs>
  <cellStyles count="5">
    <cellStyle name="Вычисление" xfId="1" builtinId="22"/>
    <cellStyle name="Нейтральный" xfId="2" builtinId="28"/>
    <cellStyle name="Обычный" xfId="0" builtinId="0"/>
    <cellStyle name="Плохой" xfId="3" builtinId="27"/>
    <cellStyle name="Хороший" xfId="4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DC160"/>
  <sheetViews>
    <sheetView zoomScale="90" zoomScaleNormal="90" workbookViewId="0">
      <pane xSplit="2" ySplit="2" topLeftCell="CP144" activePane="bottomRight" state="frozen"/>
      <selection pane="topRight" activeCell="B1" sqref="B1"/>
      <selection pane="bottomLeft" activeCell="A5" sqref="A5"/>
      <selection pane="bottomRight" activeCell="CS157" sqref="CS157:DA157"/>
    </sheetView>
  </sheetViews>
  <sheetFormatPr defaultColWidth="9.109375" defaultRowHeight="13.2" x14ac:dyDescent="0.25"/>
  <cols>
    <col min="1" max="1" width="11.6640625" style="1" customWidth="1"/>
    <col min="2" max="2" width="24.6640625" customWidth="1"/>
    <col min="3" max="3" width="6.109375" bestFit="1" customWidth="1"/>
    <col min="4" max="4" width="7.44140625" customWidth="1"/>
    <col min="5" max="5" width="7.88671875" customWidth="1"/>
    <col min="6" max="6" width="9.44140625" customWidth="1"/>
    <col min="7" max="8" width="8.44140625" customWidth="1"/>
    <col min="9" max="9" width="11.5546875" customWidth="1"/>
    <col min="10" max="10" width="9.44140625" customWidth="1"/>
    <col min="11" max="11" width="10.33203125" style="1" customWidth="1"/>
    <col min="12" max="12" width="9.5546875" style="1" customWidth="1"/>
    <col min="13" max="13" width="8.88671875" style="1" customWidth="1"/>
    <col min="14" max="14" width="8.109375" style="1" customWidth="1"/>
    <col min="15" max="58" width="6.109375" style="1" bestFit="1" customWidth="1"/>
    <col min="59" max="16384" width="9.109375" style="1"/>
  </cols>
  <sheetData>
    <row r="1" spans="2:90" s="4" customFormat="1" x14ac:dyDescent="0.25">
      <c r="B1" s="7"/>
      <c r="C1" s="326">
        <v>1995</v>
      </c>
      <c r="D1" s="327"/>
      <c r="E1" s="327"/>
      <c r="F1" s="328"/>
      <c r="G1" s="329">
        <v>1996</v>
      </c>
      <c r="H1" s="327"/>
      <c r="I1" s="327"/>
      <c r="J1" s="327"/>
      <c r="K1" s="326">
        <v>1997</v>
      </c>
      <c r="L1" s="327"/>
      <c r="M1" s="327"/>
      <c r="N1" s="328"/>
      <c r="O1" s="326">
        <v>1998</v>
      </c>
      <c r="P1" s="327"/>
      <c r="Q1" s="327"/>
      <c r="R1" s="327"/>
      <c r="S1" s="326">
        <v>1999</v>
      </c>
      <c r="T1" s="327"/>
      <c r="U1" s="327"/>
      <c r="V1" s="328"/>
      <c r="W1" s="329">
        <v>2000</v>
      </c>
      <c r="X1" s="327"/>
      <c r="Y1" s="327"/>
      <c r="Z1" s="328"/>
      <c r="AA1" s="326">
        <v>2001</v>
      </c>
      <c r="AB1" s="327"/>
      <c r="AC1" s="327"/>
      <c r="AD1" s="328"/>
      <c r="AE1" s="326">
        <v>2002</v>
      </c>
      <c r="AF1" s="327"/>
      <c r="AG1" s="327"/>
      <c r="AH1" s="328"/>
      <c r="AI1" s="326">
        <v>2003</v>
      </c>
      <c r="AJ1" s="327"/>
      <c r="AK1" s="327"/>
      <c r="AL1" s="328"/>
      <c r="AM1" s="326">
        <v>2004</v>
      </c>
      <c r="AN1" s="327"/>
      <c r="AO1" s="327"/>
      <c r="AP1" s="328"/>
      <c r="AQ1" s="326">
        <v>2005</v>
      </c>
      <c r="AR1" s="327"/>
      <c r="AS1" s="327"/>
      <c r="AT1" s="328"/>
      <c r="AU1" s="326">
        <v>2006</v>
      </c>
      <c r="AV1" s="327"/>
      <c r="AW1" s="327"/>
      <c r="AX1" s="328"/>
      <c r="AY1" s="326">
        <v>2007</v>
      </c>
      <c r="AZ1" s="327"/>
      <c r="BA1" s="327"/>
      <c r="BB1" s="328"/>
      <c r="BC1" s="326">
        <v>2008</v>
      </c>
      <c r="BD1" s="327"/>
      <c r="BE1" s="327"/>
      <c r="BF1" s="328"/>
      <c r="BG1" s="321">
        <v>2009</v>
      </c>
      <c r="BH1" s="322"/>
      <c r="BI1" s="322"/>
      <c r="BJ1" s="323"/>
      <c r="BK1" s="318">
        <v>2010</v>
      </c>
      <c r="BL1" s="324"/>
      <c r="BM1" s="324"/>
      <c r="BN1" s="325"/>
      <c r="BO1" s="27">
        <v>2011</v>
      </c>
      <c r="BP1" s="58"/>
      <c r="BQ1" s="58"/>
      <c r="BR1" s="59"/>
      <c r="BS1" s="318">
        <v>2012</v>
      </c>
      <c r="BT1" s="319"/>
      <c r="BU1" s="319"/>
      <c r="BV1" s="320"/>
      <c r="BW1" s="318">
        <v>2013</v>
      </c>
      <c r="BX1" s="319"/>
      <c r="BY1" s="319"/>
      <c r="BZ1" s="320"/>
      <c r="CA1" s="318">
        <v>2014</v>
      </c>
      <c r="CB1" s="319"/>
      <c r="CC1" s="319"/>
      <c r="CD1" s="320"/>
      <c r="CE1" s="318">
        <v>2015</v>
      </c>
      <c r="CF1" s="319"/>
      <c r="CG1" s="319"/>
      <c r="CH1" s="320"/>
      <c r="CI1" s="318" t="s">
        <v>21</v>
      </c>
      <c r="CJ1" s="319"/>
      <c r="CK1" s="319"/>
      <c r="CL1" s="320"/>
    </row>
    <row r="2" spans="2:90" s="4" customFormat="1" ht="13.8" thickBot="1" x14ac:dyDescent="0.3">
      <c r="B2" s="8"/>
      <c r="C2" s="9" t="s">
        <v>8</v>
      </c>
      <c r="D2" s="9" t="s">
        <v>9</v>
      </c>
      <c r="E2" s="10" t="s">
        <v>10</v>
      </c>
      <c r="F2" s="9" t="s">
        <v>11</v>
      </c>
      <c r="G2" s="9" t="s">
        <v>8</v>
      </c>
      <c r="H2" s="9" t="s">
        <v>9</v>
      </c>
      <c r="I2" s="10" t="s">
        <v>10</v>
      </c>
      <c r="J2" s="9" t="s">
        <v>11</v>
      </c>
      <c r="K2" s="9" t="s">
        <v>8</v>
      </c>
      <c r="L2" s="9" t="s">
        <v>9</v>
      </c>
      <c r="M2" s="10" t="s">
        <v>10</v>
      </c>
      <c r="N2" s="9" t="s">
        <v>11</v>
      </c>
      <c r="O2" s="9" t="s">
        <v>8</v>
      </c>
      <c r="P2" s="9" t="s">
        <v>9</v>
      </c>
      <c r="Q2" s="10" t="s">
        <v>10</v>
      </c>
      <c r="R2" s="9" t="s">
        <v>11</v>
      </c>
      <c r="S2" s="9" t="s">
        <v>8</v>
      </c>
      <c r="T2" s="9" t="s">
        <v>9</v>
      </c>
      <c r="U2" s="10" t="s">
        <v>10</v>
      </c>
      <c r="V2" s="9" t="s">
        <v>11</v>
      </c>
      <c r="W2" s="9" t="s">
        <v>8</v>
      </c>
      <c r="X2" s="9" t="s">
        <v>9</v>
      </c>
      <c r="Y2" s="10" t="s">
        <v>10</v>
      </c>
      <c r="Z2" s="9" t="s">
        <v>11</v>
      </c>
      <c r="AA2" s="9" t="s">
        <v>8</v>
      </c>
      <c r="AB2" s="9" t="s">
        <v>9</v>
      </c>
      <c r="AC2" s="10" t="s">
        <v>10</v>
      </c>
      <c r="AD2" s="9" t="s">
        <v>11</v>
      </c>
      <c r="AE2" s="9" t="s">
        <v>8</v>
      </c>
      <c r="AF2" s="9" t="s">
        <v>9</v>
      </c>
      <c r="AG2" s="10" t="s">
        <v>10</v>
      </c>
      <c r="AH2" s="9" t="s">
        <v>11</v>
      </c>
      <c r="AI2" s="9" t="s">
        <v>8</v>
      </c>
      <c r="AJ2" s="9" t="s">
        <v>9</v>
      </c>
      <c r="AK2" s="10" t="s">
        <v>10</v>
      </c>
      <c r="AL2" s="9" t="s">
        <v>11</v>
      </c>
      <c r="AM2" s="9" t="s">
        <v>8</v>
      </c>
      <c r="AN2" s="9" t="s">
        <v>9</v>
      </c>
      <c r="AO2" s="10" t="s">
        <v>10</v>
      </c>
      <c r="AP2" s="9" t="s">
        <v>11</v>
      </c>
      <c r="AQ2" s="9" t="s">
        <v>8</v>
      </c>
      <c r="AR2" s="9" t="s">
        <v>9</v>
      </c>
      <c r="AS2" s="10" t="s">
        <v>10</v>
      </c>
      <c r="AT2" s="9" t="s">
        <v>11</v>
      </c>
      <c r="AU2" s="9" t="s">
        <v>8</v>
      </c>
      <c r="AV2" s="9" t="s">
        <v>9</v>
      </c>
      <c r="AW2" s="10" t="s">
        <v>10</v>
      </c>
      <c r="AX2" s="9" t="s">
        <v>11</v>
      </c>
      <c r="AY2" s="9" t="s">
        <v>8</v>
      </c>
      <c r="AZ2" s="9" t="s">
        <v>9</v>
      </c>
      <c r="BA2" s="10" t="s">
        <v>10</v>
      </c>
      <c r="BB2" s="9" t="s">
        <v>11</v>
      </c>
      <c r="BC2" s="9" t="s">
        <v>8</v>
      </c>
      <c r="BD2" s="9" t="s">
        <v>9</v>
      </c>
      <c r="BE2" s="10" t="s">
        <v>10</v>
      </c>
      <c r="BF2" s="9" t="s">
        <v>11</v>
      </c>
      <c r="BG2" s="29" t="s">
        <v>13</v>
      </c>
      <c r="BH2" s="30" t="s">
        <v>14</v>
      </c>
      <c r="BI2" s="31" t="s">
        <v>15</v>
      </c>
      <c r="BJ2" s="32" t="s">
        <v>16</v>
      </c>
      <c r="BK2" s="29" t="s">
        <v>13</v>
      </c>
      <c r="BL2" s="30" t="s">
        <v>14</v>
      </c>
      <c r="BM2" s="31" t="s">
        <v>15</v>
      </c>
      <c r="BN2" s="32" t="s">
        <v>16</v>
      </c>
      <c r="BO2" s="29" t="s">
        <v>13</v>
      </c>
      <c r="BP2" s="30" t="s">
        <v>14</v>
      </c>
      <c r="BQ2" s="31" t="s">
        <v>15</v>
      </c>
      <c r="BR2" s="32" t="s">
        <v>16</v>
      </c>
      <c r="BS2" s="29" t="s">
        <v>13</v>
      </c>
      <c r="BT2" s="30" t="s">
        <v>14</v>
      </c>
      <c r="BU2" s="31" t="s">
        <v>15</v>
      </c>
      <c r="BV2" s="32" t="s">
        <v>16</v>
      </c>
      <c r="BW2" s="29" t="s">
        <v>13</v>
      </c>
      <c r="BX2" s="30" t="s">
        <v>14</v>
      </c>
      <c r="BY2" s="31" t="s">
        <v>15</v>
      </c>
      <c r="BZ2" s="32" t="s">
        <v>16</v>
      </c>
      <c r="CA2" s="29" t="s">
        <v>13</v>
      </c>
      <c r="CB2" s="30" t="s">
        <v>14</v>
      </c>
      <c r="CC2" s="31" t="s">
        <v>15</v>
      </c>
      <c r="CD2" s="32" t="s">
        <v>16</v>
      </c>
      <c r="CE2" s="29" t="s">
        <v>13</v>
      </c>
      <c r="CF2" s="30" t="s">
        <v>14</v>
      </c>
      <c r="CG2" s="31" t="s">
        <v>15</v>
      </c>
      <c r="CH2" s="32" t="s">
        <v>16</v>
      </c>
      <c r="CI2" s="29" t="s">
        <v>13</v>
      </c>
      <c r="CJ2" s="30" t="s">
        <v>14</v>
      </c>
      <c r="CK2" s="31" t="s">
        <v>15</v>
      </c>
      <c r="CL2" s="32" t="s">
        <v>16</v>
      </c>
    </row>
    <row r="3" spans="2:90" s="5" customFormat="1" x14ac:dyDescent="0.25">
      <c r="B3" s="11" t="s">
        <v>3</v>
      </c>
      <c r="C3" s="12">
        <v>2406.2707999999998</v>
      </c>
      <c r="D3" s="12">
        <v>2470.9025000000001</v>
      </c>
      <c r="E3" s="12">
        <v>2792.3206</v>
      </c>
      <c r="F3" s="12">
        <v>2692.2246</v>
      </c>
      <c r="G3" s="12">
        <v>2352.7968999999998</v>
      </c>
      <c r="H3" s="12">
        <v>2386.6211000000003</v>
      </c>
      <c r="I3" s="12">
        <v>2639.0642000000003</v>
      </c>
      <c r="J3" s="12">
        <v>2609.4097999999999</v>
      </c>
      <c r="K3" s="12">
        <v>2342.1256000000003</v>
      </c>
      <c r="L3" s="12">
        <v>2366.5533999999998</v>
      </c>
      <c r="M3" s="12">
        <v>2713.7461000000003</v>
      </c>
      <c r="N3" s="12">
        <v>2703.4141</v>
      </c>
      <c r="O3" s="13">
        <v>2308.1309999999999</v>
      </c>
      <c r="P3" s="13">
        <v>2344.0026000000003</v>
      </c>
      <c r="Q3" s="13">
        <v>2475.0819999999999</v>
      </c>
      <c r="R3" s="13">
        <v>2457.4112999999998</v>
      </c>
      <c r="S3" s="13">
        <v>2265.4697999999999</v>
      </c>
      <c r="T3" s="13">
        <v>2416.9281000000001</v>
      </c>
      <c r="U3" s="13">
        <v>2757.7357999999999</v>
      </c>
      <c r="V3" s="13">
        <v>2753.2224000000001</v>
      </c>
      <c r="W3" s="13">
        <v>2524.1252000000004</v>
      </c>
      <c r="X3" s="13">
        <v>2664.1217000000001</v>
      </c>
      <c r="Y3" s="13">
        <v>3048.4792000000002</v>
      </c>
      <c r="Z3" s="13">
        <v>2980.6197000000002</v>
      </c>
      <c r="AA3" s="13">
        <v>2642.2057</v>
      </c>
      <c r="AB3" s="13">
        <v>2798.4597000000003</v>
      </c>
      <c r="AC3" s="13">
        <v>3232.0392999999999</v>
      </c>
      <c r="AD3" s="13">
        <v>3115.7294999999999</v>
      </c>
      <c r="AE3" s="13">
        <v>2742.6358</v>
      </c>
      <c r="AF3" s="13">
        <v>2921.8334</v>
      </c>
      <c r="AG3" s="13">
        <v>3375.2873999999997</v>
      </c>
      <c r="AH3" s="13">
        <v>3307.8952999999997</v>
      </c>
      <c r="AI3" s="13">
        <v>2948.9</v>
      </c>
      <c r="AJ3" s="13">
        <v>3147.1</v>
      </c>
      <c r="AK3" s="13">
        <v>3556.6</v>
      </c>
      <c r="AL3" s="13">
        <v>3555.7</v>
      </c>
      <c r="AM3" s="13">
        <v>3162.4</v>
      </c>
      <c r="AN3" s="13">
        <v>3399.8</v>
      </c>
      <c r="AO3" s="13">
        <v>3817</v>
      </c>
      <c r="AP3" s="13">
        <v>3776.8</v>
      </c>
      <c r="AQ3" s="13">
        <v>3338.8</v>
      </c>
      <c r="AR3" s="13">
        <v>3604.4</v>
      </c>
      <c r="AS3" s="13">
        <v>4044.7</v>
      </c>
      <c r="AT3" s="13">
        <v>4070.8</v>
      </c>
      <c r="AU3" s="13">
        <v>3582.5</v>
      </c>
      <c r="AV3" s="13">
        <v>3895.7</v>
      </c>
      <c r="AW3" s="13">
        <v>4376</v>
      </c>
      <c r="AX3" s="13">
        <v>4432.3</v>
      </c>
      <c r="AY3" s="13">
        <v>3871.7</v>
      </c>
      <c r="AZ3" s="13">
        <v>4231.6000000000004</v>
      </c>
      <c r="BA3" s="13">
        <v>4733.7</v>
      </c>
      <c r="BB3" s="22">
        <v>4839.5</v>
      </c>
      <c r="BC3" s="14">
        <v>4226.6000000000004</v>
      </c>
      <c r="BD3" s="14">
        <v>4565.5</v>
      </c>
      <c r="BE3" s="14">
        <v>5036.8999999999996</v>
      </c>
      <c r="BF3" s="14">
        <v>4775.2</v>
      </c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</row>
    <row r="4" spans="2:90" s="5" customFormat="1" ht="21" x14ac:dyDescent="0.25">
      <c r="B4" s="17" t="s">
        <v>4</v>
      </c>
      <c r="C4" s="13">
        <v>1766.2798</v>
      </c>
      <c r="D4" s="13">
        <v>1787.5779</v>
      </c>
      <c r="E4" s="13">
        <v>1841.0491000000002</v>
      </c>
      <c r="F4" s="13">
        <v>1887.2695000000001</v>
      </c>
      <c r="G4" s="13">
        <v>1747.5158000000001</v>
      </c>
      <c r="H4" s="13">
        <v>1745.3403000000001</v>
      </c>
      <c r="I4" s="13">
        <v>1745.9792</v>
      </c>
      <c r="J4" s="13">
        <v>1854.0043000000001</v>
      </c>
      <c r="K4" s="13">
        <v>1758.4353999999998</v>
      </c>
      <c r="L4" s="13">
        <v>1757.992</v>
      </c>
      <c r="M4" s="13">
        <v>1809.2815000000001</v>
      </c>
      <c r="N4" s="13">
        <v>1965.7302999999999</v>
      </c>
      <c r="O4" s="13">
        <v>1764.6463000000001</v>
      </c>
      <c r="P4" s="13">
        <v>1760.6833999999999</v>
      </c>
      <c r="Q4" s="13">
        <v>1819.2923999999998</v>
      </c>
      <c r="R4" s="13">
        <v>1793.6969999999999</v>
      </c>
      <c r="S4" s="13">
        <v>1712.4776999999999</v>
      </c>
      <c r="T4" s="13">
        <v>1711.5885000000001</v>
      </c>
      <c r="U4" s="13">
        <v>1750.3681000000001</v>
      </c>
      <c r="V4" s="13">
        <v>1878.2248999999999</v>
      </c>
      <c r="W4" s="13">
        <v>1790.9976999999999</v>
      </c>
      <c r="X4" s="13">
        <v>1803.7584999999999</v>
      </c>
      <c r="Y4" s="13">
        <v>1886.6291999999999</v>
      </c>
      <c r="Z4" s="13">
        <v>1966.2227</v>
      </c>
      <c r="AA4" s="13">
        <v>1883.7137</v>
      </c>
      <c r="AB4" s="13">
        <v>1933.2023999999999</v>
      </c>
      <c r="AC4" s="13">
        <v>2023.9063000000001</v>
      </c>
      <c r="AD4" s="13">
        <v>2113.2231000000002</v>
      </c>
      <c r="AE4" s="13">
        <v>2016.8195000000001</v>
      </c>
      <c r="AF4" s="13">
        <v>2062.0747999999999</v>
      </c>
      <c r="AG4" s="13">
        <v>2158.8252000000002</v>
      </c>
      <c r="AH4" s="13">
        <v>2273.1092000000003</v>
      </c>
      <c r="AI4" s="13">
        <v>2145.9</v>
      </c>
      <c r="AJ4" s="13">
        <v>2191.1999999999998</v>
      </c>
      <c r="AK4" s="13">
        <v>2287.9</v>
      </c>
      <c r="AL4" s="13">
        <v>2433.6999999999998</v>
      </c>
      <c r="AM4" s="13">
        <v>2335.5</v>
      </c>
      <c r="AN4" s="13">
        <v>2386.6999999999998</v>
      </c>
      <c r="AO4" s="13">
        <v>2532</v>
      </c>
      <c r="AP4" s="13">
        <v>2652.3</v>
      </c>
      <c r="AQ4" s="13">
        <v>2487.6999999999998</v>
      </c>
      <c r="AR4" s="13">
        <v>2624.7</v>
      </c>
      <c r="AS4" s="13">
        <v>2774.9</v>
      </c>
      <c r="AT4" s="13">
        <v>2923.3</v>
      </c>
      <c r="AU4" s="13">
        <v>2705</v>
      </c>
      <c r="AV4" s="13">
        <v>2873.3</v>
      </c>
      <c r="AW4" s="13">
        <v>3025.5</v>
      </c>
      <c r="AX4" s="13">
        <v>3237.6</v>
      </c>
      <c r="AY4" s="13">
        <v>2997.5</v>
      </c>
      <c r="AZ4" s="13">
        <v>3190.3</v>
      </c>
      <c r="BA4" s="13">
        <v>3376.5</v>
      </c>
      <c r="BB4" s="22">
        <v>3599.2</v>
      </c>
      <c r="BC4" s="24">
        <v>3331.4</v>
      </c>
      <c r="BD4" s="24">
        <v>3490.9</v>
      </c>
      <c r="BE4" s="24">
        <v>3679.8</v>
      </c>
      <c r="BF4" s="24">
        <v>3793.4</v>
      </c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</row>
    <row r="5" spans="2:90" s="6" customFormat="1" x14ac:dyDescent="0.25">
      <c r="B5" s="15" t="s">
        <v>0</v>
      </c>
      <c r="C5" s="16">
        <v>1226.9361000000001</v>
      </c>
      <c r="D5" s="16">
        <v>1241.42</v>
      </c>
      <c r="E5" s="16">
        <v>1307.3844999999999</v>
      </c>
      <c r="F5" s="16">
        <v>1314.7129</v>
      </c>
      <c r="G5" s="16">
        <v>1186.7483999999999</v>
      </c>
      <c r="H5" s="16">
        <v>1182.1318000000001</v>
      </c>
      <c r="I5" s="16">
        <v>1199.1759</v>
      </c>
      <c r="J5" s="16">
        <v>1272.9651000000001</v>
      </c>
      <c r="K5" s="16">
        <v>1207.1021000000001</v>
      </c>
      <c r="L5" s="16">
        <v>1209.5001999999999</v>
      </c>
      <c r="M5" s="16">
        <v>1274.913</v>
      </c>
      <c r="N5" s="16">
        <v>1391.5571</v>
      </c>
      <c r="O5" s="16">
        <v>1201.3335</v>
      </c>
      <c r="P5" s="16">
        <v>1201.3030000000001</v>
      </c>
      <c r="Q5" s="16">
        <v>1270.0943</v>
      </c>
      <c r="R5" s="16">
        <v>1237.5172</v>
      </c>
      <c r="S5" s="16">
        <v>1139.4905000000001</v>
      </c>
      <c r="T5" s="16">
        <v>1138.7578000000001</v>
      </c>
      <c r="U5" s="16">
        <v>1190.7329</v>
      </c>
      <c r="V5" s="16">
        <v>1298.8695</v>
      </c>
      <c r="W5" s="16">
        <v>1209.3021000000001</v>
      </c>
      <c r="X5" s="16">
        <v>1221.0541000000001</v>
      </c>
      <c r="Y5" s="16">
        <v>1300.606</v>
      </c>
      <c r="Z5" s="16">
        <v>1384.9416000000001</v>
      </c>
      <c r="AA5" s="16">
        <v>1298.9988000000001</v>
      </c>
      <c r="AB5" s="16">
        <v>1347.0387000000001</v>
      </c>
      <c r="AC5" s="16">
        <v>1432.1969999999999</v>
      </c>
      <c r="AD5" s="16">
        <v>1523.6802</v>
      </c>
      <c r="AE5" s="16">
        <v>1415.9206000000001</v>
      </c>
      <c r="AF5" s="16">
        <v>1456.1610000000001</v>
      </c>
      <c r="AG5" s="16">
        <v>1548.2178999999999</v>
      </c>
      <c r="AH5" s="16">
        <v>1657.778</v>
      </c>
      <c r="AI5" s="16">
        <v>1522.1</v>
      </c>
      <c r="AJ5" s="16">
        <v>1561.7</v>
      </c>
      <c r="AK5" s="16">
        <v>1657.9</v>
      </c>
      <c r="AL5" s="16">
        <v>1795.7</v>
      </c>
      <c r="AM5" s="16">
        <v>1702.7</v>
      </c>
      <c r="AN5" s="16">
        <v>1749.6</v>
      </c>
      <c r="AO5" s="16">
        <v>1894.2</v>
      </c>
      <c r="AP5" s="16">
        <v>2005.7</v>
      </c>
      <c r="AQ5" s="16">
        <v>1862.5</v>
      </c>
      <c r="AR5" s="16">
        <v>1991</v>
      </c>
      <c r="AS5" s="16">
        <v>2131.6</v>
      </c>
      <c r="AT5" s="16">
        <v>2264.1</v>
      </c>
      <c r="AU5" s="16">
        <v>2073.6999999999998</v>
      </c>
      <c r="AV5" s="16">
        <v>2226.1999999999998</v>
      </c>
      <c r="AW5" s="16">
        <v>2375.1999999999998</v>
      </c>
      <c r="AX5" s="16">
        <v>2580.5</v>
      </c>
      <c r="AY5" s="16">
        <v>2362.1999999999998</v>
      </c>
      <c r="AZ5" s="16">
        <v>2540.1</v>
      </c>
      <c r="BA5" s="16">
        <v>2733.3</v>
      </c>
      <c r="BB5" s="23">
        <v>2943.5</v>
      </c>
      <c r="BC5" s="25">
        <v>2703</v>
      </c>
      <c r="BD5" s="25">
        <v>2842.5</v>
      </c>
      <c r="BE5" s="25">
        <v>3033.1</v>
      </c>
      <c r="BF5" s="25">
        <v>3121.9</v>
      </c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</row>
    <row r="6" spans="2:90" s="6" customFormat="1" x14ac:dyDescent="0.25">
      <c r="B6" s="15" t="s">
        <v>2</v>
      </c>
      <c r="C6" s="16">
        <v>510.65559999999999</v>
      </c>
      <c r="D6" s="16">
        <v>522.90440000000001</v>
      </c>
      <c r="E6" s="16">
        <v>507.55409999999995</v>
      </c>
      <c r="F6" s="16">
        <v>554.00630000000001</v>
      </c>
      <c r="G6" s="16">
        <v>532.10719999999992</v>
      </c>
      <c r="H6" s="16">
        <v>542.25599999999997</v>
      </c>
      <c r="I6" s="16">
        <v>522.27719999999999</v>
      </c>
      <c r="J6" s="16">
        <v>563.42869999999994</v>
      </c>
      <c r="K6" s="16">
        <v>522.36400000000003</v>
      </c>
      <c r="L6" s="16">
        <v>525.82190000000003</v>
      </c>
      <c r="M6" s="16">
        <v>507.49290000000002</v>
      </c>
      <c r="N6" s="16">
        <v>552.54859999999996</v>
      </c>
      <c r="O6" s="16">
        <v>533.96900000000005</v>
      </c>
      <c r="P6" s="16">
        <v>536.45090000000005</v>
      </c>
      <c r="Q6" s="16">
        <v>522.83230000000003</v>
      </c>
      <c r="R6" s="16">
        <v>536.0575</v>
      </c>
      <c r="S6" s="16">
        <v>549.42680000000007</v>
      </c>
      <c r="T6" s="16">
        <v>551.98050000000001</v>
      </c>
      <c r="U6" s="16">
        <v>534.83080000000007</v>
      </c>
      <c r="V6" s="16">
        <v>559.08019999999999</v>
      </c>
      <c r="W6" s="16">
        <v>557.68499999999995</v>
      </c>
      <c r="X6" s="16">
        <v>560.82909999999993</v>
      </c>
      <c r="Y6" s="16">
        <v>561.05439999999999</v>
      </c>
      <c r="Z6" s="16">
        <v>559.6561999999999</v>
      </c>
      <c r="AA6" s="16">
        <v>552.66650000000004</v>
      </c>
      <c r="AB6" s="16">
        <v>554.66079999999999</v>
      </c>
      <c r="AC6" s="16">
        <v>556.00569999999993</v>
      </c>
      <c r="AD6" s="16">
        <v>557.97789999999998</v>
      </c>
      <c r="AE6" s="16">
        <v>562.18619999999999</v>
      </c>
      <c r="AF6" s="16">
        <v>567.54359999999997</v>
      </c>
      <c r="AG6" s="16">
        <v>571.70040000000006</v>
      </c>
      <c r="AH6" s="16">
        <v>577.63480000000004</v>
      </c>
      <c r="AI6" s="16">
        <v>585.1</v>
      </c>
      <c r="AJ6" s="16">
        <v>590.79999999999995</v>
      </c>
      <c r="AK6" s="16">
        <v>591.29999999999995</v>
      </c>
      <c r="AL6" s="16">
        <v>599.20000000000005</v>
      </c>
      <c r="AM6" s="16">
        <v>598</v>
      </c>
      <c r="AN6" s="16">
        <v>602.5</v>
      </c>
      <c r="AO6" s="16">
        <v>603.9</v>
      </c>
      <c r="AP6" s="16">
        <v>612.20000000000005</v>
      </c>
      <c r="AQ6" s="16">
        <v>597.5</v>
      </c>
      <c r="AR6" s="16">
        <v>606.29999999999995</v>
      </c>
      <c r="AS6" s="16">
        <v>616.20000000000005</v>
      </c>
      <c r="AT6" s="16">
        <v>631.4</v>
      </c>
      <c r="AU6" s="16">
        <v>611</v>
      </c>
      <c r="AV6" s="16">
        <v>627.4</v>
      </c>
      <c r="AW6" s="16">
        <v>631.5</v>
      </c>
      <c r="AX6" s="16">
        <v>638.20000000000005</v>
      </c>
      <c r="AY6" s="16">
        <v>631.20000000000005</v>
      </c>
      <c r="AZ6" s="16">
        <v>646.79999999999995</v>
      </c>
      <c r="BA6" s="16">
        <v>644</v>
      </c>
      <c r="BB6" s="23">
        <v>654.4</v>
      </c>
      <c r="BC6" s="25">
        <v>652.79999999999995</v>
      </c>
      <c r="BD6" s="25">
        <v>666.9</v>
      </c>
      <c r="BE6" s="25">
        <v>667</v>
      </c>
      <c r="BF6" s="25">
        <v>677.3</v>
      </c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</row>
    <row r="7" spans="2:90" s="6" customFormat="1" ht="31.2" x14ac:dyDescent="0.25">
      <c r="B7" s="15" t="s">
        <v>1</v>
      </c>
      <c r="C7" s="16">
        <v>40.377699999999997</v>
      </c>
      <c r="D7" s="16">
        <v>35.848399999999998</v>
      </c>
      <c r="E7" s="16">
        <v>35.944900000000004</v>
      </c>
      <c r="F7" s="16">
        <v>36.749400000000001</v>
      </c>
      <c r="G7" s="16">
        <v>40.659500000000001</v>
      </c>
      <c r="H7" s="16">
        <v>36.098699999999994</v>
      </c>
      <c r="I7" s="16">
        <v>36.1599</v>
      </c>
      <c r="J7" s="16">
        <v>36.895699999999998</v>
      </c>
      <c r="K7" s="16">
        <v>40.484400000000001</v>
      </c>
      <c r="L7" s="16">
        <v>35.9071</v>
      </c>
      <c r="M7" s="16">
        <v>36.040300000000002</v>
      </c>
      <c r="N7" s="16">
        <v>36.183500000000002</v>
      </c>
      <c r="O7" s="16">
        <v>40.676900000000003</v>
      </c>
      <c r="P7" s="16">
        <v>36.006099999999996</v>
      </c>
      <c r="Q7" s="16">
        <v>36.283699999999996</v>
      </c>
      <c r="R7" s="16">
        <v>36.3917</v>
      </c>
      <c r="S7" s="16">
        <v>36.537399999999998</v>
      </c>
      <c r="T7" s="16">
        <v>36.962199999999996</v>
      </c>
      <c r="U7" s="16">
        <v>36.665199999999999</v>
      </c>
      <c r="V7" s="16">
        <v>37.102599999999995</v>
      </c>
      <c r="W7" s="16">
        <v>37.415500000000002</v>
      </c>
      <c r="X7" s="16">
        <v>37.517900000000004</v>
      </c>
      <c r="Y7" s="16">
        <v>37.289699999999996</v>
      </c>
      <c r="Z7" s="16">
        <v>37.400599999999997</v>
      </c>
      <c r="AA7" s="16">
        <v>38.051900000000003</v>
      </c>
      <c r="AB7" s="16">
        <v>38.005800000000001</v>
      </c>
      <c r="AC7" s="16">
        <v>38.1477</v>
      </c>
      <c r="AD7" s="16">
        <v>38.261099999999999</v>
      </c>
      <c r="AE7" s="16">
        <v>38.290199999999999</v>
      </c>
      <c r="AF7" s="16">
        <v>38.700000000000003</v>
      </c>
      <c r="AG7" s="16">
        <v>38.386600000000001</v>
      </c>
      <c r="AH7" s="16">
        <v>38.309400000000004</v>
      </c>
      <c r="AI7" s="16">
        <v>38.700000000000003</v>
      </c>
      <c r="AJ7" s="16">
        <v>38.700000000000003</v>
      </c>
      <c r="AK7" s="16">
        <v>38.700000000000003</v>
      </c>
      <c r="AL7" s="16">
        <v>38.799999999999997</v>
      </c>
      <c r="AM7" s="16">
        <v>34.799999999999997</v>
      </c>
      <c r="AN7" s="16">
        <v>34.6</v>
      </c>
      <c r="AO7" s="16">
        <v>33.9</v>
      </c>
      <c r="AP7" s="16">
        <v>34.4</v>
      </c>
      <c r="AQ7" s="16">
        <v>28.6</v>
      </c>
      <c r="AR7" s="16">
        <v>28.5</v>
      </c>
      <c r="AS7" s="16">
        <v>28.1</v>
      </c>
      <c r="AT7" s="16">
        <v>27.3</v>
      </c>
      <c r="AU7" s="16">
        <v>28.4</v>
      </c>
      <c r="AV7" s="16">
        <v>27.9</v>
      </c>
      <c r="AW7" s="16">
        <v>27.1</v>
      </c>
      <c r="AX7" s="16">
        <v>27.1</v>
      </c>
      <c r="AY7" s="16">
        <v>29.4</v>
      </c>
      <c r="AZ7" s="16">
        <v>28.8</v>
      </c>
      <c r="BA7" s="16">
        <v>27.8</v>
      </c>
      <c r="BB7" s="23">
        <v>27.5</v>
      </c>
      <c r="BC7" s="25">
        <v>28.5</v>
      </c>
      <c r="BD7" s="25">
        <v>28.5</v>
      </c>
      <c r="BE7" s="25">
        <v>27.5</v>
      </c>
      <c r="BF7" s="25">
        <v>27.4</v>
      </c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</row>
    <row r="8" spans="2:90" s="5" customFormat="1" x14ac:dyDescent="0.25">
      <c r="B8" s="17" t="s">
        <v>5</v>
      </c>
      <c r="C8" s="13">
        <v>527.0145</v>
      </c>
      <c r="D8" s="13">
        <v>534.5501999999999</v>
      </c>
      <c r="E8" s="13">
        <v>944.27499999999998</v>
      </c>
      <c r="F8" s="13">
        <v>862.2953</v>
      </c>
      <c r="G8" s="13">
        <v>577.99199999999996</v>
      </c>
      <c r="H8" s="13">
        <v>473.5763</v>
      </c>
      <c r="I8" s="13">
        <v>783.98680000000002</v>
      </c>
      <c r="J8" s="13">
        <v>631.04100000000005</v>
      </c>
      <c r="K8" s="13">
        <v>537.2876</v>
      </c>
      <c r="L8" s="13">
        <v>456.35419999999999</v>
      </c>
      <c r="M8" s="13">
        <v>775.10930000000008</v>
      </c>
      <c r="N8" s="13">
        <v>596.71450000000004</v>
      </c>
      <c r="O8" s="13">
        <v>510.80450000000002</v>
      </c>
      <c r="P8" s="13">
        <v>415.65340000000003</v>
      </c>
      <c r="Q8" s="13">
        <v>294.91240000000005</v>
      </c>
      <c r="R8" s="13">
        <v>74.904800000000009</v>
      </c>
      <c r="S8" s="13">
        <v>119.20010000000001</v>
      </c>
      <c r="T8" s="13">
        <v>213.21620000000001</v>
      </c>
      <c r="U8" s="13">
        <v>592.41049999999996</v>
      </c>
      <c r="V8" s="13">
        <v>285.89420000000001</v>
      </c>
      <c r="W8" s="13">
        <v>289.83620000000002</v>
      </c>
      <c r="X8" s="13">
        <v>422.6576</v>
      </c>
      <c r="Y8" s="13">
        <v>813.04499999999996</v>
      </c>
      <c r="Z8" s="13">
        <v>595.64440000000002</v>
      </c>
      <c r="AA8" s="13">
        <v>340.87299999999999</v>
      </c>
      <c r="AB8" s="13">
        <v>573.23149999999998</v>
      </c>
      <c r="AC8" s="13">
        <v>920.40549999999996</v>
      </c>
      <c r="AD8" s="13">
        <v>640.91079999999999</v>
      </c>
      <c r="AE8" s="13">
        <v>351.67129999999997</v>
      </c>
      <c r="AF8" s="13">
        <v>475.74599999999998</v>
      </c>
      <c r="AG8" s="13">
        <v>919.2281999999999</v>
      </c>
      <c r="AH8" s="13">
        <v>664.4144</v>
      </c>
      <c r="AI8" s="13">
        <v>399.4</v>
      </c>
      <c r="AJ8" s="13">
        <v>582.5</v>
      </c>
      <c r="AK8" s="13">
        <v>978.3</v>
      </c>
      <c r="AL8" s="13">
        <v>794.9</v>
      </c>
      <c r="AM8" s="13">
        <v>458.2</v>
      </c>
      <c r="AN8" s="13">
        <v>673.7</v>
      </c>
      <c r="AO8" s="13">
        <v>1056.3</v>
      </c>
      <c r="AP8" s="13">
        <v>903.4</v>
      </c>
      <c r="AQ8" s="13">
        <v>538.5</v>
      </c>
      <c r="AR8" s="13">
        <v>702</v>
      </c>
      <c r="AS8" s="13">
        <v>1147.0999999999999</v>
      </c>
      <c r="AT8" s="13">
        <v>997.7</v>
      </c>
      <c r="AU8" s="13">
        <v>609.9</v>
      </c>
      <c r="AV8" s="13">
        <v>848.3</v>
      </c>
      <c r="AW8" s="13">
        <v>1325.7</v>
      </c>
      <c r="AX8" s="13">
        <v>1200.5999999999999</v>
      </c>
      <c r="AY8" s="13">
        <v>787.5</v>
      </c>
      <c r="AZ8" s="13">
        <v>1077.3</v>
      </c>
      <c r="BA8" s="13">
        <v>1593.9</v>
      </c>
      <c r="BB8" s="22">
        <v>1402.4</v>
      </c>
      <c r="BC8" s="24">
        <v>890.8</v>
      </c>
      <c r="BD8" s="24">
        <v>1329.8</v>
      </c>
      <c r="BE8" s="24">
        <v>1830.7</v>
      </c>
      <c r="BF8" s="24">
        <v>1320.2</v>
      </c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</row>
    <row r="9" spans="2:90" s="6" customFormat="1" ht="21" x14ac:dyDescent="0.25">
      <c r="B9" s="15" t="s">
        <v>12</v>
      </c>
      <c r="C9" s="16">
        <v>317.38170000000002</v>
      </c>
      <c r="D9" s="16">
        <v>568.49790000000007</v>
      </c>
      <c r="E9" s="16">
        <v>571.03200000000004</v>
      </c>
      <c r="F9" s="16">
        <v>901.64819999999997</v>
      </c>
      <c r="G9" s="16">
        <v>315.57670000000002</v>
      </c>
      <c r="H9" s="16">
        <v>382.35149999999999</v>
      </c>
      <c r="I9" s="16">
        <v>453.88420000000002</v>
      </c>
      <c r="J9" s="16">
        <v>706.73269999999991</v>
      </c>
      <c r="K9" s="16">
        <v>298.2765</v>
      </c>
      <c r="L9" s="16">
        <v>367.91950000000003</v>
      </c>
      <c r="M9" s="16">
        <v>481.88620000000003</v>
      </c>
      <c r="N9" s="16">
        <v>563.63790000000006</v>
      </c>
      <c r="O9" s="16">
        <v>274.94579999999996</v>
      </c>
      <c r="P9" s="16">
        <v>347.26890000000003</v>
      </c>
      <c r="Q9" s="16">
        <v>436.9357</v>
      </c>
      <c r="R9" s="16">
        <v>440.31650000000002</v>
      </c>
      <c r="S9" s="16">
        <v>263.37720000000002</v>
      </c>
      <c r="T9" s="16">
        <v>345.10599999999999</v>
      </c>
      <c r="U9" s="16">
        <v>453.79309999999998</v>
      </c>
      <c r="V9" s="16">
        <v>533.1563000000001</v>
      </c>
      <c r="W9" s="16">
        <v>320.14690000000002</v>
      </c>
      <c r="X9" s="16">
        <v>420.18240000000003</v>
      </c>
      <c r="Y9" s="16">
        <v>523.00419999999997</v>
      </c>
      <c r="Z9" s="16">
        <v>620.87239999999997</v>
      </c>
      <c r="AA9" s="16">
        <v>342.46199999999999</v>
      </c>
      <c r="AB9" s="16">
        <v>465.43270000000001</v>
      </c>
      <c r="AC9" s="16">
        <v>578.28190000000006</v>
      </c>
      <c r="AD9" s="16">
        <v>690.2183</v>
      </c>
      <c r="AE9" s="16">
        <v>352.53559999999999</v>
      </c>
      <c r="AF9" s="16">
        <v>474.00170000000003</v>
      </c>
      <c r="AG9" s="16">
        <v>594.71359999999993</v>
      </c>
      <c r="AH9" s="16">
        <v>713.28309999999999</v>
      </c>
      <c r="AI9" s="16">
        <v>393.9</v>
      </c>
      <c r="AJ9" s="16">
        <v>542</v>
      </c>
      <c r="AK9" s="16">
        <v>669.9</v>
      </c>
      <c r="AL9" s="16">
        <v>826.5</v>
      </c>
      <c r="AM9" s="16">
        <v>462.9</v>
      </c>
      <c r="AN9" s="16">
        <v>623.6</v>
      </c>
      <c r="AO9" s="16">
        <v>740.3</v>
      </c>
      <c r="AP9" s="16">
        <v>911.5</v>
      </c>
      <c r="AQ9" s="16">
        <v>491.9</v>
      </c>
      <c r="AR9" s="16">
        <v>675.9</v>
      </c>
      <c r="AS9" s="16">
        <v>822</v>
      </c>
      <c r="AT9" s="16">
        <v>1038.8</v>
      </c>
      <c r="AU9" s="16">
        <v>541.20000000000005</v>
      </c>
      <c r="AV9" s="16">
        <v>802.1</v>
      </c>
      <c r="AW9" s="16">
        <v>968.3</v>
      </c>
      <c r="AX9" s="16">
        <v>1262.0999999999999</v>
      </c>
      <c r="AY9" s="16">
        <v>642.4</v>
      </c>
      <c r="AZ9" s="16">
        <v>959.3</v>
      </c>
      <c r="BA9" s="16">
        <v>1118.2</v>
      </c>
      <c r="BB9" s="23">
        <v>1604.3</v>
      </c>
      <c r="BC9" s="25">
        <v>795.3</v>
      </c>
      <c r="BD9" s="25">
        <v>1132.7</v>
      </c>
      <c r="BE9" s="25">
        <v>1262.3</v>
      </c>
      <c r="BF9" s="25">
        <v>1592.2</v>
      </c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</row>
    <row r="10" spans="2:90" s="6" customFormat="1" ht="15" customHeight="1" x14ac:dyDescent="0.25">
      <c r="B10" s="15" t="s">
        <v>6</v>
      </c>
      <c r="C10" s="16">
        <v>615.25850000000003</v>
      </c>
      <c r="D10" s="16">
        <v>693.39260000000002</v>
      </c>
      <c r="E10" s="16">
        <v>689.70940000000007</v>
      </c>
      <c r="F10" s="16">
        <v>810.76760000000002</v>
      </c>
      <c r="G10" s="16">
        <v>628.76220000000001</v>
      </c>
      <c r="H10" s="16">
        <v>712.07799999999997</v>
      </c>
      <c r="I10" s="16">
        <v>733.12380000000007</v>
      </c>
      <c r="J10" s="16">
        <v>839.10169999999994</v>
      </c>
      <c r="K10" s="16">
        <v>605.91630000000009</v>
      </c>
      <c r="L10" s="16">
        <v>682.64569999999992</v>
      </c>
      <c r="M10" s="16">
        <v>740.93090000000007</v>
      </c>
      <c r="N10" s="16">
        <v>869.00760000000002</v>
      </c>
      <c r="O10" s="16">
        <v>626.13689999999997</v>
      </c>
      <c r="P10" s="16">
        <v>682.20859999999993</v>
      </c>
      <c r="Q10" s="16">
        <v>776.77519999999993</v>
      </c>
      <c r="R10" s="16">
        <v>868.45119999999997</v>
      </c>
      <c r="S10" s="16">
        <v>737.83500000000004</v>
      </c>
      <c r="T10" s="16">
        <v>805.95500000000004</v>
      </c>
      <c r="U10" s="16">
        <v>799.66600000000005</v>
      </c>
      <c r="V10" s="16">
        <v>940.91590000000008</v>
      </c>
      <c r="W10" s="16">
        <v>858.71730000000002</v>
      </c>
      <c r="X10" s="16">
        <v>875.14200000000005</v>
      </c>
      <c r="Y10" s="16">
        <v>890.70060000000001</v>
      </c>
      <c r="Z10" s="16">
        <v>971.82730000000004</v>
      </c>
      <c r="AA10" s="16">
        <v>898.79399999999998</v>
      </c>
      <c r="AB10" s="16">
        <v>904.61209999999994</v>
      </c>
      <c r="AC10" s="16">
        <v>927.81799999999998</v>
      </c>
      <c r="AD10" s="16">
        <v>1016.2114</v>
      </c>
      <c r="AE10" s="16">
        <v>949.46600000000001</v>
      </c>
      <c r="AF10" s="16">
        <v>1028.0069000000001</v>
      </c>
      <c r="AG10" s="16">
        <v>1026.5338000000002</v>
      </c>
      <c r="AH10" s="16">
        <v>1129.4147</v>
      </c>
      <c r="AI10" s="16">
        <v>1085.9000000000001</v>
      </c>
      <c r="AJ10" s="16">
        <v>1137.5999999999999</v>
      </c>
      <c r="AK10" s="16">
        <v>1156.5</v>
      </c>
      <c r="AL10" s="16">
        <v>1275.9000000000001</v>
      </c>
      <c r="AM10" s="16">
        <v>1207.5</v>
      </c>
      <c r="AN10" s="16">
        <v>1270.8</v>
      </c>
      <c r="AO10" s="16">
        <v>1285</v>
      </c>
      <c r="AP10" s="16">
        <v>1442.3</v>
      </c>
      <c r="AQ10" s="16">
        <v>1252.4000000000001</v>
      </c>
      <c r="AR10" s="16">
        <v>1344.6</v>
      </c>
      <c r="AS10" s="16">
        <v>1354.5</v>
      </c>
      <c r="AT10" s="16">
        <v>1592.5</v>
      </c>
      <c r="AU10" s="16">
        <v>1363.7</v>
      </c>
      <c r="AV10" s="16">
        <v>1433.2</v>
      </c>
      <c r="AW10" s="16">
        <v>1437</v>
      </c>
      <c r="AX10" s="16">
        <v>1714.8</v>
      </c>
      <c r="AY10" s="16">
        <v>1410.7</v>
      </c>
      <c r="AZ10" s="16">
        <v>1508.3</v>
      </c>
      <c r="BA10" s="16">
        <v>1495.1</v>
      </c>
      <c r="BB10" s="23">
        <v>1909.4</v>
      </c>
      <c r="BC10" s="25">
        <v>1556.5</v>
      </c>
      <c r="BD10" s="25">
        <v>1520.5</v>
      </c>
      <c r="BE10" s="25">
        <v>1534.1</v>
      </c>
      <c r="BF10" s="25">
        <v>1750.3</v>
      </c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</row>
    <row r="11" spans="2:90" s="6" customFormat="1" ht="14.25" customHeight="1" x14ac:dyDescent="0.25">
      <c r="B11" s="15" t="s">
        <v>7</v>
      </c>
      <c r="C11" s="16">
        <v>397.55930000000001</v>
      </c>
      <c r="D11" s="16">
        <v>449.303</v>
      </c>
      <c r="E11" s="16">
        <v>548.14740000000006</v>
      </c>
      <c r="F11" s="16">
        <v>746.43150000000003</v>
      </c>
      <c r="G11" s="16">
        <v>480.70959999999997</v>
      </c>
      <c r="H11" s="16">
        <v>486.34820000000002</v>
      </c>
      <c r="I11" s="16">
        <v>544.67200000000003</v>
      </c>
      <c r="J11" s="16">
        <v>657.5501999999999</v>
      </c>
      <c r="K11" s="16">
        <v>463.12900000000002</v>
      </c>
      <c r="L11" s="16">
        <v>489.97030000000001</v>
      </c>
      <c r="M11" s="16">
        <v>552.54280000000006</v>
      </c>
      <c r="N11" s="16">
        <v>672.31490000000008</v>
      </c>
      <c r="O11" s="16">
        <v>516.08759999999995</v>
      </c>
      <c r="P11" s="16">
        <v>497.2484</v>
      </c>
      <c r="Q11" s="16">
        <v>430.45830000000001</v>
      </c>
      <c r="R11" s="16">
        <v>355.19809999999995</v>
      </c>
      <c r="S11" s="16">
        <v>334.8562</v>
      </c>
      <c r="T11" s="16">
        <v>357.59290000000004</v>
      </c>
      <c r="U11" s="16">
        <v>386.51920000000001</v>
      </c>
      <c r="V11" s="16">
        <v>414.19549999999998</v>
      </c>
      <c r="W11" s="16">
        <v>412.95600000000002</v>
      </c>
      <c r="X11" s="16">
        <v>458.53530000000001</v>
      </c>
      <c r="Y11" s="16">
        <v>531.22239999999999</v>
      </c>
      <c r="Z11" s="16">
        <v>574.23519999999996</v>
      </c>
      <c r="AA11" s="16">
        <v>475.68240000000003</v>
      </c>
      <c r="AB11" s="16">
        <v>593.2912</v>
      </c>
      <c r="AC11" s="16">
        <v>615.63130000000001</v>
      </c>
      <c r="AD11" s="16">
        <v>662.0335</v>
      </c>
      <c r="AE11" s="16">
        <v>548.68130000000008</v>
      </c>
      <c r="AF11" s="16">
        <v>648.13319999999999</v>
      </c>
      <c r="AG11" s="16">
        <v>716.88169999999991</v>
      </c>
      <c r="AH11" s="16">
        <v>775.55140000000006</v>
      </c>
      <c r="AI11" s="16">
        <v>648.70000000000005</v>
      </c>
      <c r="AJ11" s="16">
        <v>744.3</v>
      </c>
      <c r="AK11" s="16">
        <v>843.2</v>
      </c>
      <c r="AL11" s="16">
        <v>917.7</v>
      </c>
      <c r="AM11" s="16">
        <v>788.4</v>
      </c>
      <c r="AN11" s="16">
        <v>911.2</v>
      </c>
      <c r="AO11" s="16">
        <v>1018.5</v>
      </c>
      <c r="AP11" s="16">
        <v>1169.4000000000001</v>
      </c>
      <c r="AQ11" s="16">
        <v>900.3</v>
      </c>
      <c r="AR11" s="16">
        <v>1040.5999999999999</v>
      </c>
      <c r="AS11" s="16">
        <v>1195.7</v>
      </c>
      <c r="AT11" s="16">
        <v>1396.2</v>
      </c>
      <c r="AU11" s="16">
        <v>1108.3</v>
      </c>
      <c r="AV11" s="16">
        <v>1264.3</v>
      </c>
      <c r="AW11" s="16">
        <v>1418.1</v>
      </c>
      <c r="AX11" s="16">
        <v>1707.6</v>
      </c>
      <c r="AY11" s="16">
        <v>1430.2</v>
      </c>
      <c r="AZ11" s="16">
        <v>1613.9</v>
      </c>
      <c r="BA11" s="16">
        <v>1798.8</v>
      </c>
      <c r="BB11" s="23">
        <v>2096</v>
      </c>
      <c r="BC11" s="25">
        <v>1734.4</v>
      </c>
      <c r="BD11" s="25">
        <v>1929.7</v>
      </c>
      <c r="BE11" s="25">
        <v>2188.6999999999998</v>
      </c>
      <c r="BF11" s="25">
        <v>2113</v>
      </c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</row>
    <row r="12" spans="2:90" x14ac:dyDescent="0.25">
      <c r="B12" s="1"/>
      <c r="C12" s="1"/>
      <c r="D12" s="1"/>
      <c r="E12" s="1"/>
      <c r="F12" s="1"/>
      <c r="G12" s="1"/>
    </row>
    <row r="13" spans="2:90" ht="11.4" customHeight="1" thickBot="1" x14ac:dyDescent="0.25">
      <c r="B13" s="19"/>
      <c r="C13" s="20"/>
      <c r="D13" s="20"/>
      <c r="E13" s="20"/>
      <c r="F13" s="20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19"/>
      <c r="S13" s="19"/>
      <c r="T13" s="19"/>
      <c r="U13" s="19"/>
      <c r="V13" s="19"/>
    </row>
    <row r="14" spans="2:90" ht="11.4" x14ac:dyDescent="0.2">
      <c r="B14" s="7"/>
      <c r="C14" s="326">
        <v>1995</v>
      </c>
      <c r="D14" s="327"/>
      <c r="E14" s="327"/>
      <c r="F14" s="328"/>
      <c r="G14" s="329">
        <v>1996</v>
      </c>
      <c r="H14" s="327"/>
      <c r="I14" s="327"/>
      <c r="J14" s="327"/>
      <c r="K14" s="326">
        <v>1997</v>
      </c>
      <c r="L14" s="327"/>
      <c r="M14" s="327"/>
      <c r="N14" s="328"/>
      <c r="O14" s="326">
        <v>1998</v>
      </c>
      <c r="P14" s="327"/>
      <c r="Q14" s="327"/>
      <c r="R14" s="327"/>
      <c r="S14" s="326">
        <v>1999</v>
      </c>
      <c r="T14" s="327"/>
      <c r="U14" s="327"/>
      <c r="V14" s="328"/>
      <c r="W14" s="329">
        <v>2000</v>
      </c>
      <c r="X14" s="327"/>
      <c r="Y14" s="327"/>
      <c r="Z14" s="328"/>
      <c r="AA14" s="326">
        <v>2001</v>
      </c>
      <c r="AB14" s="327"/>
      <c r="AC14" s="327"/>
      <c r="AD14" s="328"/>
      <c r="AE14" s="326">
        <v>2002</v>
      </c>
      <c r="AF14" s="327"/>
      <c r="AG14" s="327"/>
      <c r="AH14" s="328"/>
      <c r="AI14" s="326">
        <v>2003</v>
      </c>
      <c r="AJ14" s="327"/>
      <c r="AK14" s="327"/>
      <c r="AL14" s="328"/>
      <c r="AM14" s="322">
        <v>2004</v>
      </c>
      <c r="AN14" s="322"/>
      <c r="AO14" s="322"/>
      <c r="AP14" s="322"/>
      <c r="AQ14" s="321">
        <v>2005</v>
      </c>
      <c r="AR14" s="322"/>
      <c r="AS14" s="322"/>
      <c r="AT14" s="323"/>
      <c r="AU14" s="321">
        <v>2006</v>
      </c>
      <c r="AV14" s="322"/>
      <c r="AW14" s="322"/>
      <c r="AX14" s="323"/>
      <c r="AY14" s="321">
        <v>2007</v>
      </c>
      <c r="AZ14" s="322"/>
      <c r="BA14" s="322"/>
      <c r="BB14" s="323"/>
      <c r="BC14" s="321">
        <v>2008</v>
      </c>
      <c r="BD14" s="322"/>
      <c r="BE14" s="322"/>
      <c r="BF14" s="323"/>
      <c r="BG14" s="321">
        <v>2009</v>
      </c>
      <c r="BH14" s="322"/>
      <c r="BI14" s="322"/>
      <c r="BJ14" s="323"/>
      <c r="BK14" s="318">
        <v>2010</v>
      </c>
      <c r="BL14" s="324"/>
      <c r="BM14" s="324"/>
      <c r="BN14" s="325"/>
      <c r="BO14" s="27">
        <v>2011</v>
      </c>
      <c r="BP14" s="58"/>
      <c r="BQ14" s="58"/>
      <c r="BR14" s="59"/>
      <c r="BS14" s="318">
        <v>2012</v>
      </c>
      <c r="BT14" s="319"/>
      <c r="BU14" s="319"/>
      <c r="BV14" s="320"/>
      <c r="BW14" s="318">
        <v>2013</v>
      </c>
      <c r="BX14" s="319"/>
      <c r="BY14" s="319"/>
      <c r="BZ14" s="320"/>
      <c r="CA14" s="318">
        <v>2014</v>
      </c>
      <c r="CB14" s="319"/>
      <c r="CC14" s="319"/>
      <c r="CD14" s="320"/>
      <c r="CE14" s="318">
        <v>2015</v>
      </c>
      <c r="CF14" s="319"/>
      <c r="CG14" s="319"/>
      <c r="CH14" s="320"/>
      <c r="CI14" s="318" t="s">
        <v>21</v>
      </c>
      <c r="CJ14" s="319"/>
      <c r="CK14" s="319"/>
      <c r="CL14" s="320"/>
    </row>
    <row r="15" spans="2:90" ht="10.8" thickBot="1" x14ac:dyDescent="0.25">
      <c r="B15" s="8"/>
      <c r="C15" s="9" t="s">
        <v>8</v>
      </c>
      <c r="D15" s="9" t="s">
        <v>9</v>
      </c>
      <c r="E15" s="10" t="s">
        <v>10</v>
      </c>
      <c r="F15" s="9" t="s">
        <v>11</v>
      </c>
      <c r="G15" s="9" t="s">
        <v>8</v>
      </c>
      <c r="H15" s="9" t="s">
        <v>9</v>
      </c>
      <c r="I15" s="10" t="s">
        <v>10</v>
      </c>
      <c r="J15" s="9" t="s">
        <v>11</v>
      </c>
      <c r="K15" s="9" t="s">
        <v>8</v>
      </c>
      <c r="L15" s="9" t="s">
        <v>9</v>
      </c>
      <c r="M15" s="10" t="s">
        <v>10</v>
      </c>
      <c r="N15" s="9" t="s">
        <v>11</v>
      </c>
      <c r="O15" s="9" t="s">
        <v>8</v>
      </c>
      <c r="P15" s="9" t="s">
        <v>9</v>
      </c>
      <c r="Q15" s="10" t="s">
        <v>10</v>
      </c>
      <c r="R15" s="9" t="s">
        <v>11</v>
      </c>
      <c r="S15" s="9" t="s">
        <v>8</v>
      </c>
      <c r="T15" s="9" t="s">
        <v>9</v>
      </c>
      <c r="U15" s="10" t="s">
        <v>10</v>
      </c>
      <c r="V15" s="9" t="s">
        <v>11</v>
      </c>
      <c r="W15" s="9" t="s">
        <v>8</v>
      </c>
      <c r="X15" s="9" t="s">
        <v>9</v>
      </c>
      <c r="Y15" s="10" t="s">
        <v>10</v>
      </c>
      <c r="Z15" s="9" t="s">
        <v>11</v>
      </c>
      <c r="AA15" s="9" t="s">
        <v>8</v>
      </c>
      <c r="AB15" s="9" t="s">
        <v>9</v>
      </c>
      <c r="AC15" s="10" t="s">
        <v>10</v>
      </c>
      <c r="AD15" s="9" t="s">
        <v>11</v>
      </c>
      <c r="AE15" s="9" t="s">
        <v>8</v>
      </c>
      <c r="AF15" s="9" t="s">
        <v>9</v>
      </c>
      <c r="AG15" s="10" t="s">
        <v>10</v>
      </c>
      <c r="AH15" s="9" t="s">
        <v>11</v>
      </c>
      <c r="AI15" s="9" t="s">
        <v>8</v>
      </c>
      <c r="AJ15" s="9" t="s">
        <v>9</v>
      </c>
      <c r="AK15" s="10" t="s">
        <v>10</v>
      </c>
      <c r="AL15" s="9" t="s">
        <v>11</v>
      </c>
      <c r="AM15" s="33" t="s">
        <v>13</v>
      </c>
      <c r="AN15" s="30" t="s">
        <v>14</v>
      </c>
      <c r="AO15" s="31" t="s">
        <v>15</v>
      </c>
      <c r="AP15" s="34" t="s">
        <v>16</v>
      </c>
      <c r="AQ15" s="29" t="s">
        <v>13</v>
      </c>
      <c r="AR15" s="30" t="s">
        <v>14</v>
      </c>
      <c r="AS15" s="31" t="s">
        <v>15</v>
      </c>
      <c r="AT15" s="32" t="s">
        <v>16</v>
      </c>
      <c r="AU15" s="29" t="s">
        <v>13</v>
      </c>
      <c r="AV15" s="30" t="s">
        <v>14</v>
      </c>
      <c r="AW15" s="31" t="s">
        <v>15</v>
      </c>
      <c r="AX15" s="32" t="s">
        <v>16</v>
      </c>
      <c r="AY15" s="29" t="s">
        <v>13</v>
      </c>
      <c r="AZ15" s="30" t="s">
        <v>14</v>
      </c>
      <c r="BA15" s="31" t="s">
        <v>15</v>
      </c>
      <c r="BB15" s="32" t="s">
        <v>16</v>
      </c>
      <c r="BC15" s="29" t="s">
        <v>13</v>
      </c>
      <c r="BD15" s="30" t="s">
        <v>14</v>
      </c>
      <c r="BE15" s="31" t="s">
        <v>15</v>
      </c>
      <c r="BF15" s="32" t="s">
        <v>16</v>
      </c>
      <c r="BG15" s="29" t="s">
        <v>13</v>
      </c>
      <c r="BH15" s="30" t="s">
        <v>14</v>
      </c>
      <c r="BI15" s="31" t="s">
        <v>15</v>
      </c>
      <c r="BJ15" s="32" t="s">
        <v>16</v>
      </c>
      <c r="BK15" s="29" t="s">
        <v>13</v>
      </c>
      <c r="BL15" s="30" t="s">
        <v>14</v>
      </c>
      <c r="BM15" s="31" t="s">
        <v>15</v>
      </c>
      <c r="BN15" s="32" t="s">
        <v>16</v>
      </c>
      <c r="BO15" s="29" t="s">
        <v>13</v>
      </c>
      <c r="BP15" s="30" t="s">
        <v>14</v>
      </c>
      <c r="BQ15" s="31" t="s">
        <v>15</v>
      </c>
      <c r="BR15" s="32" t="s">
        <v>16</v>
      </c>
      <c r="BS15" s="29" t="s">
        <v>13</v>
      </c>
      <c r="BT15" s="30" t="s">
        <v>14</v>
      </c>
      <c r="BU15" s="31" t="s">
        <v>15</v>
      </c>
      <c r="BV15" s="32" t="s">
        <v>16</v>
      </c>
      <c r="BW15" s="29" t="s">
        <v>13</v>
      </c>
      <c r="BX15" s="30" t="s">
        <v>14</v>
      </c>
      <c r="BY15" s="31" t="s">
        <v>15</v>
      </c>
      <c r="BZ15" s="32" t="s">
        <v>16</v>
      </c>
      <c r="CA15" s="29" t="s">
        <v>13</v>
      </c>
      <c r="CB15" s="30" t="s">
        <v>14</v>
      </c>
      <c r="CC15" s="31" t="s">
        <v>15</v>
      </c>
      <c r="CD15" s="32" t="s">
        <v>16</v>
      </c>
      <c r="CE15" s="29" t="s">
        <v>13</v>
      </c>
      <c r="CF15" s="30" t="s">
        <v>14</v>
      </c>
      <c r="CG15" s="31" t="s">
        <v>15</v>
      </c>
      <c r="CH15" s="32" t="s">
        <v>16</v>
      </c>
      <c r="CI15" s="29" t="s">
        <v>13</v>
      </c>
      <c r="CJ15" s="30" t="s">
        <v>14</v>
      </c>
      <c r="CK15" s="31" t="s">
        <v>15</v>
      </c>
      <c r="CL15" s="32" t="s">
        <v>16</v>
      </c>
    </row>
    <row r="16" spans="2:90" ht="10.199999999999999" x14ac:dyDescent="0.2">
      <c r="B16" s="11" t="s">
        <v>3</v>
      </c>
      <c r="C16" s="37">
        <f t="shared" ref="C16:AG24" si="0">G16/G3*C3</f>
        <v>5358.928024660042</v>
      </c>
      <c r="D16" s="37">
        <f t="shared" si="0"/>
        <v>5537.0168411394625</v>
      </c>
      <c r="E16" s="37">
        <f t="shared" si="0"/>
        <v>6078.8676572063205</v>
      </c>
      <c r="F16" s="37">
        <f t="shared" si="0"/>
        <v>6013.7984385521841</v>
      </c>
      <c r="G16" s="37">
        <f t="shared" si="0"/>
        <v>5239.8380280986121</v>
      </c>
      <c r="H16" s="37">
        <f t="shared" si="0"/>
        <v>5348.151626427506</v>
      </c>
      <c r="I16" s="37">
        <f t="shared" si="0"/>
        <v>5745.2292586571448</v>
      </c>
      <c r="J16" s="37">
        <f t="shared" si="0"/>
        <v>5828.809595151447</v>
      </c>
      <c r="K16" s="37">
        <f t="shared" si="0"/>
        <v>5216.0723203363968</v>
      </c>
      <c r="L16" s="37">
        <f t="shared" si="0"/>
        <v>5303.1821495408476</v>
      </c>
      <c r="M16" s="37">
        <f t="shared" si="0"/>
        <v>5907.8113727914306</v>
      </c>
      <c r="N16" s="37">
        <f t="shared" si="0"/>
        <v>6038.7931576510955</v>
      </c>
      <c r="O16" s="37">
        <f t="shared" si="0"/>
        <v>5140.3640440164118</v>
      </c>
      <c r="P16" s="37">
        <f t="shared" si="0"/>
        <v>5252.6483225763413</v>
      </c>
      <c r="Q16" s="37">
        <f t="shared" si="0"/>
        <v>5388.2408483945337</v>
      </c>
      <c r="R16" s="37">
        <f t="shared" si="0"/>
        <v>5489.2805893016839</v>
      </c>
      <c r="S16" s="37">
        <f t="shared" si="0"/>
        <v>5045.3546625928302</v>
      </c>
      <c r="T16" s="37">
        <f t="shared" si="0"/>
        <v>5416.0662322868684</v>
      </c>
      <c r="U16" s="37">
        <f t="shared" si="0"/>
        <v>6003.5767245852776</v>
      </c>
      <c r="V16" s="37">
        <f t="shared" si="0"/>
        <v>6150.0532199679392</v>
      </c>
      <c r="W16" s="37">
        <f t="shared" si="0"/>
        <v>5621.3977545796743</v>
      </c>
      <c r="X16" s="37">
        <f t="shared" si="0"/>
        <v>5969.9995122207756</v>
      </c>
      <c r="Y16" s="37">
        <f t="shared" si="0"/>
        <v>6636.523618579542</v>
      </c>
      <c r="Z16" s="37">
        <f t="shared" si="0"/>
        <v>6658.0054642461409</v>
      </c>
      <c r="AA16" s="37">
        <f t="shared" si="0"/>
        <v>5884.3710245108341</v>
      </c>
      <c r="AB16" s="37">
        <f t="shared" si="0"/>
        <v>6271.0359830669522</v>
      </c>
      <c r="AC16" s="37">
        <f t="shared" si="0"/>
        <v>7036.1330169572057</v>
      </c>
      <c r="AD16" s="37">
        <f t="shared" si="0"/>
        <v>6959.8090746407179</v>
      </c>
      <c r="AE16" s="37">
        <f t="shared" si="0"/>
        <v>6108.0356583539615</v>
      </c>
      <c r="AF16" s="37">
        <f t="shared" si="0"/>
        <v>6547.5026808236162</v>
      </c>
      <c r="AG16" s="37">
        <f t="shared" si="0"/>
        <v>7347.9833976213222</v>
      </c>
      <c r="AH16" s="37">
        <f>AL16/AL3*AH3</f>
        <v>7389.0624095902349</v>
      </c>
      <c r="AI16" s="35">
        <v>6567.4</v>
      </c>
      <c r="AJ16" s="36">
        <v>7052.3</v>
      </c>
      <c r="AK16" s="36">
        <v>7742.7</v>
      </c>
      <c r="AL16" s="37">
        <v>7942.6</v>
      </c>
      <c r="AM16" s="38">
        <v>7042.9</v>
      </c>
      <c r="AN16" s="36">
        <v>7618.6</v>
      </c>
      <c r="AO16" s="36">
        <v>8309.7999999999993</v>
      </c>
      <c r="AP16" s="39">
        <v>8436.6</v>
      </c>
      <c r="AQ16" s="35">
        <v>7435.6</v>
      </c>
      <c r="AR16" s="36">
        <v>8076.7</v>
      </c>
      <c r="AS16" s="36">
        <v>8805.1</v>
      </c>
      <c r="AT16" s="37">
        <v>9093</v>
      </c>
      <c r="AU16" s="35">
        <v>7978.3</v>
      </c>
      <c r="AV16" s="36">
        <v>8729.5</v>
      </c>
      <c r="AW16" s="36">
        <v>9526.2999999999993</v>
      </c>
      <c r="AX16" s="37">
        <v>9900.5</v>
      </c>
      <c r="AY16" s="35">
        <v>8622.1</v>
      </c>
      <c r="AZ16" s="36">
        <v>9481.7999999999993</v>
      </c>
      <c r="BA16" s="36">
        <v>10304.9</v>
      </c>
      <c r="BB16" s="37">
        <v>10809.9</v>
      </c>
      <c r="BC16" s="35">
        <v>9413.2000000000007</v>
      </c>
      <c r="BD16" s="36">
        <v>10231</v>
      </c>
      <c r="BE16" s="36">
        <v>10965.6</v>
      </c>
      <c r="BF16" s="37">
        <v>10667</v>
      </c>
      <c r="BG16" s="35">
        <v>8547</v>
      </c>
      <c r="BH16" s="36">
        <v>9090.1</v>
      </c>
      <c r="BI16" s="36">
        <v>10020.5</v>
      </c>
      <c r="BJ16" s="37">
        <v>10391</v>
      </c>
      <c r="BK16" s="39">
        <v>8894.9</v>
      </c>
      <c r="BL16" s="40">
        <v>9544.6</v>
      </c>
      <c r="BM16" s="36">
        <v>10403.9</v>
      </c>
      <c r="BN16" s="37">
        <v>10918.8</v>
      </c>
      <c r="BO16" s="37">
        <v>9186.1</v>
      </c>
      <c r="BP16" s="37">
        <v>9859</v>
      </c>
      <c r="BQ16" s="37">
        <v>10930.5</v>
      </c>
      <c r="BR16" s="37">
        <v>11482.2</v>
      </c>
    </row>
    <row r="17" spans="1:106" ht="20.399999999999999" x14ac:dyDescent="0.2">
      <c r="B17" s="17" t="s">
        <v>4</v>
      </c>
      <c r="C17" s="37">
        <f t="shared" si="0"/>
        <v>3389.7525981359804</v>
      </c>
      <c r="D17" s="37">
        <f t="shared" si="0"/>
        <v>3450.9096726861994</v>
      </c>
      <c r="E17" s="37">
        <f t="shared" si="0"/>
        <v>3550.6119362035051</v>
      </c>
      <c r="F17" s="37">
        <f t="shared" si="0"/>
        <v>3642.9411719398449</v>
      </c>
      <c r="G17" s="37">
        <f t="shared" si="0"/>
        <v>3353.7417023812859</v>
      </c>
      <c r="H17" s="37">
        <f t="shared" si="0"/>
        <v>3369.3702094879523</v>
      </c>
      <c r="I17" s="37">
        <f t="shared" si="0"/>
        <v>3367.2619529175222</v>
      </c>
      <c r="J17" s="37">
        <f t="shared" si="0"/>
        <v>3578.7303283518922</v>
      </c>
      <c r="K17" s="37">
        <f t="shared" si="0"/>
        <v>3374.6980324432639</v>
      </c>
      <c r="L17" s="37">
        <f t="shared" si="0"/>
        <v>3393.7942493610808</v>
      </c>
      <c r="M17" s="37">
        <f t="shared" si="0"/>
        <v>3489.3455529524886</v>
      </c>
      <c r="N17" s="37">
        <f t="shared" si="0"/>
        <v>3794.3917616427661</v>
      </c>
      <c r="O17" s="37">
        <f t="shared" si="0"/>
        <v>3386.6176696444386</v>
      </c>
      <c r="P17" s="37">
        <f t="shared" si="0"/>
        <v>3398.9899828130706</v>
      </c>
      <c r="Q17" s="37">
        <f t="shared" si="0"/>
        <v>3508.6523824293008</v>
      </c>
      <c r="R17" s="37">
        <f t="shared" si="0"/>
        <v>3462.3209092739448</v>
      </c>
      <c r="S17" s="37">
        <f t="shared" si="0"/>
        <v>3286.498397833077</v>
      </c>
      <c r="T17" s="37">
        <f t="shared" si="0"/>
        <v>3304.2125382667036</v>
      </c>
      <c r="U17" s="37">
        <f t="shared" si="0"/>
        <v>3375.7263011670084</v>
      </c>
      <c r="V17" s="37">
        <f t="shared" si="0"/>
        <v>3625.4826448329704</v>
      </c>
      <c r="W17" s="37">
        <f t="shared" si="0"/>
        <v>3437.1899100191058</v>
      </c>
      <c r="X17" s="37">
        <f t="shared" si="0"/>
        <v>3482.1462353276747</v>
      </c>
      <c r="Y17" s="37">
        <f t="shared" si="0"/>
        <v>3638.5168416801421</v>
      </c>
      <c r="Z17" s="37">
        <f t="shared" si="0"/>
        <v>3795.3422269753873</v>
      </c>
      <c r="AA17" s="37">
        <f t="shared" si="0"/>
        <v>3615.1256492427419</v>
      </c>
      <c r="AB17" s="37">
        <f t="shared" si="0"/>
        <v>3732.036999014239</v>
      </c>
      <c r="AC17" s="37">
        <f t="shared" si="0"/>
        <v>3903.2668202806058</v>
      </c>
      <c r="AD17" s="37">
        <f t="shared" si="0"/>
        <v>4079.0928039076307</v>
      </c>
      <c r="AE17" s="37">
        <f t="shared" si="0"/>
        <v>3870.5753981313201</v>
      </c>
      <c r="AF17" s="37">
        <f t="shared" si="0"/>
        <v>3980.8244849762691</v>
      </c>
      <c r="AG17" s="37">
        <f t="shared" si="0"/>
        <v>4163.4688196512079</v>
      </c>
      <c r="AH17" s="37">
        <f t="shared" ref="AH17:AH24" si="1">AL17/AL4*AH4</f>
        <v>4387.7162710440898</v>
      </c>
      <c r="AI17" s="41">
        <v>4118.3</v>
      </c>
      <c r="AJ17" s="42">
        <v>4230.1000000000004</v>
      </c>
      <c r="AK17" s="42">
        <v>4412.3999999999996</v>
      </c>
      <c r="AL17" s="43">
        <v>4697.7</v>
      </c>
      <c r="AM17" s="44">
        <v>4482.2</v>
      </c>
      <c r="AN17" s="42">
        <v>4607.5</v>
      </c>
      <c r="AO17" s="42">
        <v>4883.1000000000004</v>
      </c>
      <c r="AP17" s="45">
        <v>5119.8</v>
      </c>
      <c r="AQ17" s="41">
        <v>4774.1000000000004</v>
      </c>
      <c r="AR17" s="42">
        <v>5066.8999999999996</v>
      </c>
      <c r="AS17" s="42">
        <v>5351.4</v>
      </c>
      <c r="AT17" s="43">
        <v>5642.6</v>
      </c>
      <c r="AU17" s="41">
        <v>5191.1000000000004</v>
      </c>
      <c r="AV17" s="42">
        <v>5546.7</v>
      </c>
      <c r="AW17" s="42">
        <v>5834.6</v>
      </c>
      <c r="AX17" s="43">
        <v>6249.1</v>
      </c>
      <c r="AY17" s="41">
        <v>5752.5</v>
      </c>
      <c r="AZ17" s="42">
        <v>6158.6</v>
      </c>
      <c r="BA17" s="42">
        <v>6511.3</v>
      </c>
      <c r="BB17" s="43">
        <v>6947.2</v>
      </c>
      <c r="BC17" s="41">
        <v>6391.7</v>
      </c>
      <c r="BD17" s="42">
        <v>6737.3</v>
      </c>
      <c r="BE17" s="42">
        <v>7094.5</v>
      </c>
      <c r="BF17" s="43">
        <v>7320.1</v>
      </c>
      <c r="BG17" s="41">
        <v>6344.2</v>
      </c>
      <c r="BH17" s="42">
        <v>6464</v>
      </c>
      <c r="BI17" s="42">
        <v>6656.6</v>
      </c>
      <c r="BJ17" s="43">
        <v>6995.7</v>
      </c>
      <c r="BK17" s="45">
        <v>6433.3</v>
      </c>
      <c r="BL17" s="42">
        <v>6720.6</v>
      </c>
      <c r="BM17" s="42">
        <v>6971.8</v>
      </c>
      <c r="BN17" s="43">
        <v>7274</v>
      </c>
      <c r="BO17" s="43">
        <v>6666.4</v>
      </c>
      <c r="BP17" s="43">
        <v>7020.8</v>
      </c>
      <c r="BQ17" s="43">
        <v>7416.4</v>
      </c>
      <c r="BR17" s="43">
        <v>7745.4</v>
      </c>
    </row>
    <row r="18" spans="1:106" ht="10.199999999999999" x14ac:dyDescent="0.2">
      <c r="B18" s="15" t="s">
        <v>0</v>
      </c>
      <c r="C18" s="37">
        <f t="shared" si="0"/>
        <v>2052.8468338939624</v>
      </c>
      <c r="D18" s="37">
        <f t="shared" si="0"/>
        <v>2115.747884997118</v>
      </c>
      <c r="E18" s="37">
        <f t="shared" si="0"/>
        <v>2242.3233160926475</v>
      </c>
      <c r="F18" s="37">
        <f t="shared" si="0"/>
        <v>2275.5068737539677</v>
      </c>
      <c r="G18" s="37">
        <f t="shared" si="0"/>
        <v>1985.6068262794822</v>
      </c>
      <c r="H18" s="37">
        <f t="shared" si="0"/>
        <v>2014.7032073253504</v>
      </c>
      <c r="I18" s="37">
        <f t="shared" si="0"/>
        <v>2056.7324154955063</v>
      </c>
      <c r="J18" s="37">
        <f t="shared" si="0"/>
        <v>2203.249724786991</v>
      </c>
      <c r="K18" s="37">
        <f t="shared" si="0"/>
        <v>2019.6615978385128</v>
      </c>
      <c r="L18" s="37">
        <f t="shared" si="0"/>
        <v>2061.3470783889347</v>
      </c>
      <c r="M18" s="37">
        <f t="shared" si="0"/>
        <v>2186.6307470293746</v>
      </c>
      <c r="N18" s="37">
        <f t="shared" si="0"/>
        <v>2408.5089195299879</v>
      </c>
      <c r="O18" s="37">
        <f t="shared" si="0"/>
        <v>2010.0098708691939</v>
      </c>
      <c r="P18" s="37">
        <f t="shared" si="0"/>
        <v>2047.3766183005698</v>
      </c>
      <c r="Q18" s="37">
        <f t="shared" si="0"/>
        <v>2178.3660908679653</v>
      </c>
      <c r="R18" s="37">
        <f t="shared" si="0"/>
        <v>2141.896451300328</v>
      </c>
      <c r="S18" s="37">
        <f t="shared" si="0"/>
        <v>1906.5373210367259</v>
      </c>
      <c r="T18" s="37">
        <f t="shared" si="0"/>
        <v>1940.7810466030608</v>
      </c>
      <c r="U18" s="37">
        <f t="shared" si="0"/>
        <v>2042.2516443392242</v>
      </c>
      <c r="V18" s="37">
        <f t="shared" si="0"/>
        <v>2248.0850955059304</v>
      </c>
      <c r="W18" s="37">
        <f t="shared" si="0"/>
        <v>2023.3425255042378</v>
      </c>
      <c r="X18" s="37">
        <f t="shared" si="0"/>
        <v>2081.0383508740474</v>
      </c>
      <c r="Y18" s="37">
        <f t="shared" si="0"/>
        <v>2230.6973647385244</v>
      </c>
      <c r="Z18" s="37">
        <f t="shared" si="0"/>
        <v>2397.0588031408365</v>
      </c>
      <c r="AA18" s="37">
        <f t="shared" si="0"/>
        <v>2173.4184639379805</v>
      </c>
      <c r="AB18" s="37">
        <f t="shared" si="0"/>
        <v>2295.7534762886598</v>
      </c>
      <c r="AC18" s="37">
        <f t="shared" si="0"/>
        <v>2456.3919232161165</v>
      </c>
      <c r="AD18" s="37">
        <f t="shared" si="0"/>
        <v>2637.1877605390655</v>
      </c>
      <c r="AE18" s="37">
        <f t="shared" si="0"/>
        <v>2369.0460495499642</v>
      </c>
      <c r="AF18" s="37">
        <f t="shared" si="0"/>
        <v>2481.7302411474675</v>
      </c>
      <c r="AG18" s="37">
        <f t="shared" si="0"/>
        <v>2655.3818678147049</v>
      </c>
      <c r="AH18" s="37">
        <f t="shared" si="1"/>
        <v>2869.2844149913685</v>
      </c>
      <c r="AI18" s="47">
        <v>2546.6999999999998</v>
      </c>
      <c r="AJ18" s="48">
        <v>2661.6</v>
      </c>
      <c r="AK18" s="48">
        <v>2843.5</v>
      </c>
      <c r="AL18" s="49">
        <v>3108</v>
      </c>
      <c r="AM18" s="50">
        <v>2848.7</v>
      </c>
      <c r="AN18" s="48">
        <v>2981.9</v>
      </c>
      <c r="AO18" s="48">
        <v>3248.7</v>
      </c>
      <c r="AP18" s="51">
        <v>3471.4</v>
      </c>
      <c r="AQ18" s="47">
        <v>3116.8</v>
      </c>
      <c r="AR18" s="48">
        <v>3394.1</v>
      </c>
      <c r="AS18" s="48">
        <v>3656.8</v>
      </c>
      <c r="AT18" s="49">
        <v>3919.7</v>
      </c>
      <c r="AU18" s="47">
        <v>3468.6</v>
      </c>
      <c r="AV18" s="48">
        <v>3793.2</v>
      </c>
      <c r="AW18" s="48">
        <v>4072.6</v>
      </c>
      <c r="AX18" s="49">
        <v>4465.3</v>
      </c>
      <c r="AY18" s="47">
        <v>3951.6</v>
      </c>
      <c r="AZ18" s="48">
        <v>4328.5</v>
      </c>
      <c r="BA18" s="48">
        <v>4687</v>
      </c>
      <c r="BB18" s="49">
        <v>5093.7</v>
      </c>
      <c r="BC18" s="47">
        <v>4521.2</v>
      </c>
      <c r="BD18" s="48">
        <v>4843.2</v>
      </c>
      <c r="BE18" s="48">
        <v>5200.5</v>
      </c>
      <c r="BF18" s="49">
        <v>5402.1</v>
      </c>
      <c r="BG18" s="47">
        <v>4498.3999999999996</v>
      </c>
      <c r="BH18" s="48">
        <v>4584.7</v>
      </c>
      <c r="BI18" s="48">
        <v>4782.5</v>
      </c>
      <c r="BJ18" s="49">
        <v>5081</v>
      </c>
      <c r="BK18" s="51">
        <v>4587.1000000000004</v>
      </c>
      <c r="BL18" s="48">
        <v>4862.1000000000004</v>
      </c>
      <c r="BM18" s="48">
        <v>5130.7</v>
      </c>
      <c r="BN18" s="49">
        <v>5413.9</v>
      </c>
      <c r="BO18" s="52">
        <v>4792.5</v>
      </c>
      <c r="BP18" s="53">
        <v>5135.5</v>
      </c>
      <c r="BQ18" s="53">
        <v>5554.2</v>
      </c>
      <c r="BR18" s="54">
        <v>5874</v>
      </c>
    </row>
    <row r="19" spans="1:106" ht="10.199999999999999" x14ac:dyDescent="0.2">
      <c r="B19" s="15" t="s">
        <v>2</v>
      </c>
      <c r="C19" s="37">
        <f t="shared" si="0"/>
        <v>1421.4745782259442</v>
      </c>
      <c r="D19" s="37">
        <f t="shared" si="0"/>
        <v>1443.2975712254572</v>
      </c>
      <c r="E19" s="37">
        <f t="shared" si="0"/>
        <v>1400.4304315068491</v>
      </c>
      <c r="F19" s="37">
        <f t="shared" si="0"/>
        <v>1524.904189903204</v>
      </c>
      <c r="G19" s="37">
        <f t="shared" si="0"/>
        <v>1481.1878253973678</v>
      </c>
      <c r="H19" s="37">
        <f t="shared" si="0"/>
        <v>1496.7110006770481</v>
      </c>
      <c r="I19" s="37">
        <f t="shared" si="0"/>
        <v>1441.0540365296804</v>
      </c>
      <c r="J19" s="37">
        <f t="shared" si="0"/>
        <v>1550.839377353137</v>
      </c>
      <c r="K19" s="37">
        <f t="shared" si="0"/>
        <v>1454.0663934370195</v>
      </c>
      <c r="L19" s="37">
        <f t="shared" si="0"/>
        <v>1451.3503255416388</v>
      </c>
      <c r="M19" s="37">
        <f t="shared" si="0"/>
        <v>1400.2615700152207</v>
      </c>
      <c r="N19" s="37">
        <f t="shared" si="0"/>
        <v>1520.8918657877166</v>
      </c>
      <c r="O19" s="37">
        <f t="shared" si="0"/>
        <v>1486.3703816441637</v>
      </c>
      <c r="P19" s="37">
        <f t="shared" si="0"/>
        <v>1480.688020700745</v>
      </c>
      <c r="Q19" s="37">
        <f t="shared" si="0"/>
        <v>1442.5856544055473</v>
      </c>
      <c r="R19" s="37">
        <f t="shared" si="0"/>
        <v>1475.5000579939917</v>
      </c>
      <c r="S19" s="37">
        <f t="shared" si="0"/>
        <v>1529.3991269184758</v>
      </c>
      <c r="T19" s="37">
        <f t="shared" si="0"/>
        <v>1523.5521349864594</v>
      </c>
      <c r="U19" s="37">
        <f t="shared" si="0"/>
        <v>1475.6916120412652</v>
      </c>
      <c r="V19" s="37">
        <f t="shared" si="0"/>
        <v>1538.8701165887849</v>
      </c>
      <c r="W19" s="37">
        <f t="shared" si="0"/>
        <v>1552.386873184071</v>
      </c>
      <c r="X19" s="37">
        <f t="shared" si="0"/>
        <v>1547.9756488997969</v>
      </c>
      <c r="Y19" s="37">
        <f t="shared" si="0"/>
        <v>1548.0471056993065</v>
      </c>
      <c r="Z19" s="37">
        <f t="shared" si="0"/>
        <v>1540.4555585113478</v>
      </c>
      <c r="AA19" s="37">
        <f t="shared" si="0"/>
        <v>1538.4172424371905</v>
      </c>
      <c r="AB19" s="37">
        <f t="shared" si="0"/>
        <v>1530.9501803656062</v>
      </c>
      <c r="AC19" s="37">
        <f t="shared" si="0"/>
        <v>1534.1168603923556</v>
      </c>
      <c r="AD19" s="37">
        <f t="shared" si="0"/>
        <v>1535.8360321595458</v>
      </c>
      <c r="AE19" s="37">
        <f t="shared" si="0"/>
        <v>1564.9165338232781</v>
      </c>
      <c r="AF19" s="37">
        <f t="shared" si="0"/>
        <v>1566.5087144888289</v>
      </c>
      <c r="AG19" s="37">
        <f t="shared" si="0"/>
        <v>1577.4212795535263</v>
      </c>
      <c r="AH19" s="37">
        <f t="shared" si="1"/>
        <v>1589.9417150200265</v>
      </c>
      <c r="AI19" s="47">
        <v>1628.7</v>
      </c>
      <c r="AJ19" s="48">
        <v>1630.7</v>
      </c>
      <c r="AK19" s="48">
        <v>1631.5</v>
      </c>
      <c r="AL19" s="49">
        <v>1649.3</v>
      </c>
      <c r="AM19" s="50">
        <v>1664.7</v>
      </c>
      <c r="AN19" s="48">
        <v>1662.7</v>
      </c>
      <c r="AO19" s="48">
        <v>1666.4</v>
      </c>
      <c r="AP19" s="51">
        <v>1685.2</v>
      </c>
      <c r="AQ19" s="47">
        <v>1663.4</v>
      </c>
      <c r="AR19" s="48">
        <v>1673.5</v>
      </c>
      <c r="AS19" s="48">
        <v>1700.5</v>
      </c>
      <c r="AT19" s="49">
        <v>1737.9</v>
      </c>
      <c r="AU19" s="47">
        <v>1700.9</v>
      </c>
      <c r="AV19" s="48">
        <v>1731.7</v>
      </c>
      <c r="AW19" s="48">
        <v>1742.6</v>
      </c>
      <c r="AX19" s="49">
        <v>1756.7</v>
      </c>
      <c r="AY19" s="47">
        <v>1757.1</v>
      </c>
      <c r="AZ19" s="48">
        <v>1785.3</v>
      </c>
      <c r="BA19" s="48">
        <v>1777.1</v>
      </c>
      <c r="BB19" s="49">
        <v>1801.2</v>
      </c>
      <c r="BC19" s="47">
        <v>1816.5</v>
      </c>
      <c r="BD19" s="48">
        <v>1840.1</v>
      </c>
      <c r="BE19" s="48">
        <v>1839.9</v>
      </c>
      <c r="BF19" s="49">
        <v>1863.4</v>
      </c>
      <c r="BG19" s="47">
        <v>1795.9</v>
      </c>
      <c r="BH19" s="48">
        <v>1829.6</v>
      </c>
      <c r="BI19" s="48">
        <v>1824.5</v>
      </c>
      <c r="BJ19" s="49">
        <v>1864.5</v>
      </c>
      <c r="BK19" s="51">
        <v>1797</v>
      </c>
      <c r="BL19" s="48">
        <v>1808.6</v>
      </c>
      <c r="BM19" s="48">
        <v>1791.9</v>
      </c>
      <c r="BN19" s="49">
        <v>1808.2</v>
      </c>
      <c r="BO19" s="52">
        <v>1827.2</v>
      </c>
      <c r="BP19" s="53">
        <v>1838.2</v>
      </c>
      <c r="BQ19" s="53">
        <v>1817.1</v>
      </c>
      <c r="BR19" s="54">
        <v>1824.2</v>
      </c>
    </row>
    <row r="20" spans="1:106" ht="30.6" x14ac:dyDescent="0.2">
      <c r="B20" s="15" t="s">
        <v>1</v>
      </c>
      <c r="C20" s="37">
        <f t="shared" si="0"/>
        <v>76.26898888888887</v>
      </c>
      <c r="D20" s="37">
        <f t="shared" si="0"/>
        <v>67.991539018087863</v>
      </c>
      <c r="E20" s="37">
        <f t="shared" si="0"/>
        <v>70.775229457364361</v>
      </c>
      <c r="F20" s="37">
        <f t="shared" si="0"/>
        <v>73.214655154639189</v>
      </c>
      <c r="G20" s="37">
        <f t="shared" si="0"/>
        <v>76.80127777777777</v>
      </c>
      <c r="H20" s="37">
        <f t="shared" si="0"/>
        <v>68.466268217054264</v>
      </c>
      <c r="I20" s="37">
        <f t="shared" si="0"/>
        <v>71.198562790697693</v>
      </c>
      <c r="J20" s="37">
        <f t="shared" si="0"/>
        <v>73.506123969072178</v>
      </c>
      <c r="K20" s="37">
        <f t="shared" si="0"/>
        <v>76.470533333333321</v>
      </c>
      <c r="L20" s="37">
        <f t="shared" si="0"/>
        <v>68.102871834625333</v>
      </c>
      <c r="M20" s="37">
        <f t="shared" si="0"/>
        <v>70.963071317829474</v>
      </c>
      <c r="N20" s="37">
        <f t="shared" si="0"/>
        <v>72.087230670103111</v>
      </c>
      <c r="O20" s="37">
        <f t="shared" si="0"/>
        <v>76.834144444444433</v>
      </c>
      <c r="P20" s="37">
        <f t="shared" si="0"/>
        <v>68.290639276485791</v>
      </c>
      <c r="Q20" s="37">
        <f t="shared" si="0"/>
        <v>71.442324031007757</v>
      </c>
      <c r="R20" s="37">
        <f t="shared" si="0"/>
        <v>72.502020876288668</v>
      </c>
      <c r="S20" s="37">
        <f t="shared" si="0"/>
        <v>69.015088888888869</v>
      </c>
      <c r="T20" s="37">
        <f t="shared" si="0"/>
        <v>70.10401757105943</v>
      </c>
      <c r="U20" s="37">
        <f t="shared" si="0"/>
        <v>72.19349457364342</v>
      </c>
      <c r="V20" s="37">
        <f t="shared" si="0"/>
        <v>73.918324226804117</v>
      </c>
      <c r="W20" s="37">
        <f t="shared" si="0"/>
        <v>70.67372222222221</v>
      </c>
      <c r="X20" s="37">
        <f t="shared" si="0"/>
        <v>71.157980878552991</v>
      </c>
      <c r="Y20" s="37">
        <f t="shared" si="0"/>
        <v>73.423130232558137</v>
      </c>
      <c r="Z20" s="37">
        <f t="shared" si="0"/>
        <v>74.51202010309278</v>
      </c>
      <c r="AA20" s="37">
        <f t="shared" si="0"/>
        <v>71.875811111111105</v>
      </c>
      <c r="AB20" s="37">
        <f t="shared" si="0"/>
        <v>72.083351937984503</v>
      </c>
      <c r="AC20" s="37">
        <f t="shared" si="0"/>
        <v>75.112525581395346</v>
      </c>
      <c r="AD20" s="37">
        <f t="shared" si="0"/>
        <v>76.22636675257732</v>
      </c>
      <c r="AE20" s="37">
        <f t="shared" si="0"/>
        <v>72.325933333333325</v>
      </c>
      <c r="AF20" s="37">
        <f t="shared" si="0"/>
        <v>73.400000000000006</v>
      </c>
      <c r="AG20" s="37">
        <f t="shared" si="0"/>
        <v>75.582917829457358</v>
      </c>
      <c r="AH20" s="37">
        <f t="shared" si="1"/>
        <v>76.322593298969082</v>
      </c>
      <c r="AI20" s="47">
        <v>73.099999999999994</v>
      </c>
      <c r="AJ20" s="48">
        <v>73.400000000000006</v>
      </c>
      <c r="AK20" s="48">
        <v>76.2</v>
      </c>
      <c r="AL20" s="49">
        <v>77.3</v>
      </c>
      <c r="AM20" s="50">
        <v>65.900000000000006</v>
      </c>
      <c r="AN20" s="48">
        <v>65.5</v>
      </c>
      <c r="AO20" s="48">
        <v>66.7</v>
      </c>
      <c r="AP20" s="51">
        <v>68.599999999999994</v>
      </c>
      <c r="AQ20" s="47">
        <v>54</v>
      </c>
      <c r="AR20" s="48">
        <v>54.1</v>
      </c>
      <c r="AS20" s="48">
        <v>55.2</v>
      </c>
      <c r="AT20" s="49">
        <v>54.5</v>
      </c>
      <c r="AU20" s="47">
        <v>53.7</v>
      </c>
      <c r="AV20" s="48">
        <v>53</v>
      </c>
      <c r="AW20" s="48">
        <v>53.4</v>
      </c>
      <c r="AX20" s="49">
        <v>53.9</v>
      </c>
      <c r="AY20" s="47">
        <v>55.7</v>
      </c>
      <c r="AZ20" s="48">
        <v>54.6</v>
      </c>
      <c r="BA20" s="48">
        <v>54.8</v>
      </c>
      <c r="BB20" s="49">
        <v>54.8</v>
      </c>
      <c r="BC20" s="47">
        <v>54</v>
      </c>
      <c r="BD20" s="48">
        <v>54</v>
      </c>
      <c r="BE20" s="48">
        <v>54.1</v>
      </c>
      <c r="BF20" s="49">
        <v>54.6</v>
      </c>
      <c r="BG20" s="47">
        <v>49.9</v>
      </c>
      <c r="BH20" s="48">
        <v>49.7</v>
      </c>
      <c r="BI20" s="48">
        <v>49.6</v>
      </c>
      <c r="BJ20" s="49">
        <v>50.2</v>
      </c>
      <c r="BK20" s="51">
        <v>49.4</v>
      </c>
      <c r="BL20" s="48">
        <v>49.5</v>
      </c>
      <c r="BM20" s="48">
        <v>49.1</v>
      </c>
      <c r="BN20" s="49">
        <v>50.4</v>
      </c>
      <c r="BO20" s="52">
        <v>47</v>
      </c>
      <c r="BP20" s="53">
        <v>47.1</v>
      </c>
      <c r="BQ20" s="53">
        <v>46.7</v>
      </c>
      <c r="BR20" s="54">
        <v>48</v>
      </c>
    </row>
    <row r="21" spans="1:106" ht="10.199999999999999" x14ac:dyDescent="0.2">
      <c r="B21" s="17" t="s">
        <v>5</v>
      </c>
      <c r="C21" s="37">
        <f t="shared" si="0"/>
        <v>1130.5609003505258</v>
      </c>
      <c r="D21" s="37">
        <f t="shared" si="0"/>
        <v>1100.6686864892704</v>
      </c>
      <c r="E21" s="37">
        <f t="shared" si="0"/>
        <v>1756.2182996013494</v>
      </c>
      <c r="F21" s="37">
        <f t="shared" si="0"/>
        <v>1650.174374587999</v>
      </c>
      <c r="G21" s="37">
        <f t="shared" si="0"/>
        <v>1239.9187421131699</v>
      </c>
      <c r="H21" s="37">
        <f t="shared" si="0"/>
        <v>975.1200244120173</v>
      </c>
      <c r="I21" s="37">
        <f t="shared" si="0"/>
        <v>1458.1048580190127</v>
      </c>
      <c r="J21" s="37">
        <f t="shared" si="0"/>
        <v>1207.6230584979246</v>
      </c>
      <c r="K21" s="37">
        <f t="shared" si="0"/>
        <v>1152.5989376064097</v>
      </c>
      <c r="L21" s="37">
        <f t="shared" si="0"/>
        <v>939.65875962231769</v>
      </c>
      <c r="M21" s="37">
        <f t="shared" si="0"/>
        <v>1441.5939602882554</v>
      </c>
      <c r="N21" s="37">
        <f t="shared" si="0"/>
        <v>1141.9324410617692</v>
      </c>
      <c r="O21" s="37">
        <f t="shared" si="0"/>
        <v>1095.7869193790686</v>
      </c>
      <c r="P21" s="37">
        <f t="shared" si="0"/>
        <v>855.85354156223184</v>
      </c>
      <c r="Q21" s="37">
        <f t="shared" si="0"/>
        <v>548.49546335479931</v>
      </c>
      <c r="R21" s="37">
        <f t="shared" si="0"/>
        <v>143.34530350987552</v>
      </c>
      <c r="S21" s="37">
        <f t="shared" si="0"/>
        <v>255.71017946920384</v>
      </c>
      <c r="T21" s="37">
        <f t="shared" si="0"/>
        <v>439.0240519828327</v>
      </c>
      <c r="U21" s="37">
        <f t="shared" si="0"/>
        <v>1101.7999639681079</v>
      </c>
      <c r="V21" s="37">
        <f t="shared" si="0"/>
        <v>547.11568378412403</v>
      </c>
      <c r="W21" s="37">
        <f t="shared" si="0"/>
        <v>621.76178307461203</v>
      </c>
      <c r="X21" s="37">
        <f t="shared" si="0"/>
        <v>870.27558015450654</v>
      </c>
      <c r="Y21" s="37">
        <f t="shared" si="0"/>
        <v>1512.1490110395584</v>
      </c>
      <c r="Z21" s="37">
        <f t="shared" si="0"/>
        <v>1139.8845908667761</v>
      </c>
      <c r="AA21" s="37">
        <f t="shared" si="0"/>
        <v>731.24683625438161</v>
      </c>
      <c r="AB21" s="37">
        <f t="shared" si="0"/>
        <v>1180.3156413733907</v>
      </c>
      <c r="AC21" s="37">
        <f t="shared" si="0"/>
        <v>1711.8243966574671</v>
      </c>
      <c r="AD21" s="37">
        <f t="shared" si="0"/>
        <v>1226.5108931437919</v>
      </c>
      <c r="AE21" s="37">
        <f t="shared" si="0"/>
        <v>754.41154191286932</v>
      </c>
      <c r="AF21" s="37">
        <f t="shared" si="0"/>
        <v>979.58755776824034</v>
      </c>
      <c r="AG21" s="37">
        <f t="shared" si="0"/>
        <v>1709.6347847286108</v>
      </c>
      <c r="AH21" s="37">
        <f t="shared" si="1"/>
        <v>1271.4897286199523</v>
      </c>
      <c r="AI21" s="41">
        <v>856.8</v>
      </c>
      <c r="AJ21" s="42">
        <v>1199.4000000000001</v>
      </c>
      <c r="AK21" s="42">
        <v>1819.5</v>
      </c>
      <c r="AL21" s="43">
        <v>1521.2</v>
      </c>
      <c r="AM21" s="44">
        <v>981.8</v>
      </c>
      <c r="AN21" s="42">
        <v>1385.4</v>
      </c>
      <c r="AO21" s="42">
        <v>1962.3</v>
      </c>
      <c r="AP21" s="45">
        <v>1726.7</v>
      </c>
      <c r="AQ21" s="41">
        <v>1153</v>
      </c>
      <c r="AR21" s="42">
        <v>1442.6</v>
      </c>
      <c r="AS21" s="42">
        <v>2129.6</v>
      </c>
      <c r="AT21" s="43">
        <v>1905.9</v>
      </c>
      <c r="AU21" s="41">
        <v>1306.3</v>
      </c>
      <c r="AV21" s="42">
        <v>1743.7</v>
      </c>
      <c r="AW21" s="42">
        <v>2462.1</v>
      </c>
      <c r="AX21" s="43">
        <v>2294.3000000000002</v>
      </c>
      <c r="AY21" s="41">
        <v>1684</v>
      </c>
      <c r="AZ21" s="42">
        <v>2211.1999999999998</v>
      </c>
      <c r="BA21" s="42">
        <v>2955.5</v>
      </c>
      <c r="BB21" s="43">
        <v>2675.8</v>
      </c>
      <c r="BC21" s="41">
        <v>1901.2</v>
      </c>
      <c r="BD21" s="42">
        <v>2723.8</v>
      </c>
      <c r="BE21" s="42">
        <v>3387.5</v>
      </c>
      <c r="BF21" s="43">
        <v>2513.6</v>
      </c>
      <c r="BG21" s="41">
        <v>883.8</v>
      </c>
      <c r="BH21" s="42">
        <v>1188.7</v>
      </c>
      <c r="BI21" s="42">
        <v>2124.9</v>
      </c>
      <c r="BJ21" s="43">
        <v>2012.4</v>
      </c>
      <c r="BK21" s="45">
        <v>900.7</v>
      </c>
      <c r="BL21" s="42">
        <v>1567.3</v>
      </c>
      <c r="BM21" s="42">
        <v>2770.2</v>
      </c>
      <c r="BN21" s="43">
        <v>2744</v>
      </c>
      <c r="BO21" s="43">
        <v>1329.4</v>
      </c>
      <c r="BP21" s="43">
        <v>1908.9</v>
      </c>
      <c r="BQ21" s="43">
        <v>3280.7</v>
      </c>
      <c r="BR21" s="43">
        <v>3137.3</v>
      </c>
    </row>
    <row r="22" spans="1:106" ht="20.399999999999999" x14ac:dyDescent="0.2">
      <c r="B22" s="15" t="s">
        <v>12</v>
      </c>
      <c r="C22" s="37">
        <f t="shared" si="0"/>
        <v>605.03152711348071</v>
      </c>
      <c r="D22" s="37">
        <f t="shared" si="0"/>
        <v>1091.0544567896679</v>
      </c>
      <c r="E22" s="37">
        <f t="shared" si="0"/>
        <v>1097.8237241379311</v>
      </c>
      <c r="F22" s="37">
        <f t="shared" si="0"/>
        <v>1743.9501663883843</v>
      </c>
      <c r="G22" s="37">
        <f t="shared" si="0"/>
        <v>601.59061698400615</v>
      </c>
      <c r="H22" s="37">
        <f t="shared" si="0"/>
        <v>733.80448394833945</v>
      </c>
      <c r="I22" s="37">
        <f t="shared" si="0"/>
        <v>872.60406206896562</v>
      </c>
      <c r="J22" s="37">
        <f t="shared" si="0"/>
        <v>1366.9484503569263</v>
      </c>
      <c r="K22" s="37">
        <f t="shared" si="0"/>
        <v>568.61087547600914</v>
      </c>
      <c r="L22" s="37">
        <f t="shared" si="0"/>
        <v>706.10675996309965</v>
      </c>
      <c r="M22" s="37">
        <f t="shared" si="0"/>
        <v>926.43862812360067</v>
      </c>
      <c r="N22" s="37">
        <f t="shared" si="0"/>
        <v>1090.1773102722323</v>
      </c>
      <c r="O22" s="37">
        <f t="shared" si="0"/>
        <v>524.13506275704492</v>
      </c>
      <c r="P22" s="37">
        <f t="shared" si="0"/>
        <v>666.47437228782292</v>
      </c>
      <c r="Q22" s="37">
        <f t="shared" si="0"/>
        <v>840.02013439319308</v>
      </c>
      <c r="R22" s="37">
        <f t="shared" si="0"/>
        <v>851.65149050211733</v>
      </c>
      <c r="S22" s="37">
        <f t="shared" si="0"/>
        <v>502.08159299314553</v>
      </c>
      <c r="T22" s="37">
        <f t="shared" si="0"/>
        <v>662.32336014760153</v>
      </c>
      <c r="U22" s="37">
        <f t="shared" si="0"/>
        <v>872.42891997313029</v>
      </c>
      <c r="V22" s="37">
        <f t="shared" si="0"/>
        <v>1031.2204007017544</v>
      </c>
      <c r="W22" s="37">
        <f t="shared" si="0"/>
        <v>610.30288705255145</v>
      </c>
      <c r="X22" s="37">
        <f t="shared" si="0"/>
        <v>806.40910051660524</v>
      </c>
      <c r="Y22" s="37">
        <f t="shared" si="0"/>
        <v>1005.489041916704</v>
      </c>
      <c r="Z22" s="37">
        <f t="shared" si="0"/>
        <v>1200.8791514095583</v>
      </c>
      <c r="AA22" s="37">
        <f t="shared" si="0"/>
        <v>652.84263975628335</v>
      </c>
      <c r="AB22" s="37">
        <f t="shared" si="0"/>
        <v>893.25294195571962</v>
      </c>
      <c r="AC22" s="37">
        <f t="shared" si="0"/>
        <v>1111.7618435736679</v>
      </c>
      <c r="AD22" s="37">
        <f t="shared" si="0"/>
        <v>1335.006623569268</v>
      </c>
      <c r="AE22" s="37">
        <f t="shared" si="0"/>
        <v>672.04615902513331</v>
      </c>
      <c r="AF22" s="37">
        <f t="shared" si="0"/>
        <v>909.69846557195581</v>
      </c>
      <c r="AG22" s="37">
        <f t="shared" si="0"/>
        <v>1143.3522099417823</v>
      </c>
      <c r="AH22" s="37">
        <f t="shared" si="1"/>
        <v>1379.6181048517844</v>
      </c>
      <c r="AI22" s="47">
        <v>750.9</v>
      </c>
      <c r="AJ22" s="48">
        <v>1040.2</v>
      </c>
      <c r="AK22" s="48">
        <v>1287.9000000000001</v>
      </c>
      <c r="AL22" s="49">
        <v>1598.6</v>
      </c>
      <c r="AM22" s="50">
        <v>882.6</v>
      </c>
      <c r="AN22" s="48">
        <v>1197</v>
      </c>
      <c r="AO22" s="48">
        <v>1423.4</v>
      </c>
      <c r="AP22" s="51">
        <v>1763.2</v>
      </c>
      <c r="AQ22" s="47">
        <v>937.5</v>
      </c>
      <c r="AR22" s="48">
        <v>1297.5</v>
      </c>
      <c r="AS22" s="48">
        <v>1579.9</v>
      </c>
      <c r="AT22" s="49">
        <v>2009</v>
      </c>
      <c r="AU22" s="47">
        <v>1031.9000000000001</v>
      </c>
      <c r="AV22" s="48">
        <v>1539.3</v>
      </c>
      <c r="AW22" s="48">
        <v>1861.2</v>
      </c>
      <c r="AX22" s="49">
        <v>2441</v>
      </c>
      <c r="AY22" s="47">
        <v>1224.5999999999999</v>
      </c>
      <c r="AZ22" s="48">
        <v>1840</v>
      </c>
      <c r="BA22" s="48">
        <v>2149.6</v>
      </c>
      <c r="BB22" s="49">
        <v>3101.8</v>
      </c>
      <c r="BC22" s="47">
        <v>1517.6</v>
      </c>
      <c r="BD22" s="48">
        <v>2176.1</v>
      </c>
      <c r="BE22" s="48">
        <v>2428.1</v>
      </c>
      <c r="BF22" s="49">
        <v>3079</v>
      </c>
      <c r="BG22" s="47">
        <v>1271.9000000000001</v>
      </c>
      <c r="BH22" s="48">
        <v>1753.5</v>
      </c>
      <c r="BI22" s="48">
        <v>2032.1</v>
      </c>
      <c r="BJ22" s="49">
        <v>2819.8</v>
      </c>
      <c r="BK22" s="51">
        <v>1226.8</v>
      </c>
      <c r="BL22" s="48">
        <v>1854.9</v>
      </c>
      <c r="BM22" s="48">
        <v>2140.4</v>
      </c>
      <c r="BN22" s="49">
        <v>3117.6</v>
      </c>
      <c r="BO22" s="56">
        <v>1304.9000000000001</v>
      </c>
      <c r="BP22" s="18">
        <v>1977.8</v>
      </c>
      <c r="BQ22" s="18">
        <v>2322.5</v>
      </c>
      <c r="BR22" s="57">
        <v>3490.1</v>
      </c>
    </row>
    <row r="23" spans="1:106" ht="10.199999999999999" x14ac:dyDescent="0.2">
      <c r="B23" s="15" t="s">
        <v>6</v>
      </c>
      <c r="C23" s="37">
        <f t="shared" si="0"/>
        <v>1268.4784324523439</v>
      </c>
      <c r="D23" s="37">
        <f t="shared" si="0"/>
        <v>1530.3277081751057</v>
      </c>
      <c r="E23" s="37">
        <f t="shared" si="0"/>
        <v>1458.4386837008217</v>
      </c>
      <c r="F23" s="37">
        <f t="shared" si="0"/>
        <v>1441.7035276118818</v>
      </c>
      <c r="G23" s="37">
        <f t="shared" si="0"/>
        <v>1296.3190103692791</v>
      </c>
      <c r="H23" s="37">
        <f t="shared" si="0"/>
        <v>1571.5666619198314</v>
      </c>
      <c r="I23" s="37">
        <f t="shared" si="0"/>
        <v>1550.2414638132298</v>
      </c>
      <c r="J23" s="37">
        <f t="shared" si="0"/>
        <v>1492.087104757426</v>
      </c>
      <c r="K23" s="37">
        <f t="shared" si="0"/>
        <v>1249.2176189704396</v>
      </c>
      <c r="L23" s="37">
        <f t="shared" si="0"/>
        <v>1506.6091411656118</v>
      </c>
      <c r="M23" s="37">
        <f t="shared" si="0"/>
        <v>1566.7501218763512</v>
      </c>
      <c r="N23" s="37">
        <f t="shared" si="0"/>
        <v>1545.2656500352693</v>
      </c>
      <c r="O23" s="37">
        <f t="shared" si="0"/>
        <v>1290.9064294318077</v>
      </c>
      <c r="P23" s="37">
        <f t="shared" si="0"/>
        <v>1505.6444550105484</v>
      </c>
      <c r="Q23" s="37">
        <f t="shared" si="0"/>
        <v>1642.5453969736272</v>
      </c>
      <c r="R23" s="37">
        <f t="shared" si="0"/>
        <v>1544.2762619014029</v>
      </c>
      <c r="S23" s="37">
        <f t="shared" si="0"/>
        <v>1521.1943991159408</v>
      </c>
      <c r="T23" s="37">
        <f t="shared" si="0"/>
        <v>1778.7545872890298</v>
      </c>
      <c r="U23" s="37">
        <f t="shared" si="0"/>
        <v>1690.9495918720279</v>
      </c>
      <c r="V23" s="37">
        <f t="shared" si="0"/>
        <v>1673.1326858844739</v>
      </c>
      <c r="W23" s="37">
        <f t="shared" si="0"/>
        <v>1770.4174336863432</v>
      </c>
      <c r="X23" s="37">
        <f t="shared" si="0"/>
        <v>1931.4513180379749</v>
      </c>
      <c r="Y23" s="37">
        <f t="shared" si="0"/>
        <v>1883.4486098573282</v>
      </c>
      <c r="Z23" s="37">
        <f t="shared" si="0"/>
        <v>1728.0992070224941</v>
      </c>
      <c r="AA23" s="37">
        <f t="shared" si="0"/>
        <v>1853.0435649691501</v>
      </c>
      <c r="AB23" s="37">
        <f t="shared" si="0"/>
        <v>1996.4922639504221</v>
      </c>
      <c r="AC23" s="37">
        <f t="shared" si="0"/>
        <v>1961.9359437959361</v>
      </c>
      <c r="AD23" s="37">
        <f t="shared" si="0"/>
        <v>1807.0228264911045</v>
      </c>
      <c r="AE23" s="37">
        <f t="shared" si="0"/>
        <v>1957.5140259692423</v>
      </c>
      <c r="AF23" s="37">
        <f t="shared" si="0"/>
        <v>2268.8264098364984</v>
      </c>
      <c r="AG23" s="37">
        <f t="shared" si="0"/>
        <v>2170.6773955036751</v>
      </c>
      <c r="AH23" s="37">
        <f t="shared" si="1"/>
        <v>2008.3204572145155</v>
      </c>
      <c r="AI23" s="47">
        <v>2238.8000000000002</v>
      </c>
      <c r="AJ23" s="48">
        <v>2510.6999999999998</v>
      </c>
      <c r="AK23" s="48">
        <v>2445.5</v>
      </c>
      <c r="AL23" s="49">
        <v>2268.8000000000002</v>
      </c>
      <c r="AM23" s="50">
        <v>2490.9</v>
      </c>
      <c r="AN23" s="48">
        <v>2805.9</v>
      </c>
      <c r="AO23" s="48">
        <v>2718.5</v>
      </c>
      <c r="AP23" s="51">
        <v>2566</v>
      </c>
      <c r="AQ23" s="47">
        <v>2586.3000000000002</v>
      </c>
      <c r="AR23" s="48">
        <v>2972.9</v>
      </c>
      <c r="AS23" s="48">
        <v>2868.4</v>
      </c>
      <c r="AT23" s="49">
        <v>2837.1</v>
      </c>
      <c r="AU23" s="47">
        <v>2818.2</v>
      </c>
      <c r="AV23" s="48">
        <v>3170</v>
      </c>
      <c r="AW23" s="48">
        <v>3045.8</v>
      </c>
      <c r="AX23" s="49">
        <v>3055.8</v>
      </c>
      <c r="AY23" s="47">
        <v>2920.1</v>
      </c>
      <c r="AZ23" s="48">
        <v>3343.2</v>
      </c>
      <c r="BA23" s="48">
        <v>3175.5</v>
      </c>
      <c r="BB23" s="49">
        <v>3408.8</v>
      </c>
      <c r="BC23" s="47">
        <v>3209.6</v>
      </c>
      <c r="BD23" s="48">
        <v>3356</v>
      </c>
      <c r="BE23" s="48">
        <v>3245.2</v>
      </c>
      <c r="BF23" s="49">
        <v>3112.8</v>
      </c>
      <c r="BG23" s="47">
        <v>2730.6</v>
      </c>
      <c r="BH23" s="48">
        <v>3045.4</v>
      </c>
      <c r="BI23" s="48">
        <v>3163.9</v>
      </c>
      <c r="BJ23" s="49">
        <v>3371.6</v>
      </c>
      <c r="BK23" s="51">
        <v>3245.8</v>
      </c>
      <c r="BL23" s="48">
        <v>3179.9</v>
      </c>
      <c r="BM23" s="48">
        <v>3235.1</v>
      </c>
      <c r="BN23" s="49">
        <v>3518.3</v>
      </c>
      <c r="BO23" s="52">
        <v>3232.7</v>
      </c>
      <c r="BP23" s="53">
        <v>3242</v>
      </c>
      <c r="BQ23" s="53">
        <v>3186.3</v>
      </c>
      <c r="BR23" s="54">
        <v>3559.4</v>
      </c>
    </row>
    <row r="24" spans="1:106" ht="10.199999999999999" x14ac:dyDescent="0.2">
      <c r="B24" s="15" t="s">
        <v>7</v>
      </c>
      <c r="C24" s="37">
        <f t="shared" si="0"/>
        <v>455.41285005395406</v>
      </c>
      <c r="D24" s="37">
        <f t="shared" si="0"/>
        <v>564.42067042859071</v>
      </c>
      <c r="E24" s="37">
        <f t="shared" si="0"/>
        <v>638.37849478178373</v>
      </c>
      <c r="F24" s="37">
        <f t="shared" si="0"/>
        <v>770.9139977116705</v>
      </c>
      <c r="G24" s="37">
        <f t="shared" si="0"/>
        <v>550.66333244951431</v>
      </c>
      <c r="H24" s="37">
        <f t="shared" si="0"/>
        <v>610.95736530968702</v>
      </c>
      <c r="I24" s="37">
        <f t="shared" si="0"/>
        <v>634.33100569259966</v>
      </c>
      <c r="J24" s="37">
        <f t="shared" ref="J24:AG24" si="2">N24/N11*J11</f>
        <v>679.1174453089244</v>
      </c>
      <c r="K24" s="37">
        <f t="shared" si="2"/>
        <v>530.52437166640971</v>
      </c>
      <c r="L24" s="37">
        <f t="shared" si="2"/>
        <v>615.50749764879765</v>
      </c>
      <c r="M24" s="37">
        <f t="shared" si="2"/>
        <v>643.49742599620492</v>
      </c>
      <c r="N24" s="37">
        <f t="shared" si="2"/>
        <v>694.36641845919155</v>
      </c>
      <c r="O24" s="37">
        <f t="shared" si="2"/>
        <v>591.189603144751</v>
      </c>
      <c r="P24" s="37">
        <f t="shared" si="2"/>
        <v>624.65034797796591</v>
      </c>
      <c r="Q24" s="37">
        <f t="shared" si="2"/>
        <v>501.31647367172673</v>
      </c>
      <c r="R24" s="37">
        <f t="shared" si="2"/>
        <v>366.84838093058727</v>
      </c>
      <c r="S24" s="37">
        <f t="shared" si="2"/>
        <v>383.58508127023276</v>
      </c>
      <c r="T24" s="37">
        <f t="shared" si="2"/>
        <v>449.21316874916039</v>
      </c>
      <c r="U24" s="37">
        <f t="shared" si="2"/>
        <v>450.14451423149904</v>
      </c>
      <c r="V24" s="37">
        <f t="shared" si="2"/>
        <v>427.78085964912282</v>
      </c>
      <c r="W24" s="37">
        <f t="shared" si="2"/>
        <v>473.05010574996146</v>
      </c>
      <c r="X24" s="37">
        <f t="shared" si="2"/>
        <v>576.01841394598955</v>
      </c>
      <c r="Y24" s="37">
        <f t="shared" si="2"/>
        <v>618.66745351043642</v>
      </c>
      <c r="Z24" s="37">
        <f t="shared" si="2"/>
        <v>593.06976414950418</v>
      </c>
      <c r="AA24" s="37">
        <f t="shared" si="2"/>
        <v>544.9045651919223</v>
      </c>
      <c r="AB24" s="37">
        <f t="shared" si="2"/>
        <v>745.30064758833817</v>
      </c>
      <c r="AC24" s="37">
        <f t="shared" si="2"/>
        <v>716.97098742884248</v>
      </c>
      <c r="AD24" s="37">
        <f t="shared" si="2"/>
        <v>683.74779481311975</v>
      </c>
      <c r="AE24" s="37">
        <f t="shared" si="2"/>
        <v>628.52639745645138</v>
      </c>
      <c r="AF24" s="37">
        <f t="shared" si="2"/>
        <v>814.19392986698915</v>
      </c>
      <c r="AG24" s="37">
        <f t="shared" si="2"/>
        <v>834.88831759962034</v>
      </c>
      <c r="AH24" s="37">
        <f t="shared" si="1"/>
        <v>800.98901266209009</v>
      </c>
      <c r="AI24" s="47">
        <v>743.1</v>
      </c>
      <c r="AJ24" s="48">
        <v>935</v>
      </c>
      <c r="AK24" s="48">
        <v>982</v>
      </c>
      <c r="AL24" s="49">
        <v>947.8</v>
      </c>
      <c r="AM24" s="50">
        <v>904.2</v>
      </c>
      <c r="AN24" s="48">
        <v>1146.0999999999999</v>
      </c>
      <c r="AO24" s="48">
        <v>1187.5</v>
      </c>
      <c r="AP24" s="51">
        <v>1209.3</v>
      </c>
      <c r="AQ24" s="47">
        <v>1034.2</v>
      </c>
      <c r="AR24" s="48">
        <v>1310.4000000000001</v>
      </c>
      <c r="AS24" s="48">
        <v>1396</v>
      </c>
      <c r="AT24" s="49">
        <v>1446.1</v>
      </c>
      <c r="AU24" s="47">
        <v>1273.0999999999999</v>
      </c>
      <c r="AV24" s="48">
        <v>1592.8</v>
      </c>
      <c r="AW24" s="48">
        <v>1655.2</v>
      </c>
      <c r="AX24" s="49">
        <v>1769</v>
      </c>
      <c r="AY24" s="47">
        <v>1641.1</v>
      </c>
      <c r="AZ24" s="48">
        <v>2031.2</v>
      </c>
      <c r="BA24" s="48">
        <v>2096.6999999999998</v>
      </c>
      <c r="BB24" s="49">
        <v>2169.4</v>
      </c>
      <c r="BC24" s="47">
        <v>1980.9</v>
      </c>
      <c r="BD24" s="48">
        <v>2417</v>
      </c>
      <c r="BE24" s="48">
        <v>2537.5</v>
      </c>
      <c r="BF24" s="49">
        <v>2175.6</v>
      </c>
      <c r="BG24" s="47">
        <v>1299</v>
      </c>
      <c r="BH24" s="48">
        <v>1481.5</v>
      </c>
      <c r="BI24" s="48">
        <v>1694.2</v>
      </c>
      <c r="BJ24" s="49">
        <v>1864.8</v>
      </c>
      <c r="BK24" s="51">
        <v>1454.3</v>
      </c>
      <c r="BL24" s="48">
        <v>1811.9</v>
      </c>
      <c r="BM24" s="48">
        <v>2289.3000000000002</v>
      </c>
      <c r="BN24" s="49">
        <v>2420.4</v>
      </c>
      <c r="BO24" s="52">
        <v>1873.8</v>
      </c>
      <c r="BP24" s="53">
        <v>2241.6999999999998</v>
      </c>
      <c r="BQ24" s="53">
        <v>2699.2</v>
      </c>
      <c r="BR24" s="54">
        <v>2779.2</v>
      </c>
    </row>
    <row r="25" spans="1:106" x14ac:dyDescent="0.25">
      <c r="B25" s="3"/>
    </row>
    <row r="26" spans="1:106" ht="13.8" thickBot="1" x14ac:dyDescent="0.3"/>
    <row r="27" spans="1:106" ht="11.4" x14ac:dyDescent="0.2">
      <c r="A27" s="317" t="s">
        <v>24</v>
      </c>
      <c r="B27" s="60"/>
      <c r="C27" s="326">
        <v>1995</v>
      </c>
      <c r="D27" s="327"/>
      <c r="E27" s="327"/>
      <c r="F27" s="328"/>
      <c r="G27" s="329">
        <v>1996</v>
      </c>
      <c r="H27" s="327"/>
      <c r="I27" s="327"/>
      <c r="J27" s="327"/>
      <c r="K27" s="326">
        <v>1997</v>
      </c>
      <c r="L27" s="327"/>
      <c r="M27" s="327"/>
      <c r="N27" s="328"/>
      <c r="O27" s="326">
        <v>1998</v>
      </c>
      <c r="P27" s="327"/>
      <c r="Q27" s="327"/>
      <c r="R27" s="327"/>
      <c r="S27" s="326">
        <v>1999</v>
      </c>
      <c r="T27" s="327"/>
      <c r="U27" s="327"/>
      <c r="V27" s="328"/>
      <c r="W27" s="329">
        <v>2000</v>
      </c>
      <c r="X27" s="327"/>
      <c r="Y27" s="327"/>
      <c r="Z27" s="328"/>
      <c r="AA27" s="326">
        <v>2001</v>
      </c>
      <c r="AB27" s="327"/>
      <c r="AC27" s="327"/>
      <c r="AD27" s="328"/>
      <c r="AE27" s="326">
        <v>2002</v>
      </c>
      <c r="AF27" s="327"/>
      <c r="AG27" s="327"/>
      <c r="AH27" s="328"/>
      <c r="AI27" s="326">
        <v>2003</v>
      </c>
      <c r="AJ27" s="327"/>
      <c r="AK27" s="327"/>
      <c r="AL27" s="328"/>
      <c r="AM27" s="322">
        <v>2004</v>
      </c>
      <c r="AN27" s="322"/>
      <c r="AO27" s="322"/>
      <c r="AP27" s="322"/>
      <c r="AQ27" s="321">
        <v>2005</v>
      </c>
      <c r="AR27" s="322"/>
      <c r="AS27" s="322"/>
      <c r="AT27" s="323"/>
      <c r="AU27" s="321">
        <v>2006</v>
      </c>
      <c r="AV27" s="322"/>
      <c r="AW27" s="322"/>
      <c r="AX27" s="323"/>
      <c r="AY27" s="321">
        <v>2007</v>
      </c>
      <c r="AZ27" s="322"/>
      <c r="BA27" s="322"/>
      <c r="BB27" s="323"/>
      <c r="BC27" s="321">
        <v>2008</v>
      </c>
      <c r="BD27" s="322"/>
      <c r="BE27" s="322"/>
      <c r="BF27" s="323"/>
      <c r="BG27" s="321">
        <v>2009</v>
      </c>
      <c r="BH27" s="322"/>
      <c r="BI27" s="322"/>
      <c r="BJ27" s="323"/>
      <c r="BK27" s="318">
        <v>2010</v>
      </c>
      <c r="BL27" s="324"/>
      <c r="BM27" s="324"/>
      <c r="BN27" s="325"/>
      <c r="BO27" s="324">
        <v>2011</v>
      </c>
      <c r="BP27" s="319"/>
      <c r="BQ27" s="319"/>
      <c r="BR27" s="320"/>
      <c r="BS27" s="318">
        <v>2012</v>
      </c>
      <c r="BT27" s="319"/>
      <c r="BU27" s="319"/>
      <c r="BV27" s="320"/>
      <c r="BW27" s="318">
        <v>2013</v>
      </c>
      <c r="BX27" s="319"/>
      <c r="BY27" s="319"/>
      <c r="BZ27" s="320"/>
      <c r="CA27" s="318">
        <v>2014</v>
      </c>
      <c r="CB27" s="319"/>
      <c r="CC27" s="319"/>
      <c r="CD27" s="320"/>
      <c r="CE27" s="318">
        <v>2015</v>
      </c>
      <c r="CF27" s="319"/>
      <c r="CG27" s="319"/>
      <c r="CH27" s="320"/>
      <c r="CI27" s="318" t="s">
        <v>21</v>
      </c>
      <c r="CJ27" s="319"/>
      <c r="CK27" s="319"/>
      <c r="CL27" s="320"/>
      <c r="CM27" s="318">
        <v>2017</v>
      </c>
      <c r="CN27" s="319"/>
      <c r="CO27" s="319"/>
      <c r="CP27" s="320"/>
      <c r="CQ27" s="318">
        <v>2018</v>
      </c>
      <c r="CR27" s="319"/>
      <c r="CS27" s="319"/>
      <c r="CT27" s="320"/>
      <c r="CU27" s="318">
        <v>2019</v>
      </c>
      <c r="CV27" s="319"/>
      <c r="CW27" s="319"/>
      <c r="CX27" s="320"/>
      <c r="CY27" s="318">
        <v>2020</v>
      </c>
      <c r="CZ27" s="319"/>
      <c r="DA27" s="319"/>
      <c r="DB27" s="320"/>
    </row>
    <row r="28" spans="1:106" ht="10.8" thickBot="1" x14ac:dyDescent="0.25">
      <c r="A28" s="317"/>
      <c r="B28" s="61"/>
      <c r="C28" s="9" t="s">
        <v>8</v>
      </c>
      <c r="D28" s="9" t="s">
        <v>9</v>
      </c>
      <c r="E28" s="10" t="s">
        <v>10</v>
      </c>
      <c r="F28" s="9" t="s">
        <v>11</v>
      </c>
      <c r="G28" s="9" t="s">
        <v>8</v>
      </c>
      <c r="H28" s="9" t="s">
        <v>9</v>
      </c>
      <c r="I28" s="10" t="s">
        <v>10</v>
      </c>
      <c r="J28" s="9" t="s">
        <v>11</v>
      </c>
      <c r="K28" s="9" t="s">
        <v>8</v>
      </c>
      <c r="L28" s="9" t="s">
        <v>9</v>
      </c>
      <c r="M28" s="10" t="s">
        <v>10</v>
      </c>
      <c r="N28" s="9" t="s">
        <v>11</v>
      </c>
      <c r="O28" s="9" t="s">
        <v>8</v>
      </c>
      <c r="P28" s="9" t="s">
        <v>9</v>
      </c>
      <c r="Q28" s="10" t="s">
        <v>10</v>
      </c>
      <c r="R28" s="9" t="s">
        <v>11</v>
      </c>
      <c r="S28" s="9" t="s">
        <v>8</v>
      </c>
      <c r="T28" s="9" t="s">
        <v>9</v>
      </c>
      <c r="U28" s="10" t="s">
        <v>10</v>
      </c>
      <c r="V28" s="9" t="s">
        <v>11</v>
      </c>
      <c r="W28" s="9" t="s">
        <v>8</v>
      </c>
      <c r="X28" s="9" t="s">
        <v>9</v>
      </c>
      <c r="Y28" s="10" t="s">
        <v>10</v>
      </c>
      <c r="Z28" s="9" t="s">
        <v>11</v>
      </c>
      <c r="AA28" s="9" t="s">
        <v>8</v>
      </c>
      <c r="AB28" s="9" t="s">
        <v>9</v>
      </c>
      <c r="AC28" s="10" t="s">
        <v>10</v>
      </c>
      <c r="AD28" s="9" t="s">
        <v>11</v>
      </c>
      <c r="AE28" s="9" t="s">
        <v>8</v>
      </c>
      <c r="AF28" s="9" t="s">
        <v>9</v>
      </c>
      <c r="AG28" s="10" t="s">
        <v>10</v>
      </c>
      <c r="AH28" s="9" t="s">
        <v>11</v>
      </c>
      <c r="AI28" s="9" t="s">
        <v>8</v>
      </c>
      <c r="AJ28" s="9" t="s">
        <v>9</v>
      </c>
      <c r="AK28" s="10" t="s">
        <v>10</v>
      </c>
      <c r="AL28" s="9" t="s">
        <v>11</v>
      </c>
      <c r="AM28" s="33" t="s">
        <v>13</v>
      </c>
      <c r="AN28" s="30" t="s">
        <v>14</v>
      </c>
      <c r="AO28" s="31" t="s">
        <v>15</v>
      </c>
      <c r="AP28" s="34" t="s">
        <v>16</v>
      </c>
      <c r="AQ28" s="29" t="s">
        <v>13</v>
      </c>
      <c r="AR28" s="30" t="s">
        <v>14</v>
      </c>
      <c r="AS28" s="31" t="s">
        <v>15</v>
      </c>
      <c r="AT28" s="32" t="s">
        <v>16</v>
      </c>
      <c r="AU28" s="29" t="s">
        <v>13</v>
      </c>
      <c r="AV28" s="30" t="s">
        <v>14</v>
      </c>
      <c r="AW28" s="31" t="s">
        <v>15</v>
      </c>
      <c r="AX28" s="32" t="s">
        <v>16</v>
      </c>
      <c r="AY28" s="29" t="s">
        <v>13</v>
      </c>
      <c r="AZ28" s="30" t="s">
        <v>14</v>
      </c>
      <c r="BA28" s="31" t="s">
        <v>15</v>
      </c>
      <c r="BB28" s="32" t="s">
        <v>16</v>
      </c>
      <c r="BC28" s="29" t="s">
        <v>13</v>
      </c>
      <c r="BD28" s="30" t="s">
        <v>14</v>
      </c>
      <c r="BE28" s="31" t="s">
        <v>15</v>
      </c>
      <c r="BF28" s="32" t="s">
        <v>16</v>
      </c>
      <c r="BG28" s="29" t="s">
        <v>13</v>
      </c>
      <c r="BH28" s="30" t="s">
        <v>14</v>
      </c>
      <c r="BI28" s="31" t="s">
        <v>15</v>
      </c>
      <c r="BJ28" s="32" t="s">
        <v>16</v>
      </c>
      <c r="BK28" s="29" t="s">
        <v>13</v>
      </c>
      <c r="BL28" s="30" t="s">
        <v>14</v>
      </c>
      <c r="BM28" s="31" t="s">
        <v>15</v>
      </c>
      <c r="BN28" s="32" t="s">
        <v>16</v>
      </c>
      <c r="BO28" s="33" t="s">
        <v>13</v>
      </c>
      <c r="BP28" s="30" t="s">
        <v>14</v>
      </c>
      <c r="BQ28" s="31" t="s">
        <v>15</v>
      </c>
      <c r="BR28" s="32" t="s">
        <v>16</v>
      </c>
      <c r="BS28" s="29" t="s">
        <v>13</v>
      </c>
      <c r="BT28" s="30" t="s">
        <v>14</v>
      </c>
      <c r="BU28" s="31" t="s">
        <v>15</v>
      </c>
      <c r="BV28" s="32" t="s">
        <v>16</v>
      </c>
      <c r="BW28" s="29" t="s">
        <v>13</v>
      </c>
      <c r="BX28" s="30" t="s">
        <v>14</v>
      </c>
      <c r="BY28" s="31" t="s">
        <v>15</v>
      </c>
      <c r="BZ28" s="32" t="s">
        <v>16</v>
      </c>
      <c r="CA28" s="29" t="s">
        <v>13</v>
      </c>
      <c r="CB28" s="30" t="s">
        <v>14</v>
      </c>
      <c r="CC28" s="31" t="s">
        <v>15</v>
      </c>
      <c r="CD28" s="32" t="s">
        <v>16</v>
      </c>
      <c r="CE28" s="29" t="s">
        <v>13</v>
      </c>
      <c r="CF28" s="30" t="s">
        <v>14</v>
      </c>
      <c r="CG28" s="31" t="s">
        <v>15</v>
      </c>
      <c r="CH28" s="32" t="s">
        <v>16</v>
      </c>
      <c r="CI28" s="29" t="s">
        <v>13</v>
      </c>
      <c r="CJ28" s="30" t="s">
        <v>14</v>
      </c>
      <c r="CK28" s="31" t="s">
        <v>15</v>
      </c>
      <c r="CL28" s="32" t="s">
        <v>16</v>
      </c>
      <c r="CM28" s="29" t="s">
        <v>13</v>
      </c>
      <c r="CN28" s="30" t="s">
        <v>14</v>
      </c>
      <c r="CO28" s="31" t="s">
        <v>15</v>
      </c>
      <c r="CP28" s="32" t="s">
        <v>16</v>
      </c>
      <c r="CQ28" s="29" t="s">
        <v>13</v>
      </c>
      <c r="CR28" s="30" t="s">
        <v>14</v>
      </c>
      <c r="CS28" s="31" t="s">
        <v>15</v>
      </c>
      <c r="CT28" s="32" t="s">
        <v>16</v>
      </c>
      <c r="CU28" s="29" t="s">
        <v>13</v>
      </c>
      <c r="CV28" s="30" t="s">
        <v>14</v>
      </c>
      <c r="CW28" s="31" t="s">
        <v>15</v>
      </c>
      <c r="CX28" s="32" t="s">
        <v>16</v>
      </c>
      <c r="CY28" s="29" t="s">
        <v>13</v>
      </c>
      <c r="CZ28" s="30" t="s">
        <v>14</v>
      </c>
      <c r="DA28" s="31" t="s">
        <v>15</v>
      </c>
      <c r="DB28" s="32" t="s">
        <v>16</v>
      </c>
    </row>
    <row r="29" spans="1:106" ht="10.199999999999999" x14ac:dyDescent="0.2">
      <c r="A29" s="317"/>
      <c r="B29" s="62" t="s">
        <v>3</v>
      </c>
      <c r="C29" s="2">
        <f t="shared" ref="C29:BM33" si="3">G29/G16*C16</f>
        <v>7809.0970521659674</v>
      </c>
      <c r="D29" s="2">
        <f t="shared" si="3"/>
        <v>8136.6459672441724</v>
      </c>
      <c r="E29" s="2">
        <f t="shared" si="3"/>
        <v>8767.2949150354307</v>
      </c>
      <c r="F29" s="2">
        <f t="shared" si="3"/>
        <v>8717.3418500902626</v>
      </c>
      <c r="G29" s="2">
        <f t="shared" si="3"/>
        <v>7635.5576172620413</v>
      </c>
      <c r="H29" s="2">
        <f t="shared" si="3"/>
        <v>7859.1085438032678</v>
      </c>
      <c r="I29" s="2">
        <f t="shared" si="3"/>
        <v>8286.1022982504401</v>
      </c>
      <c r="J29" s="2">
        <f t="shared" si="3"/>
        <v>8449.1900317587406</v>
      </c>
      <c r="K29" s="2">
        <f t="shared" si="3"/>
        <v>7600.925930183108</v>
      </c>
      <c r="L29" s="2">
        <f t="shared" si="3"/>
        <v>7793.025899798954</v>
      </c>
      <c r="M29" s="2">
        <f t="shared" si="3"/>
        <v>8520.5876371170398</v>
      </c>
      <c r="N29" s="2">
        <f t="shared" si="3"/>
        <v>8753.5731127537074</v>
      </c>
      <c r="O29" s="2">
        <f t="shared" si="3"/>
        <v>7490.6028814848623</v>
      </c>
      <c r="P29" s="2">
        <f>T29/T16*P16</f>
        <v>7718.7664436374389</v>
      </c>
      <c r="Q29" s="2">
        <f t="shared" si="3"/>
        <v>7771.2329425552789</v>
      </c>
      <c r="R29" s="2">
        <f t="shared" si="3"/>
        <v>7957.0234847325573</v>
      </c>
      <c r="S29" s="2">
        <f t="shared" si="3"/>
        <v>7352.1540206326836</v>
      </c>
      <c r="T29" s="2">
        <f t="shared" si="3"/>
        <v>7958.9090536693056</v>
      </c>
      <c r="U29" s="2">
        <f t="shared" si="3"/>
        <v>8658.705972498703</v>
      </c>
      <c r="V29" s="2">
        <f t="shared" si="3"/>
        <v>8914.8508821017222</v>
      </c>
      <c r="W29" s="2">
        <f t="shared" si="3"/>
        <v>8191.5712307267486</v>
      </c>
      <c r="X29" s="2">
        <f t="shared" si="3"/>
        <v>8772.9139804394108</v>
      </c>
      <c r="Y29" s="2">
        <f t="shared" si="3"/>
        <v>9571.5786320350435</v>
      </c>
      <c r="Z29" s="2">
        <f t="shared" si="3"/>
        <v>9651.1564636967832</v>
      </c>
      <c r="AA29" s="2">
        <f t="shared" si="3"/>
        <v>8574.7791741004876</v>
      </c>
      <c r="AB29" s="2">
        <f t="shared" si="3"/>
        <v>9215.2870590807779</v>
      </c>
      <c r="AC29" s="2">
        <f t="shared" si="3"/>
        <v>10147.918444638723</v>
      </c>
      <c r="AD29" s="2">
        <f t="shared" si="3"/>
        <v>10088.637910786048</v>
      </c>
      <c r="AE29" s="2">
        <f t="shared" si="3"/>
        <v>8900.706080522963</v>
      </c>
      <c r="AF29" s="2">
        <f t="shared" si="3"/>
        <v>9621.5548574131644</v>
      </c>
      <c r="AG29" s="2">
        <f t="shared" si="3"/>
        <v>10597.687120455706</v>
      </c>
      <c r="AH29" s="2">
        <f t="shared" si="3"/>
        <v>10710.864960674855</v>
      </c>
      <c r="AI29" s="2">
        <f t="shared" si="3"/>
        <v>9570.0975539129795</v>
      </c>
      <c r="AJ29" s="2">
        <f t="shared" si="3"/>
        <v>10363.354492342021</v>
      </c>
      <c r="AK29" s="2">
        <f t="shared" si="3"/>
        <v>11166.970259365993</v>
      </c>
      <c r="AL29" s="2">
        <f t="shared" si="3"/>
        <v>11513.24908641201</v>
      </c>
      <c r="AM29" s="2">
        <f t="shared" si="3"/>
        <v>10263.002110797837</v>
      </c>
      <c r="AN29" s="2">
        <f t="shared" si="3"/>
        <v>11195.53231362207</v>
      </c>
      <c r="AO29" s="2">
        <f t="shared" si="3"/>
        <v>11984.874715703763</v>
      </c>
      <c r="AP29" s="2">
        <f t="shared" si="3"/>
        <v>12229.33009876156</v>
      </c>
      <c r="AQ29" s="2">
        <f t="shared" si="3"/>
        <v>10835.249470395491</v>
      </c>
      <c r="AR29" s="2">
        <f t="shared" si="3"/>
        <v>11868.710240389491</v>
      </c>
      <c r="AS29" s="2">
        <f t="shared" si="3"/>
        <v>12699.225054663557</v>
      </c>
      <c r="AT29" s="2">
        <f t="shared" si="3"/>
        <v>13180.81912002926</v>
      </c>
      <c r="AU29" s="2">
        <f t="shared" si="3"/>
        <v>11626.078709136631</v>
      </c>
      <c r="AV29" s="2">
        <f t="shared" si="3"/>
        <v>12827.999807282686</v>
      </c>
      <c r="AW29" s="2">
        <f t="shared" si="3"/>
        <v>13739.381453730386</v>
      </c>
      <c r="AX29" s="2">
        <f t="shared" si="3"/>
        <v>14351.336159446793</v>
      </c>
      <c r="AY29" s="2">
        <f t="shared" si="3"/>
        <v>12564.232134420483</v>
      </c>
      <c r="AZ29" s="2">
        <f t="shared" si="3"/>
        <v>13933.504619129728</v>
      </c>
      <c r="BA29" s="2">
        <f t="shared" si="3"/>
        <v>14862.323456383514</v>
      </c>
      <c r="BB29" s="2">
        <f t="shared" si="3"/>
        <v>15669.563027120235</v>
      </c>
      <c r="BC29" s="2">
        <f t="shared" si="3"/>
        <v>13717.032965023242</v>
      </c>
      <c r="BD29" s="2">
        <f t="shared" si="3"/>
        <v>15034.453981133987</v>
      </c>
      <c r="BE29" s="2">
        <f t="shared" si="3"/>
        <v>15815.22325236723</v>
      </c>
      <c r="BF29" s="2">
        <f t="shared" si="3"/>
        <v>15462.421373952724</v>
      </c>
      <c r="BG29" s="2">
        <f t="shared" si="3"/>
        <v>12454.795473595976</v>
      </c>
      <c r="BH29" s="2">
        <f t="shared" si="3"/>
        <v>13357.901488994827</v>
      </c>
      <c r="BI29" s="2">
        <f t="shared" si="3"/>
        <v>14452.145308997759</v>
      </c>
      <c r="BJ29" s="2">
        <f t="shared" si="3"/>
        <v>15062.34372332828</v>
      </c>
      <c r="BK29" s="2">
        <f t="shared" si="3"/>
        <v>12961.759711956107</v>
      </c>
      <c r="BL29" s="2">
        <f t="shared" si="3"/>
        <v>14025.789215944822</v>
      </c>
      <c r="BM29" s="2">
        <f t="shared" si="3"/>
        <v>15005.10698870134</v>
      </c>
      <c r="BN29" s="2">
        <f>BR29/BR16*BN16</f>
        <v>15827.419752312271</v>
      </c>
      <c r="BO29" s="98">
        <v>13386.1</v>
      </c>
      <c r="BP29" s="99">
        <v>14487.8</v>
      </c>
      <c r="BQ29" s="92">
        <v>15764.6</v>
      </c>
      <c r="BR29" s="93">
        <v>16644.099999999999</v>
      </c>
      <c r="BS29" s="100">
        <v>14114.6</v>
      </c>
      <c r="BT29" s="99">
        <v>15130.7</v>
      </c>
      <c r="BU29" s="92">
        <v>16279.8</v>
      </c>
      <c r="BV29" s="93">
        <v>16961.3</v>
      </c>
      <c r="BW29" s="100">
        <v>14291.9</v>
      </c>
      <c r="BX29" s="99">
        <v>15385.3</v>
      </c>
      <c r="BY29" s="92">
        <v>16544.599999999999</v>
      </c>
      <c r="BZ29" s="93">
        <v>17380.2</v>
      </c>
      <c r="CA29" s="100">
        <v>14358.7</v>
      </c>
      <c r="CB29" s="99">
        <v>15585.7</v>
      </c>
      <c r="CC29" s="92">
        <v>16690.2</v>
      </c>
      <c r="CD29" s="93">
        <v>17437.2</v>
      </c>
      <c r="CE29" s="100">
        <v>14149.6</v>
      </c>
      <c r="CF29" s="99">
        <v>15074.9</v>
      </c>
      <c r="CG29" s="92">
        <v>16261.6</v>
      </c>
      <c r="CH29" s="93">
        <v>16959.3</v>
      </c>
      <c r="CI29" s="100">
        <v>14077</v>
      </c>
      <c r="CJ29" s="99">
        <v>15017.9</v>
      </c>
      <c r="CK29" s="92">
        <v>16221.9</v>
      </c>
      <c r="CL29" s="93">
        <v>17020.8</v>
      </c>
      <c r="CM29" s="63">
        <f>CM42/CI42*CI29</f>
        <v>14261.744402609274</v>
      </c>
      <c r="CN29" s="63">
        <f t="shared" ref="CN29:CT29" si="4">CN42/CJ42*CJ29</f>
        <v>15369.883743499688</v>
      </c>
      <c r="CO29" s="63">
        <f t="shared" si="4"/>
        <v>16650.013689157404</v>
      </c>
      <c r="CP29" s="63">
        <f t="shared" si="4"/>
        <v>17198.135883424409</v>
      </c>
      <c r="CQ29" s="63">
        <f t="shared" si="4"/>
        <v>14579.248852115259</v>
      </c>
      <c r="CR29" s="63">
        <f t="shared" si="4"/>
        <v>15767.381366659047</v>
      </c>
      <c r="CS29" s="63">
        <f t="shared" si="4"/>
        <v>17063.14598219363</v>
      </c>
      <c r="CT29" s="63">
        <f t="shared" si="4"/>
        <v>17679.4043715847</v>
      </c>
      <c r="CU29" s="63">
        <f>CU42/CQ42*CQ29</f>
        <v>14635.595531384124</v>
      </c>
      <c r="CV29" s="63">
        <f>CV42/CR42*CR29</f>
        <v>15946.806869779686</v>
      </c>
      <c r="CW29" s="63">
        <f>CW42/CS42*CS29</f>
        <v>17325.800114190046</v>
      </c>
      <c r="CX29" s="63">
        <f t="shared" ref="CX29:CY29" si="5">CX42/CT42*CT29</f>
        <v>18052.950819672133</v>
      </c>
      <c r="CY29" s="63">
        <f t="shared" si="5"/>
        <v>14874.578156876722</v>
      </c>
      <c r="CZ29" s="63">
        <f>CZ42/CV42*CV29</f>
        <v>14666.865984326281</v>
      </c>
      <c r="DA29" s="312">
        <f>DA42/CW42*CW29</f>
        <v>16744.33006473802</v>
      </c>
    </row>
    <row r="30" spans="1:106" ht="10.199999999999999" x14ac:dyDescent="0.2">
      <c r="A30" s="317"/>
      <c r="B30" s="64" t="s">
        <v>17</v>
      </c>
      <c r="C30" s="2">
        <f t="shared" si="3"/>
        <v>4828.2516531171823</v>
      </c>
      <c r="D30" s="2">
        <f t="shared" si="3"/>
        <v>4874.5672011684674</v>
      </c>
      <c r="E30" s="2">
        <f t="shared" si="3"/>
        <v>4979.1103849446763</v>
      </c>
      <c r="F30" s="2">
        <f t="shared" si="3"/>
        <v>5116.9744862760281</v>
      </c>
      <c r="G30" s="2">
        <f t="shared" si="3"/>
        <v>4776.9589224755882</v>
      </c>
      <c r="H30" s="2">
        <f t="shared" si="3"/>
        <v>4759.3889929258658</v>
      </c>
      <c r="I30" s="2">
        <f t="shared" si="3"/>
        <v>4721.9941970137561</v>
      </c>
      <c r="J30" s="2">
        <f t="shared" si="3"/>
        <v>5026.7821848157073</v>
      </c>
      <c r="K30" s="2">
        <f t="shared" si="3"/>
        <v>4806.8084269263418</v>
      </c>
      <c r="L30" s="2">
        <f t="shared" si="3"/>
        <v>4793.8890624663445</v>
      </c>
      <c r="M30" s="2">
        <f t="shared" si="3"/>
        <v>4893.1950299089149</v>
      </c>
      <c r="N30" s="2">
        <f t="shared" si="3"/>
        <v>5329.7061135146423</v>
      </c>
      <c r="O30" s="2">
        <f t="shared" si="3"/>
        <v>4823.7863645058505</v>
      </c>
      <c r="P30" s="2">
        <f t="shared" si="3"/>
        <v>4801.2282727828433</v>
      </c>
      <c r="Q30" s="2">
        <f t="shared" si="3"/>
        <v>4920.2694714067766</v>
      </c>
      <c r="R30" s="2">
        <f t="shared" si="3"/>
        <v>4863.2703411515167</v>
      </c>
      <c r="S30" s="2">
        <f t="shared" si="3"/>
        <v>4681.1797802088377</v>
      </c>
      <c r="T30" s="2">
        <f t="shared" si="3"/>
        <v>4667.3508125140379</v>
      </c>
      <c r="U30" s="2">
        <f t="shared" si="3"/>
        <v>4733.8639606004426</v>
      </c>
      <c r="V30" s="2">
        <f t="shared" si="3"/>
        <v>5092.4517631362896</v>
      </c>
      <c r="W30" s="2">
        <f t="shared" si="3"/>
        <v>4895.8197935310536</v>
      </c>
      <c r="X30" s="2">
        <f t="shared" si="3"/>
        <v>4918.6902696261996</v>
      </c>
      <c r="Y30" s="2">
        <f t="shared" si="3"/>
        <v>5102.3815944180224</v>
      </c>
      <c r="Z30" s="2">
        <f t="shared" si="3"/>
        <v>5331.04116303303</v>
      </c>
      <c r="AA30" s="2">
        <f t="shared" si="3"/>
        <v>5149.2655840962934</v>
      </c>
      <c r="AB30" s="2">
        <f t="shared" si="3"/>
        <v>5271.6723630674587</v>
      </c>
      <c r="AC30" s="2">
        <f t="shared" si="3"/>
        <v>5473.6469964244598</v>
      </c>
      <c r="AD30" s="2">
        <f t="shared" si="3"/>
        <v>5729.6049591799883</v>
      </c>
      <c r="AE30" s="2">
        <f t="shared" si="3"/>
        <v>5513.1197701032243</v>
      </c>
      <c r="AF30" s="2">
        <f t="shared" si="3"/>
        <v>5623.0960264366831</v>
      </c>
      <c r="AG30" s="2">
        <f t="shared" si="3"/>
        <v>5838.5346553767995</v>
      </c>
      <c r="AH30" s="2">
        <f t="shared" si="3"/>
        <v>6163.1058950082734</v>
      </c>
      <c r="AI30" s="2">
        <f t="shared" si="3"/>
        <v>5865.9705118204729</v>
      </c>
      <c r="AJ30" s="2">
        <f t="shared" si="3"/>
        <v>5975.2090530993637</v>
      </c>
      <c r="AK30" s="2">
        <f t="shared" si="3"/>
        <v>6187.6169678010901</v>
      </c>
      <c r="AL30" s="2">
        <f t="shared" si="3"/>
        <v>6598.5174916724773</v>
      </c>
      <c r="AM30" s="2">
        <f t="shared" si="3"/>
        <v>6384.2976539061556</v>
      </c>
      <c r="AN30" s="2">
        <f t="shared" si="3"/>
        <v>6508.3037545578864</v>
      </c>
      <c r="AO30" s="2">
        <f t="shared" si="3"/>
        <v>6847.6911466479705</v>
      </c>
      <c r="AP30" s="2">
        <f t="shared" si="3"/>
        <v>7191.4106592299959</v>
      </c>
      <c r="AQ30" s="2">
        <f t="shared" si="3"/>
        <v>6800.0703738149532</v>
      </c>
      <c r="AR30" s="2">
        <f t="shared" si="3"/>
        <v>7157.2271934822247</v>
      </c>
      <c r="AS30" s="2">
        <f t="shared" si="3"/>
        <v>7504.39974650774</v>
      </c>
      <c r="AT30" s="2">
        <f t="shared" si="3"/>
        <v>7925.7497921346885</v>
      </c>
      <c r="AU30" s="2">
        <f t="shared" si="3"/>
        <v>7394.0314022560906</v>
      </c>
      <c r="AV30" s="2">
        <f t="shared" si="3"/>
        <v>7834.9665622151333</v>
      </c>
      <c r="AW30" s="2">
        <f t="shared" si="3"/>
        <v>8182.0029825791507</v>
      </c>
      <c r="AX30" s="2">
        <f t="shared" si="3"/>
        <v>8777.6562269217884</v>
      </c>
      <c r="AY30" s="2">
        <f t="shared" si="3"/>
        <v>8193.6710218408734</v>
      </c>
      <c r="AZ30" s="2">
        <f t="shared" si="3"/>
        <v>8699.3032019143138</v>
      </c>
      <c r="BA30" s="2">
        <f t="shared" si="3"/>
        <v>9130.9560244862751</v>
      </c>
      <c r="BB30" s="2">
        <f t="shared" si="3"/>
        <v>9758.2265189660975</v>
      </c>
      <c r="BC30" s="2">
        <f t="shared" si="3"/>
        <v>9104.1263920556812</v>
      </c>
      <c r="BD30" s="2">
        <f t="shared" si="3"/>
        <v>9516.743328395627</v>
      </c>
      <c r="BE30" s="2">
        <f t="shared" si="3"/>
        <v>9948.7917183539194</v>
      </c>
      <c r="BF30" s="2">
        <f t="shared" si="3"/>
        <v>10282.012025202057</v>
      </c>
      <c r="BG30" s="2">
        <f t="shared" si="3"/>
        <v>9036.4689607584296</v>
      </c>
      <c r="BH30" s="2">
        <f t="shared" si="3"/>
        <v>9130.6946216955348</v>
      </c>
      <c r="BI30" s="2">
        <f t="shared" si="3"/>
        <v>9334.7137856642057</v>
      </c>
      <c r="BJ30" s="2">
        <f t="shared" si="3"/>
        <v>9826.3509412038111</v>
      </c>
      <c r="BK30" s="2">
        <f t="shared" si="3"/>
        <v>9163.3800582023287</v>
      </c>
      <c r="BL30" s="2">
        <f t="shared" si="3"/>
        <v>9493.1538172288074</v>
      </c>
      <c r="BM30" s="2">
        <f t="shared" si="3"/>
        <v>9776.7264926379394</v>
      </c>
      <c r="BN30" s="2">
        <f t="shared" ref="BN30:BN37" si="6">BR30/BR17*BN17</f>
        <v>10217.25870839466</v>
      </c>
      <c r="BO30" s="3">
        <v>9495.4</v>
      </c>
      <c r="BP30" s="94">
        <v>9917.2000000000007</v>
      </c>
      <c r="BQ30" s="94">
        <v>10400.200000000001</v>
      </c>
      <c r="BR30" s="95">
        <v>10879.4</v>
      </c>
      <c r="BS30" s="101">
        <v>10151.799999999999</v>
      </c>
      <c r="BT30" s="94">
        <v>10561.3</v>
      </c>
      <c r="BU30" s="94">
        <v>11063.8</v>
      </c>
      <c r="BV30" s="95">
        <v>11569.6</v>
      </c>
      <c r="BW30" s="101">
        <v>10575.3</v>
      </c>
      <c r="BX30" s="94">
        <v>11027.2</v>
      </c>
      <c r="BY30" s="94">
        <v>11572</v>
      </c>
      <c r="BZ30" s="95">
        <v>11937.5</v>
      </c>
      <c r="CA30" s="101">
        <v>10782.4</v>
      </c>
      <c r="CB30" s="94">
        <v>11118.9</v>
      </c>
      <c r="CC30" s="94">
        <v>11602.7</v>
      </c>
      <c r="CD30" s="95">
        <v>12006.9</v>
      </c>
      <c r="CE30" s="101">
        <v>10112.200000000001</v>
      </c>
      <c r="CF30" s="94">
        <v>10260.4</v>
      </c>
      <c r="CG30" s="94">
        <v>10680.6</v>
      </c>
      <c r="CH30" s="95">
        <v>10922.7</v>
      </c>
      <c r="CI30" s="101">
        <v>9895.1</v>
      </c>
      <c r="CJ30" s="94">
        <v>9912.6</v>
      </c>
      <c r="CK30" s="94">
        <v>10558.8</v>
      </c>
      <c r="CL30" s="95">
        <v>10826.2</v>
      </c>
      <c r="CM30" s="63">
        <f t="shared" ref="CM30:DA37" si="7">CM44/CI44*CI30</f>
        <v>10075.375644467949</v>
      </c>
      <c r="CN30" s="63">
        <f t="shared" si="7"/>
        <v>10259.810780991515</v>
      </c>
      <c r="CO30" s="63">
        <f t="shared" si="7"/>
        <v>10984.800338348754</v>
      </c>
      <c r="CP30" s="63">
        <f t="shared" si="7"/>
        <v>11274.124878686891</v>
      </c>
      <c r="CQ30" s="63">
        <f t="shared" si="7"/>
        <v>10301.407890918459</v>
      </c>
      <c r="CR30" s="63">
        <f t="shared" si="7"/>
        <v>10573.629552003842</v>
      </c>
      <c r="CS30" s="63">
        <f t="shared" si="7"/>
        <v>11254.568977007662</v>
      </c>
      <c r="CT30" s="63">
        <f t="shared" si="7"/>
        <v>11645.709654592456</v>
      </c>
      <c r="CU30" s="63">
        <f t="shared" si="7"/>
        <v>10553.337568989597</v>
      </c>
      <c r="CV30" s="63">
        <f t="shared" si="7"/>
        <v>10826.483108757138</v>
      </c>
      <c r="CW30" s="63">
        <f t="shared" si="7"/>
        <v>11528.532663471149</v>
      </c>
      <c r="CX30" s="63">
        <f t="shared" si="7"/>
        <v>11930.838589715637</v>
      </c>
      <c r="CY30" s="63">
        <f t="shared" si="7"/>
        <v>10850.218747542136</v>
      </c>
      <c r="CZ30" s="63">
        <f t="shared" si="7"/>
        <v>9134.9298428411348</v>
      </c>
      <c r="DA30" s="312">
        <f t="shared" si="7"/>
        <v>10870.722102888778</v>
      </c>
    </row>
    <row r="31" spans="1:106" ht="10.199999999999999" x14ac:dyDescent="0.2">
      <c r="A31" s="317"/>
      <c r="B31" s="46" t="s">
        <v>0</v>
      </c>
      <c r="C31" s="2">
        <f t="shared" si="3"/>
        <v>2930.6985399726859</v>
      </c>
      <c r="D31" s="2">
        <f t="shared" si="3"/>
        <v>2981.2455301732352</v>
      </c>
      <c r="E31" s="2">
        <f t="shared" si="3"/>
        <v>3115.0377146374376</v>
      </c>
      <c r="F31" s="2">
        <f t="shared" si="3"/>
        <v>3155.4160179563446</v>
      </c>
      <c r="G31" s="2">
        <f t="shared" si="3"/>
        <v>2834.70492325959</v>
      </c>
      <c r="H31" s="2">
        <f t="shared" si="3"/>
        <v>2838.8660927209494</v>
      </c>
      <c r="I31" s="2">
        <f t="shared" si="3"/>
        <v>2857.2146564260875</v>
      </c>
      <c r="J31" s="2">
        <f t="shared" si="3"/>
        <v>3055.2179619135095</v>
      </c>
      <c r="K31" s="2">
        <f t="shared" si="3"/>
        <v>2883.3224175798264</v>
      </c>
      <c r="L31" s="2">
        <f t="shared" si="3"/>
        <v>2904.5907629920848</v>
      </c>
      <c r="M31" s="2">
        <f t="shared" si="3"/>
        <v>3037.6695439494342</v>
      </c>
      <c r="N31" s="2">
        <f t="shared" si="3"/>
        <v>3339.8482385324419</v>
      </c>
      <c r="O31" s="2">
        <f t="shared" si="3"/>
        <v>2869.5433563901793</v>
      </c>
      <c r="P31" s="2">
        <f t="shared" si="3"/>
        <v>2884.905349626797</v>
      </c>
      <c r="Q31" s="2">
        <f t="shared" si="3"/>
        <v>3026.1882756343184</v>
      </c>
      <c r="R31" s="2">
        <f t="shared" si="3"/>
        <v>2970.1401692920822</v>
      </c>
      <c r="S31" s="2">
        <f t="shared" si="3"/>
        <v>2721.8232022537654</v>
      </c>
      <c r="T31" s="2">
        <f t="shared" si="3"/>
        <v>2734.7042912148245</v>
      </c>
      <c r="U31" s="2">
        <f t="shared" si="3"/>
        <v>2837.0979551613223</v>
      </c>
      <c r="V31" s="2">
        <f t="shared" si="3"/>
        <v>3117.3905919193062</v>
      </c>
      <c r="W31" s="2">
        <f t="shared" si="3"/>
        <v>2888.5774074590381</v>
      </c>
      <c r="X31" s="2">
        <f t="shared" si="3"/>
        <v>2932.337224891417</v>
      </c>
      <c r="Y31" s="2">
        <f t="shared" si="3"/>
        <v>3098.8869317968342</v>
      </c>
      <c r="Z31" s="2">
        <f t="shared" si="3"/>
        <v>3323.9705098916188</v>
      </c>
      <c r="AA31" s="2">
        <f t="shared" si="3"/>
        <v>3102.8297941402743</v>
      </c>
      <c r="AB31" s="2">
        <f t="shared" si="3"/>
        <v>3234.8867452960048</v>
      </c>
      <c r="AC31" s="2">
        <f t="shared" si="3"/>
        <v>3412.4220302371591</v>
      </c>
      <c r="AD31" s="2">
        <f t="shared" si="3"/>
        <v>3656.954236413841</v>
      </c>
      <c r="AE31" s="2">
        <f t="shared" si="3"/>
        <v>3382.1129194399364</v>
      </c>
      <c r="AF31" s="2">
        <f t="shared" si="3"/>
        <v>3496.9417863918652</v>
      </c>
      <c r="AG31" s="2">
        <f t="shared" si="3"/>
        <v>3688.8590533058727</v>
      </c>
      <c r="AH31" s="2">
        <f t="shared" si="3"/>
        <v>3978.7996720923888</v>
      </c>
      <c r="AI31" s="2">
        <f t="shared" si="3"/>
        <v>3635.7364068857578</v>
      </c>
      <c r="AJ31" s="2">
        <f t="shared" si="3"/>
        <v>3750.3916035439593</v>
      </c>
      <c r="AK31" s="2">
        <f t="shared" si="3"/>
        <v>3950.1929440783542</v>
      </c>
      <c r="AL31" s="2">
        <f t="shared" si="3"/>
        <v>4309.8234933605718</v>
      </c>
      <c r="AM31" s="2">
        <f t="shared" si="3"/>
        <v>4066.8796098069888</v>
      </c>
      <c r="AN31" s="2">
        <f t="shared" si="3"/>
        <v>4201.718035244865</v>
      </c>
      <c r="AO31" s="2">
        <f t="shared" si="3"/>
        <v>4513.0971751107263</v>
      </c>
      <c r="AP31" s="2">
        <f t="shared" si="3"/>
        <v>4813.7455839291797</v>
      </c>
      <c r="AQ31" s="2">
        <f t="shared" si="3"/>
        <v>4449.626274387062</v>
      </c>
      <c r="AR31" s="2">
        <f t="shared" si="3"/>
        <v>4782.5383760101258</v>
      </c>
      <c r="AS31" s="2">
        <f t="shared" si="3"/>
        <v>5080.0300889417022</v>
      </c>
      <c r="AT31" s="2">
        <f t="shared" si="3"/>
        <v>5435.3974089206667</v>
      </c>
      <c r="AU31" s="2">
        <f t="shared" si="3"/>
        <v>4951.8652769953042</v>
      </c>
      <c r="AV31" s="2">
        <f t="shared" si="3"/>
        <v>5344.8998461688252</v>
      </c>
      <c r="AW31" s="2">
        <f t="shared" si="3"/>
        <v>5657.6598502034494</v>
      </c>
      <c r="AX31" s="2">
        <f t="shared" si="3"/>
        <v>6191.9738883214168</v>
      </c>
      <c r="AY31" s="2">
        <f t="shared" si="3"/>
        <v>5641.4088763693262</v>
      </c>
      <c r="AZ31" s="2">
        <f t="shared" si="3"/>
        <v>6099.1772076720872</v>
      </c>
      <c r="BA31" s="2">
        <f t="shared" si="3"/>
        <v>6511.1849231212418</v>
      </c>
      <c r="BB31" s="2">
        <f t="shared" si="3"/>
        <v>7063.368059244126</v>
      </c>
      <c r="BC31" s="2">
        <f t="shared" si="3"/>
        <v>6454.584930620761</v>
      </c>
      <c r="BD31" s="2">
        <f t="shared" si="3"/>
        <v>6824.4276428780058</v>
      </c>
      <c r="BE31" s="2">
        <f t="shared" si="3"/>
        <v>7224.539618666955</v>
      </c>
      <c r="BF31" s="2">
        <f t="shared" si="3"/>
        <v>7491.0223595505622</v>
      </c>
      <c r="BG31" s="2">
        <f t="shared" si="3"/>
        <v>6422.0350464267076</v>
      </c>
      <c r="BH31" s="2">
        <f t="shared" si="3"/>
        <v>6460.1819900691271</v>
      </c>
      <c r="BI31" s="2">
        <f t="shared" si="3"/>
        <v>6643.8536152821289</v>
      </c>
      <c r="BJ31" s="2">
        <f t="shared" si="3"/>
        <v>7045.7571331290428</v>
      </c>
      <c r="BK31" s="2">
        <f t="shared" si="3"/>
        <v>6548.6655169535734</v>
      </c>
      <c r="BL31" s="2">
        <f t="shared" si="3"/>
        <v>6851.0591432187721</v>
      </c>
      <c r="BM31" s="2">
        <f t="shared" si="3"/>
        <v>7127.5733913074791</v>
      </c>
      <c r="BN31" s="2">
        <f t="shared" si="6"/>
        <v>7507.3852672795365</v>
      </c>
      <c r="BO31" s="3">
        <v>6841.9</v>
      </c>
      <c r="BP31" s="94">
        <v>7236.3</v>
      </c>
      <c r="BQ31" s="94">
        <v>7715.9</v>
      </c>
      <c r="BR31" s="95">
        <v>8145.4</v>
      </c>
      <c r="BS31" s="101">
        <v>7412.8</v>
      </c>
      <c r="BT31" s="94">
        <v>7811.6</v>
      </c>
      <c r="BU31" s="94">
        <v>8313.2000000000007</v>
      </c>
      <c r="BV31" s="95">
        <v>8781.7999999999993</v>
      </c>
      <c r="BW31" s="101">
        <v>7816.9</v>
      </c>
      <c r="BX31" s="94">
        <v>8262.2000000000007</v>
      </c>
      <c r="BY31" s="94">
        <v>8806</v>
      </c>
      <c r="BZ31" s="95">
        <v>9129.7000000000007</v>
      </c>
      <c r="CA31" s="101">
        <v>8089.2</v>
      </c>
      <c r="CB31" s="94">
        <v>8418.6</v>
      </c>
      <c r="CC31" s="94">
        <v>8901.1</v>
      </c>
      <c r="CD31" s="95">
        <v>9269.2999999999993</v>
      </c>
      <c r="CE31" s="101">
        <v>7495.4</v>
      </c>
      <c r="CF31" s="94">
        <v>7631.4</v>
      </c>
      <c r="CG31" s="94">
        <v>8049.8</v>
      </c>
      <c r="CH31" s="95">
        <v>8252.2000000000007</v>
      </c>
      <c r="CI31" s="101">
        <v>7250.4</v>
      </c>
      <c r="CJ31" s="94">
        <v>7257.8</v>
      </c>
      <c r="CK31" s="94">
        <v>7900.4</v>
      </c>
      <c r="CL31" s="95">
        <v>8126.1</v>
      </c>
      <c r="CM31" s="63">
        <f t="shared" si="7"/>
        <v>7366.4891566265051</v>
      </c>
      <c r="CN31" s="63">
        <f t="shared" si="7"/>
        <v>7537.3103582931126</v>
      </c>
      <c r="CO31" s="63">
        <f t="shared" si="7"/>
        <v>8261.3735532192422</v>
      </c>
      <c r="CP31" s="63">
        <f t="shared" si="7"/>
        <v>8508.2366853290387</v>
      </c>
      <c r="CQ31" s="63">
        <f t="shared" si="7"/>
        <v>7559.8583982990776</v>
      </c>
      <c r="CR31" s="63">
        <f t="shared" si="7"/>
        <v>7818.4099723547715</v>
      </c>
      <c r="CS31" s="63">
        <f t="shared" si="7"/>
        <v>8499.8385929144661</v>
      </c>
      <c r="CT31" s="63">
        <f t="shared" si="7"/>
        <v>8848.403425977689</v>
      </c>
      <c r="CU31" s="63">
        <f t="shared" si="7"/>
        <v>7758.2985116938326</v>
      </c>
      <c r="CV31" s="63">
        <f t="shared" si="7"/>
        <v>8013.3586799631385</v>
      </c>
      <c r="CW31" s="63">
        <f t="shared" si="7"/>
        <v>8711.8909335936478</v>
      </c>
      <c r="CX31" s="63">
        <f t="shared" si="7"/>
        <v>9071.0000792664105</v>
      </c>
      <c r="CY31" s="63">
        <f t="shared" si="7"/>
        <v>8018.0623671155199</v>
      </c>
      <c r="CZ31" s="63">
        <f t="shared" si="7"/>
        <v>6231.9354014032451</v>
      </c>
      <c r="DA31" s="312">
        <f t="shared" si="7"/>
        <v>7979.9110965211603</v>
      </c>
    </row>
    <row r="32" spans="1:106" ht="10.199999999999999" x14ac:dyDescent="0.2">
      <c r="A32" s="317"/>
      <c r="B32" s="55" t="s">
        <v>2</v>
      </c>
      <c r="C32" s="2">
        <f t="shared" si="3"/>
        <v>2020.4979063969026</v>
      </c>
      <c r="D32" s="2">
        <f t="shared" si="3"/>
        <v>2060.7544366436377</v>
      </c>
      <c r="E32" s="2">
        <f t="shared" si="3"/>
        <v>2025.3872511144136</v>
      </c>
      <c r="F32" s="2">
        <f t="shared" si="3"/>
        <v>2238.2871718478341</v>
      </c>
      <c r="G32" s="2">
        <f t="shared" si="3"/>
        <v>2105.3749015554081</v>
      </c>
      <c r="H32" s="2">
        <f t="shared" si="3"/>
        <v>2137.0186554112611</v>
      </c>
      <c r="I32" s="2">
        <f t="shared" si="3"/>
        <v>2084.1395674426294</v>
      </c>
      <c r="J32" s="2">
        <f t="shared" si="3"/>
        <v>2276.3553978734562</v>
      </c>
      <c r="K32" s="2">
        <f t="shared" si="3"/>
        <v>2066.8242321774437</v>
      </c>
      <c r="L32" s="2">
        <f t="shared" si="3"/>
        <v>2072.2522382855973</v>
      </c>
      <c r="M32" s="2">
        <f t="shared" si="3"/>
        <v>2025.1430334048771</v>
      </c>
      <c r="N32" s="2">
        <f t="shared" si="3"/>
        <v>2232.397796202823</v>
      </c>
      <c r="O32" s="2">
        <f t="shared" si="3"/>
        <v>2112.7414378317753</v>
      </c>
      <c r="P32" s="2">
        <f t="shared" si="3"/>
        <v>2114.1408873523965</v>
      </c>
      <c r="Q32" s="2">
        <f t="shared" si="3"/>
        <v>2086.3546859158992</v>
      </c>
      <c r="R32" s="2">
        <f t="shared" si="3"/>
        <v>2165.7707243091286</v>
      </c>
      <c r="S32" s="2">
        <f t="shared" si="3"/>
        <v>2173.902918362885</v>
      </c>
      <c r="T32" s="2">
        <f t="shared" si="3"/>
        <v>2175.3426903957461</v>
      </c>
      <c r="U32" s="2">
        <f t="shared" si="3"/>
        <v>2134.2345255871701</v>
      </c>
      <c r="V32" s="2">
        <f t="shared" si="3"/>
        <v>2258.7866594551751</v>
      </c>
      <c r="W32" s="2">
        <f t="shared" si="3"/>
        <v>2206.577926353802</v>
      </c>
      <c r="X32" s="2">
        <f t="shared" si="3"/>
        <v>2210.214823252315</v>
      </c>
      <c r="Y32" s="2">
        <f t="shared" si="3"/>
        <v>2238.8794198325791</v>
      </c>
      <c r="Z32" s="2">
        <f t="shared" si="3"/>
        <v>2261.113805213236</v>
      </c>
      <c r="AA32" s="2">
        <f t="shared" si="3"/>
        <v>2186.7213562050511</v>
      </c>
      <c r="AB32" s="2">
        <f t="shared" si="3"/>
        <v>2185.9056921921274</v>
      </c>
      <c r="AC32" s="2">
        <f t="shared" si="3"/>
        <v>2218.7326559413968</v>
      </c>
      <c r="AD32" s="2">
        <f t="shared" si="3"/>
        <v>2254.3331650643568</v>
      </c>
      <c r="AE32" s="2">
        <f t="shared" si="3"/>
        <v>2224.3877088692079</v>
      </c>
      <c r="AF32" s="2">
        <f t="shared" si="3"/>
        <v>2236.6765161828848</v>
      </c>
      <c r="AG32" s="2">
        <f t="shared" si="3"/>
        <v>2281.3621279327881</v>
      </c>
      <c r="AH32" s="2">
        <f t="shared" si="3"/>
        <v>2333.7506502234532</v>
      </c>
      <c r="AI32" s="2">
        <f t="shared" si="3"/>
        <v>2315.0501532399294</v>
      </c>
      <c r="AJ32" s="2">
        <f t="shared" si="3"/>
        <v>2328.3294636057008</v>
      </c>
      <c r="AK32" s="2">
        <f t="shared" si="3"/>
        <v>2359.5740465577028</v>
      </c>
      <c r="AL32" s="2">
        <f t="shared" si="3"/>
        <v>2420.8780177612102</v>
      </c>
      <c r="AM32" s="2">
        <f t="shared" si="3"/>
        <v>2366.220906304728</v>
      </c>
      <c r="AN32" s="2">
        <f t="shared" si="3"/>
        <v>2374.0193776520505</v>
      </c>
      <c r="AO32" s="2">
        <f t="shared" si="3"/>
        <v>2410.0485388806351</v>
      </c>
      <c r="AP32" s="2">
        <f t="shared" si="3"/>
        <v>2473.5728099989037</v>
      </c>
      <c r="AQ32" s="2">
        <f t="shared" si="3"/>
        <v>2364.3730735551662</v>
      </c>
      <c r="AR32" s="2">
        <f t="shared" si="3"/>
        <v>2389.4397236426935</v>
      </c>
      <c r="AS32" s="2">
        <f t="shared" si="3"/>
        <v>2459.3660227835571</v>
      </c>
      <c r="AT32" s="2">
        <f t="shared" si="3"/>
        <v>2550.9270036180246</v>
      </c>
      <c r="AU32" s="2">
        <f t="shared" si="3"/>
        <v>2417.6759413309983</v>
      </c>
      <c r="AV32" s="2">
        <f t="shared" si="3"/>
        <v>2472.5382548144921</v>
      </c>
      <c r="AW32" s="2">
        <f t="shared" si="3"/>
        <v>2520.253590886578</v>
      </c>
      <c r="AX32" s="2">
        <f t="shared" si="3"/>
        <v>2578.5220480210505</v>
      </c>
      <c r="AY32" s="2">
        <f t="shared" si="3"/>
        <v>2497.5591725043782</v>
      </c>
      <c r="AZ32" s="2">
        <f t="shared" si="3"/>
        <v>2549.0688608421278</v>
      </c>
      <c r="BA32" s="2">
        <f t="shared" si="3"/>
        <v>2570.1495789995051</v>
      </c>
      <c r="BB32" s="2">
        <f t="shared" si="3"/>
        <v>2643.8401052516174</v>
      </c>
      <c r="BC32" s="2">
        <f t="shared" si="3"/>
        <v>2581.9909150612957</v>
      </c>
      <c r="BD32" s="2">
        <f t="shared" si="3"/>
        <v>2627.3128386465014</v>
      </c>
      <c r="BE32" s="2">
        <f t="shared" si="3"/>
        <v>2660.9747399702828</v>
      </c>
      <c r="BF32" s="2">
        <f t="shared" si="3"/>
        <v>2735.1386032233308</v>
      </c>
      <c r="BG32" s="2">
        <f t="shared" si="3"/>
        <v>2552.7098730297726</v>
      </c>
      <c r="BH32" s="2">
        <f t="shared" si="3"/>
        <v>2612.3208356000428</v>
      </c>
      <c r="BI32" s="2">
        <f t="shared" si="3"/>
        <v>2638.702327885092</v>
      </c>
      <c r="BJ32" s="2">
        <f t="shared" si="3"/>
        <v>2736.7532068852101</v>
      </c>
      <c r="BK32" s="2">
        <f t="shared" si="3"/>
        <v>2554.2734238178632</v>
      </c>
      <c r="BL32" s="2">
        <f t="shared" si="3"/>
        <v>2582.3368295071259</v>
      </c>
      <c r="BM32" s="2">
        <f t="shared" si="3"/>
        <v>2591.5542347696883</v>
      </c>
      <c r="BN32" s="2">
        <f t="shared" si="6"/>
        <v>2654.1148558272121</v>
      </c>
      <c r="BO32" s="3">
        <v>2597.1999999999998</v>
      </c>
      <c r="BP32" s="94">
        <v>2624.6</v>
      </c>
      <c r="BQ32" s="94">
        <v>2628</v>
      </c>
      <c r="BR32" s="95">
        <v>2677.6</v>
      </c>
      <c r="BS32" s="101">
        <v>2683.3</v>
      </c>
      <c r="BT32" s="94">
        <v>2694</v>
      </c>
      <c r="BU32" s="94">
        <v>2694.8</v>
      </c>
      <c r="BV32" s="95">
        <v>2732</v>
      </c>
      <c r="BW32" s="101">
        <v>2707.5</v>
      </c>
      <c r="BX32" s="94">
        <v>2715</v>
      </c>
      <c r="BY32" s="94">
        <v>2717.2</v>
      </c>
      <c r="BZ32" s="95">
        <v>2756.5</v>
      </c>
      <c r="CA32" s="101">
        <v>2652.7</v>
      </c>
      <c r="CB32" s="94">
        <v>2658.2</v>
      </c>
      <c r="CC32" s="94">
        <v>2659.5</v>
      </c>
      <c r="CD32" s="95">
        <v>2694.3</v>
      </c>
      <c r="CE32" s="101">
        <v>2569.4</v>
      </c>
      <c r="CF32" s="94">
        <v>2575.3000000000002</v>
      </c>
      <c r="CG32" s="94">
        <v>2576.1999999999998</v>
      </c>
      <c r="CH32" s="95">
        <v>2610.6</v>
      </c>
      <c r="CI32" s="101">
        <v>2593.3000000000002</v>
      </c>
      <c r="CJ32" s="94">
        <v>2598.8000000000002</v>
      </c>
      <c r="CK32" s="94">
        <v>2600</v>
      </c>
      <c r="CL32" s="95">
        <v>2636.7</v>
      </c>
      <c r="CM32" s="63">
        <f t="shared" si="7"/>
        <v>2657.1614115257685</v>
      </c>
      <c r="CN32" s="63">
        <f t="shared" si="7"/>
        <v>2666.3885627376426</v>
      </c>
      <c r="CO32" s="63">
        <f t="shared" si="7"/>
        <v>2665.9312793204008</v>
      </c>
      <c r="CP32" s="63">
        <f t="shared" si="7"/>
        <v>2702.9766918614869</v>
      </c>
      <c r="CQ32" s="63">
        <f t="shared" si="7"/>
        <v>2691.2647220106633</v>
      </c>
      <c r="CR32" s="63">
        <f t="shared" si="7"/>
        <v>2700.3804714828893</v>
      </c>
      <c r="CS32" s="63">
        <f t="shared" si="7"/>
        <v>2699.6221630531259</v>
      </c>
      <c r="CT32" s="63">
        <f t="shared" si="7"/>
        <v>2736.9426688094813</v>
      </c>
      <c r="CU32" s="63">
        <f t="shared" si="7"/>
        <v>2744.6581289667429</v>
      </c>
      <c r="CV32" s="63">
        <f t="shared" si="7"/>
        <v>2757.6265348542456</v>
      </c>
      <c r="CW32" s="63">
        <f t="shared" si="7"/>
        <v>2760.6745277038167</v>
      </c>
      <c r="CX32" s="63">
        <f t="shared" si="7"/>
        <v>2798.6508374557411</v>
      </c>
      <c r="CY32" s="63">
        <f t="shared" si="7"/>
        <v>2783.1724854023864</v>
      </c>
      <c r="CZ32" s="63">
        <f t="shared" si="7"/>
        <v>2801.038681875792</v>
      </c>
      <c r="DA32" s="312">
        <f t="shared" si="7"/>
        <v>2810.2548497527578</v>
      </c>
    </row>
    <row r="33" spans="1:106" ht="30.6" x14ac:dyDescent="0.2">
      <c r="A33" s="317"/>
      <c r="B33" s="46" t="s">
        <v>1</v>
      </c>
      <c r="C33" s="2">
        <f t="shared" si="3"/>
        <v>91.360512222222198</v>
      </c>
      <c r="D33" s="2">
        <f t="shared" si="3"/>
        <v>81.272264261536023</v>
      </c>
      <c r="E33" s="2">
        <f t="shared" si="3"/>
        <v>85.324313028899638</v>
      </c>
      <c r="F33" s="2">
        <f t="shared" ref="F33:O37" si="8">J33/J20*F20</f>
        <v>86.027219806701069</v>
      </c>
      <c r="G33" s="2">
        <f t="shared" si="8"/>
        <v>91.998126359338045</v>
      </c>
      <c r="H33" s="2">
        <f t="shared" si="8"/>
        <v>81.839721881531958</v>
      </c>
      <c r="I33" s="2">
        <f t="shared" si="8"/>
        <v>85.834669916836816</v>
      </c>
      <c r="J33" s="2">
        <f t="shared" si="8"/>
        <v>86.369695663659826</v>
      </c>
      <c r="K33" s="2">
        <f t="shared" si="8"/>
        <v>91.60193673758863</v>
      </c>
      <c r="L33" s="2">
        <f t="shared" si="8"/>
        <v>81.405343615486331</v>
      </c>
      <c r="M33" s="2">
        <f t="shared" si="8"/>
        <v>85.55076906196571</v>
      </c>
      <c r="N33" s="2">
        <f t="shared" si="8"/>
        <v>84.702496037371176</v>
      </c>
      <c r="O33" s="2">
        <f t="shared" si="8"/>
        <v>92.03749643026002</v>
      </c>
      <c r="P33" s="2">
        <f t="shared" ref="P33:Y37" si="9">T33/T20*P20</f>
        <v>81.629787500342886</v>
      </c>
      <c r="Q33" s="2">
        <f t="shared" si="9"/>
        <v>86.128540534169929</v>
      </c>
      <c r="R33" s="2">
        <f t="shared" si="9"/>
        <v>85.189874529639198</v>
      </c>
      <c r="S33" s="2">
        <f t="shared" si="9"/>
        <v>82.671266052009429</v>
      </c>
      <c r="T33" s="2">
        <f t="shared" si="9"/>
        <v>83.797371321669758</v>
      </c>
      <c r="U33" s="2">
        <f t="shared" si="9"/>
        <v>87.034127291137551</v>
      </c>
      <c r="V33" s="2">
        <f t="shared" si="9"/>
        <v>86.854030966494861</v>
      </c>
      <c r="W33" s="2">
        <f t="shared" si="9"/>
        <v>84.658097044917241</v>
      </c>
      <c r="X33" s="2">
        <f t="shared" si="9"/>
        <v>85.057204319799013</v>
      </c>
      <c r="Y33" s="2">
        <f t="shared" si="9"/>
        <v>88.51653601912254</v>
      </c>
      <c r="Z33" s="2">
        <f t="shared" ref="Z33:AI37" si="10">AD33/AD20*Z20</f>
        <v>87.551623621134041</v>
      </c>
      <c r="AA33" s="2">
        <f t="shared" si="10"/>
        <v>86.098046075650103</v>
      </c>
      <c r="AB33" s="2">
        <f t="shared" si="10"/>
        <v>86.163327263450682</v>
      </c>
      <c r="AC33" s="2">
        <f t="shared" si="10"/>
        <v>90.55321606493699</v>
      </c>
      <c r="AD33" s="2">
        <f t="shared" si="10"/>
        <v>89.565980934278372</v>
      </c>
      <c r="AE33" s="2">
        <f t="shared" si="10"/>
        <v>86.637235035460975</v>
      </c>
      <c r="AF33" s="2">
        <f t="shared" si="10"/>
        <v>87.737154989384294</v>
      </c>
      <c r="AG33" s="2">
        <f t="shared" si="10"/>
        <v>91.120305648789042</v>
      </c>
      <c r="AH33" s="2">
        <f t="shared" si="10"/>
        <v>89.679047126288694</v>
      </c>
      <c r="AI33" s="2">
        <f t="shared" si="10"/>
        <v>87.56446808510637</v>
      </c>
      <c r="AJ33" s="2">
        <f t="shared" ref="AJ33:AS37" si="11">AN33/AN20*AJ20</f>
        <v>87.737154989384294</v>
      </c>
      <c r="AK33" s="2">
        <f t="shared" si="11"/>
        <v>91.864239828693783</v>
      </c>
      <c r="AL33" s="2">
        <f t="shared" si="11"/>
        <v>90.827500000000015</v>
      </c>
      <c r="AM33" s="2">
        <f t="shared" si="11"/>
        <v>78.939787234042555</v>
      </c>
      <c r="AN33" s="2">
        <f t="shared" si="11"/>
        <v>78.294055201698512</v>
      </c>
      <c r="AO33" s="2">
        <f t="shared" si="11"/>
        <v>80.411349036402555</v>
      </c>
      <c r="AP33" s="2">
        <f t="shared" si="11"/>
        <v>80.605000000000018</v>
      </c>
      <c r="AQ33" s="2">
        <f t="shared" si="11"/>
        <v>64.685106382978717</v>
      </c>
      <c r="AR33" s="2">
        <f t="shared" si="11"/>
        <v>64.667303609341829</v>
      </c>
      <c r="AS33" s="2">
        <f t="shared" si="11"/>
        <v>66.547323340471081</v>
      </c>
      <c r="AT33" s="2">
        <f t="shared" ref="AT33:BC37" si="12">AX33/AX20*AT20</f>
        <v>64.037500000000009</v>
      </c>
      <c r="AU33" s="2">
        <f t="shared" si="12"/>
        <v>64.325744680851059</v>
      </c>
      <c r="AV33" s="2">
        <f t="shared" si="12"/>
        <v>63.352441613588105</v>
      </c>
      <c r="AW33" s="2">
        <f t="shared" si="12"/>
        <v>64.37730192719485</v>
      </c>
      <c r="AX33" s="2">
        <f t="shared" si="12"/>
        <v>63.332500000000003</v>
      </c>
      <c r="AY33" s="2">
        <f t="shared" si="12"/>
        <v>66.721489361702126</v>
      </c>
      <c r="AZ33" s="2">
        <f t="shared" si="12"/>
        <v>65.264968152866246</v>
      </c>
      <c r="BA33" s="2">
        <f t="shared" si="12"/>
        <v>66.065096359743023</v>
      </c>
      <c r="BB33" s="2">
        <f t="shared" si="12"/>
        <v>64.39</v>
      </c>
      <c r="BC33" s="2">
        <f t="shared" si="12"/>
        <v>64.685106382978717</v>
      </c>
      <c r="BD33" s="2">
        <f t="shared" ref="BD33:BM37" si="13">BH33/BH20*BD20</f>
        <v>64.547770700636946</v>
      </c>
      <c r="BE33" s="2">
        <f t="shared" si="13"/>
        <v>65.221199143468937</v>
      </c>
      <c r="BF33" s="2">
        <f t="shared" si="13"/>
        <v>64.155000000000001</v>
      </c>
      <c r="BG33" s="2">
        <f t="shared" si="13"/>
        <v>59.773829787234035</v>
      </c>
      <c r="BH33" s="2">
        <f t="shared" si="13"/>
        <v>59.407855626326963</v>
      </c>
      <c r="BI33" s="2">
        <f t="shared" si="13"/>
        <v>59.796145610278366</v>
      </c>
      <c r="BJ33" s="2">
        <f t="shared" si="13"/>
        <v>58.985000000000007</v>
      </c>
      <c r="BK33" s="2">
        <f t="shared" si="13"/>
        <v>59.174893617021269</v>
      </c>
      <c r="BL33" s="2">
        <f t="shared" si="13"/>
        <v>59.168789808917197</v>
      </c>
      <c r="BM33" s="2">
        <f t="shared" si="13"/>
        <v>59.193361884368301</v>
      </c>
      <c r="BN33" s="2">
        <f t="shared" si="6"/>
        <v>59.22</v>
      </c>
      <c r="BO33" s="3">
        <v>56.3</v>
      </c>
      <c r="BP33" s="94">
        <v>56.3</v>
      </c>
      <c r="BQ33" s="94">
        <v>56.3</v>
      </c>
      <c r="BR33" s="95">
        <v>56.4</v>
      </c>
      <c r="BS33" s="101">
        <v>55.7</v>
      </c>
      <c r="BT33" s="94">
        <v>55.7</v>
      </c>
      <c r="BU33" s="94">
        <v>55.8</v>
      </c>
      <c r="BV33" s="95">
        <v>55.8</v>
      </c>
      <c r="BW33" s="101">
        <v>55</v>
      </c>
      <c r="BX33" s="94">
        <v>55.1</v>
      </c>
      <c r="BY33" s="94">
        <v>55.1</v>
      </c>
      <c r="BZ33" s="95">
        <v>55.1</v>
      </c>
      <c r="CA33" s="101">
        <v>55</v>
      </c>
      <c r="CB33" s="94">
        <v>55.1</v>
      </c>
      <c r="CC33" s="94">
        <v>55.1</v>
      </c>
      <c r="CD33" s="95">
        <v>55.1</v>
      </c>
      <c r="CE33" s="101">
        <v>53.3</v>
      </c>
      <c r="CF33" s="94">
        <v>53.4</v>
      </c>
      <c r="CG33" s="94">
        <v>53.5</v>
      </c>
      <c r="CH33" s="95">
        <v>53.5</v>
      </c>
      <c r="CI33" s="101">
        <v>53.9</v>
      </c>
      <c r="CJ33" s="94">
        <v>53.9</v>
      </c>
      <c r="CK33" s="94">
        <v>53.9</v>
      </c>
      <c r="CL33" s="95">
        <v>54.1</v>
      </c>
      <c r="CM33" s="63">
        <f t="shared" si="7"/>
        <v>53.9</v>
      </c>
      <c r="CN33" s="63">
        <f t="shared" si="7"/>
        <v>54.150989522700804</v>
      </c>
      <c r="CO33" s="63">
        <f t="shared" si="7"/>
        <v>54.338720930232562</v>
      </c>
      <c r="CP33" s="63">
        <f t="shared" si="7"/>
        <v>54.413441483198149</v>
      </c>
      <c r="CQ33" s="63">
        <f t="shared" si="7"/>
        <v>53.398604651162792</v>
      </c>
      <c r="CR33" s="63">
        <f t="shared" si="7"/>
        <v>53.586263096623981</v>
      </c>
      <c r="CS33" s="63">
        <f t="shared" si="7"/>
        <v>53.649302325581395</v>
      </c>
      <c r="CT33" s="63">
        <f t="shared" si="7"/>
        <v>53.723870220162226</v>
      </c>
      <c r="CU33" s="63">
        <f t="shared" si="7"/>
        <v>54.589418604651158</v>
      </c>
      <c r="CV33" s="63">
        <f t="shared" si="7"/>
        <v>54.71571594877765</v>
      </c>
      <c r="CW33" s="63">
        <f t="shared" si="7"/>
        <v>54.840116279069775</v>
      </c>
      <c r="CX33" s="63">
        <f t="shared" si="7"/>
        <v>54.977636152954815</v>
      </c>
      <c r="CY33" s="63">
        <f t="shared" si="7"/>
        <v>57.096395348837206</v>
      </c>
      <c r="CZ33" s="63">
        <f t="shared" si="7"/>
        <v>55.531431897555301</v>
      </c>
      <c r="DA33" s="312">
        <f t="shared" si="7"/>
        <v>53.523953488372108</v>
      </c>
    </row>
    <row r="34" spans="1:106" ht="10.199999999999999" x14ac:dyDescent="0.2">
      <c r="A34" s="317"/>
      <c r="B34" s="65" t="s">
        <v>18</v>
      </c>
      <c r="C34" s="2">
        <f t="shared" ref="C34:E37" si="14">G34/G21*C21</f>
        <v>2129.0501083402605</v>
      </c>
      <c r="D34" s="2">
        <f t="shared" si="14"/>
        <v>1925.9539769560793</v>
      </c>
      <c r="E34" s="2">
        <f t="shared" si="14"/>
        <v>2341.4281161417816</v>
      </c>
      <c r="F34" s="2">
        <f t="shared" si="8"/>
        <v>2376.560378892983</v>
      </c>
      <c r="G34" s="2">
        <f t="shared" si="8"/>
        <v>2334.9906505794506</v>
      </c>
      <c r="H34" s="2">
        <f t="shared" si="8"/>
        <v>1706.2684821316041</v>
      </c>
      <c r="I34" s="2">
        <f t="shared" si="8"/>
        <v>1943.976845944268</v>
      </c>
      <c r="J34" s="2">
        <f t="shared" si="8"/>
        <v>1739.2035397351776</v>
      </c>
      <c r="K34" s="2">
        <f t="shared" si="8"/>
        <v>2170.5517077611307</v>
      </c>
      <c r="L34" s="2">
        <f t="shared" si="8"/>
        <v>1644.2182350518437</v>
      </c>
      <c r="M34" s="2">
        <f t="shared" si="8"/>
        <v>1921.9641609732071</v>
      </c>
      <c r="N34" s="2">
        <f t="shared" si="8"/>
        <v>1644.5967387401242</v>
      </c>
      <c r="O34" s="2">
        <f t="shared" si="8"/>
        <v>2063.5644295663446</v>
      </c>
      <c r="P34" s="2">
        <f t="shared" si="9"/>
        <v>1497.5755668322938</v>
      </c>
      <c r="Q34" s="2">
        <f t="shared" si="9"/>
        <v>731.2659820061441</v>
      </c>
      <c r="R34" s="2">
        <f t="shared" si="9"/>
        <v>206.44410316153082</v>
      </c>
      <c r="S34" s="2">
        <f t="shared" si="9"/>
        <v>481.54839348664945</v>
      </c>
      <c r="T34" s="2">
        <f t="shared" si="9"/>
        <v>768.20584547805402</v>
      </c>
      <c r="U34" s="2">
        <f t="shared" si="9"/>
        <v>1468.9434762093783</v>
      </c>
      <c r="V34" s="2">
        <f t="shared" si="9"/>
        <v>787.94912633213517</v>
      </c>
      <c r="W34" s="2">
        <f t="shared" si="9"/>
        <v>1170.8895922425841</v>
      </c>
      <c r="X34" s="2">
        <f t="shared" si="9"/>
        <v>1522.8113011850187</v>
      </c>
      <c r="Y34" s="2">
        <f t="shared" si="9"/>
        <v>2016.0296764062318</v>
      </c>
      <c r="Z34" s="2">
        <f t="shared" si="10"/>
        <v>1641.6474506465288</v>
      </c>
      <c r="AA34" s="2">
        <f t="shared" si="10"/>
        <v>1377.0696965268876</v>
      </c>
      <c r="AB34" s="2">
        <f t="shared" si="10"/>
        <v>2065.3205015010735</v>
      </c>
      <c r="AC34" s="2">
        <f t="shared" si="10"/>
        <v>2282.2412072240973</v>
      </c>
      <c r="AD34" s="2">
        <f t="shared" si="10"/>
        <v>1766.4055616267476</v>
      </c>
      <c r="AE34" s="2">
        <f t="shared" si="10"/>
        <v>1420.6930157807044</v>
      </c>
      <c r="AF34" s="2">
        <f t="shared" si="10"/>
        <v>1714.0857878660358</v>
      </c>
      <c r="AG34" s="2">
        <f t="shared" si="10"/>
        <v>2279.3219693737528</v>
      </c>
      <c r="AH34" s="2">
        <f t="shared" si="10"/>
        <v>1831.183514749476</v>
      </c>
      <c r="AI34" s="2">
        <f t="shared" si="10"/>
        <v>1613.5089514066494</v>
      </c>
      <c r="AJ34" s="2">
        <f t="shared" si="11"/>
        <v>2098.7143800094295</v>
      </c>
      <c r="AK34" s="2">
        <f t="shared" si="11"/>
        <v>2425.7966440089008</v>
      </c>
      <c r="AL34" s="2">
        <f t="shared" si="11"/>
        <v>2190.8131068115899</v>
      </c>
      <c r="AM34" s="2">
        <f t="shared" si="11"/>
        <v>1848.9064991725588</v>
      </c>
      <c r="AN34" s="2">
        <f t="shared" si="11"/>
        <v>2424.1778406412068</v>
      </c>
      <c r="AO34" s="2">
        <f t="shared" si="11"/>
        <v>2616.180684000366</v>
      </c>
      <c r="AP34" s="2">
        <f t="shared" si="11"/>
        <v>2486.7716220954326</v>
      </c>
      <c r="AQ34" s="2">
        <f t="shared" si="11"/>
        <v>2171.3069805927485</v>
      </c>
      <c r="AR34" s="2">
        <f t="shared" si="11"/>
        <v>2524.2666038032371</v>
      </c>
      <c r="AS34" s="2">
        <f t="shared" si="11"/>
        <v>2839.2286524217393</v>
      </c>
      <c r="AT34" s="2">
        <f t="shared" si="12"/>
        <v>2744.853208172633</v>
      </c>
      <c r="AU34" s="2">
        <f t="shared" si="12"/>
        <v>2459.9985331728594</v>
      </c>
      <c r="AV34" s="2">
        <f t="shared" si="12"/>
        <v>3051.1324532453241</v>
      </c>
      <c r="AW34" s="2">
        <f t="shared" si="12"/>
        <v>3282.5248239704943</v>
      </c>
      <c r="AX34" s="2">
        <f t="shared" si="12"/>
        <v>3304.2220029962073</v>
      </c>
      <c r="AY34" s="2">
        <f t="shared" si="12"/>
        <v>3171.2757635023313</v>
      </c>
      <c r="AZ34" s="2">
        <f t="shared" si="12"/>
        <v>3869.1656137042269</v>
      </c>
      <c r="BA34" s="2">
        <f t="shared" si="12"/>
        <v>3940.3363459017896</v>
      </c>
      <c r="BB34" s="2">
        <f t="shared" si="12"/>
        <v>3853.6535046058716</v>
      </c>
      <c r="BC34" s="2">
        <f t="shared" si="12"/>
        <v>3580.3025425003757</v>
      </c>
      <c r="BD34" s="2">
        <f t="shared" si="13"/>
        <v>4766.1149143485773</v>
      </c>
      <c r="BE34" s="2">
        <f t="shared" si="13"/>
        <v>4516.2880635230285</v>
      </c>
      <c r="BF34" s="2">
        <f t="shared" si="13"/>
        <v>3620.0551047078698</v>
      </c>
      <c r="BG34" s="2">
        <f t="shared" si="13"/>
        <v>1664.3548217240857</v>
      </c>
      <c r="BH34" s="2">
        <f t="shared" si="13"/>
        <v>2079.9914820053432</v>
      </c>
      <c r="BI34" s="2">
        <f t="shared" si="13"/>
        <v>2832.9625110494708</v>
      </c>
      <c r="BJ34" s="2">
        <f t="shared" si="13"/>
        <v>2898.2331686482012</v>
      </c>
      <c r="BK34" s="2">
        <f t="shared" si="13"/>
        <v>1696.1805701820369</v>
      </c>
      <c r="BL34" s="2">
        <f t="shared" si="13"/>
        <v>2742.4671067106706</v>
      </c>
      <c r="BM34" s="2">
        <f t="shared" si="13"/>
        <v>3693.2903892461968</v>
      </c>
      <c r="BN34" s="2">
        <f t="shared" si="6"/>
        <v>3951.8742868071272</v>
      </c>
      <c r="BO34" s="3">
        <v>2503.5</v>
      </c>
      <c r="BP34" s="94">
        <v>3340.2</v>
      </c>
      <c r="BQ34" s="94">
        <v>4373.8999999999996</v>
      </c>
      <c r="BR34" s="95">
        <v>4518.3</v>
      </c>
      <c r="BS34" s="101">
        <v>2747.1</v>
      </c>
      <c r="BT34" s="94">
        <v>3614.7</v>
      </c>
      <c r="BU34" s="94">
        <v>4596</v>
      </c>
      <c r="BV34" s="95">
        <v>4432.1000000000004</v>
      </c>
      <c r="BW34" s="101">
        <v>2722</v>
      </c>
      <c r="BX34" s="94">
        <v>3340.6</v>
      </c>
      <c r="BY34" s="94">
        <v>4233.7</v>
      </c>
      <c r="BZ34" s="95">
        <v>4239.3</v>
      </c>
      <c r="CA34" s="101">
        <v>2294.1999999999998</v>
      </c>
      <c r="CB34" s="94">
        <v>3124.4</v>
      </c>
      <c r="CC34" s="94">
        <v>4173.5</v>
      </c>
      <c r="CD34" s="95">
        <v>4062.6</v>
      </c>
      <c r="CE34" s="101">
        <v>1893.2</v>
      </c>
      <c r="CF34" s="94">
        <v>2503.4</v>
      </c>
      <c r="CG34" s="94">
        <v>3892.5</v>
      </c>
      <c r="CH34" s="95">
        <v>3687.8</v>
      </c>
      <c r="CI34" s="101">
        <v>1915.6</v>
      </c>
      <c r="CJ34" s="94">
        <v>2528.6999999999998</v>
      </c>
      <c r="CK34" s="94">
        <v>3570.3</v>
      </c>
      <c r="CL34" s="95">
        <v>3736.9</v>
      </c>
      <c r="CM34" s="63">
        <f t="shared" si="7"/>
        <v>2031.0414283740847</v>
      </c>
      <c r="CN34" s="63">
        <f t="shared" si="7"/>
        <v>2924.4018661746968</v>
      </c>
      <c r="CO34" s="63">
        <f t="shared" si="7"/>
        <v>3851.7759336099584</v>
      </c>
      <c r="CP34" s="63">
        <f t="shared" si="7"/>
        <v>3712.2501894368215</v>
      </c>
      <c r="CQ34" s="63">
        <f t="shared" si="7"/>
        <v>2126.3715706589305</v>
      </c>
      <c r="CR34" s="63">
        <f t="shared" si="7"/>
        <v>2827.0314553324347</v>
      </c>
      <c r="CS34" s="63">
        <f t="shared" si="7"/>
        <v>3812.3100448132777</v>
      </c>
      <c r="CT34" s="63">
        <f t="shared" si="7"/>
        <v>3693.6359160138268</v>
      </c>
      <c r="CU34" s="63">
        <f t="shared" si="7"/>
        <v>1900.2519132476859</v>
      </c>
      <c r="CV34" s="63">
        <f t="shared" si="7"/>
        <v>2912.3202795714192</v>
      </c>
      <c r="CW34" s="63">
        <f t="shared" si="7"/>
        <v>3935.6261327800835</v>
      </c>
      <c r="CX34" s="63">
        <f t="shared" si="7"/>
        <v>4142.0706848405262</v>
      </c>
      <c r="CY34" s="63">
        <f t="shared" si="7"/>
        <v>1949.8685730073212</v>
      </c>
      <c r="CZ34" s="63">
        <f t="shared" si="7"/>
        <v>2734.3860214290789</v>
      </c>
      <c r="DA34" s="312">
        <f t="shared" si="7"/>
        <v>3709.556514522822</v>
      </c>
    </row>
    <row r="35" spans="1:106" ht="20.399999999999999" x14ac:dyDescent="0.2">
      <c r="A35" s="317"/>
      <c r="B35" s="66" t="s">
        <v>19</v>
      </c>
      <c r="C35" s="2">
        <f t="shared" si="14"/>
        <v>876.73700254339826</v>
      </c>
      <c r="D35" s="2">
        <f t="shared" si="14"/>
        <v>1551.1861801227972</v>
      </c>
      <c r="E35" s="2">
        <f t="shared" si="14"/>
        <v>1546.265216964478</v>
      </c>
      <c r="F35" s="2">
        <f t="shared" si="8"/>
        <v>2487.9309700145463</v>
      </c>
      <c r="G35" s="2">
        <f t="shared" si="8"/>
        <v>871.75086033800062</v>
      </c>
      <c r="H35" s="2">
        <f t="shared" si="8"/>
        <v>1043.2727416393652</v>
      </c>
      <c r="I35" s="2">
        <f t="shared" si="8"/>
        <v>1229.0473230742734</v>
      </c>
      <c r="J35" s="2">
        <f t="shared" si="8"/>
        <v>1950.0978007298181</v>
      </c>
      <c r="K35" s="2">
        <f t="shared" si="8"/>
        <v>823.9606900433638</v>
      </c>
      <c r="L35" s="2">
        <f t="shared" si="8"/>
        <v>1003.8940228234608</v>
      </c>
      <c r="M35" s="2">
        <f t="shared" si="8"/>
        <v>1304.8723532047029</v>
      </c>
      <c r="N35" s="2">
        <f t="shared" si="8"/>
        <v>1555.2542413814635</v>
      </c>
      <c r="O35" s="2">
        <f t="shared" si="8"/>
        <v>759.51183245252207</v>
      </c>
      <c r="P35" s="2">
        <f t="shared" si="9"/>
        <v>947.54742008096366</v>
      </c>
      <c r="Q35" s="2">
        <f t="shared" si="9"/>
        <v>1183.1534396671746</v>
      </c>
      <c r="R35" s="2">
        <f t="shared" si="9"/>
        <v>1214.9717117589878</v>
      </c>
      <c r="S35" s="2">
        <f t="shared" si="9"/>
        <v>727.55466640412192</v>
      </c>
      <c r="T35" s="2">
        <f t="shared" si="9"/>
        <v>941.6457965411272</v>
      </c>
      <c r="U35" s="2">
        <f t="shared" si="9"/>
        <v>1228.800638542994</v>
      </c>
      <c r="V35" s="2">
        <f t="shared" si="9"/>
        <v>1471.1459199146261</v>
      </c>
      <c r="W35" s="2">
        <f t="shared" si="9"/>
        <v>884.3756066577281</v>
      </c>
      <c r="X35" s="2">
        <f t="shared" si="9"/>
        <v>1146.496991476713</v>
      </c>
      <c r="Y35" s="2">
        <f t="shared" si="9"/>
        <v>1416.2134570152514</v>
      </c>
      <c r="Z35" s="2">
        <f t="shared" si="10"/>
        <v>1713.1822282651478</v>
      </c>
      <c r="AA35" s="2">
        <f t="shared" si="10"/>
        <v>946.0189650664081</v>
      </c>
      <c r="AB35" s="2">
        <f t="shared" si="10"/>
        <v>1269.9655918117548</v>
      </c>
      <c r="AC35" s="2">
        <f t="shared" si="10"/>
        <v>1565.8968106343086</v>
      </c>
      <c r="AD35" s="2">
        <f t="shared" si="10"/>
        <v>1904.5293770239784</v>
      </c>
      <c r="AE35" s="2">
        <f t="shared" si="10"/>
        <v>973.84633466213836</v>
      </c>
      <c r="AF35" s="2">
        <f t="shared" si="10"/>
        <v>1293.3467061086981</v>
      </c>
      <c r="AG35" s="2">
        <f t="shared" si="10"/>
        <v>1610.3912805862465</v>
      </c>
      <c r="AH35" s="2">
        <f t="shared" si="10"/>
        <v>1968.1724145603384</v>
      </c>
      <c r="AI35" s="2">
        <f t="shared" si="10"/>
        <v>1088.1115870947963</v>
      </c>
      <c r="AJ35" s="2">
        <f t="shared" si="11"/>
        <v>1478.8848114066138</v>
      </c>
      <c r="AK35" s="2">
        <f t="shared" si="11"/>
        <v>1813.9842755651237</v>
      </c>
      <c r="AL35" s="2">
        <f t="shared" si="11"/>
        <v>2280.5734506174613</v>
      </c>
      <c r="AM35" s="2">
        <f t="shared" si="11"/>
        <v>1278.954969729481</v>
      </c>
      <c r="AN35" s="2">
        <f t="shared" si="11"/>
        <v>1701.8122661543132</v>
      </c>
      <c r="AO35" s="2">
        <f t="shared" si="11"/>
        <v>2004.833618945102</v>
      </c>
      <c r="AP35" s="2">
        <f t="shared" si="11"/>
        <v>2515.3929113778981</v>
      </c>
      <c r="AQ35" s="2">
        <f t="shared" si="11"/>
        <v>1358.5092727412059</v>
      </c>
      <c r="AR35" s="2">
        <f t="shared" si="11"/>
        <v>1844.6962534128834</v>
      </c>
      <c r="AS35" s="2">
        <f t="shared" si="11"/>
        <v>2225.2610893433798</v>
      </c>
      <c r="AT35" s="2">
        <f t="shared" si="12"/>
        <v>2866.0528351623166</v>
      </c>
      <c r="AU35" s="2">
        <f t="shared" si="12"/>
        <v>1495.3020997777605</v>
      </c>
      <c r="AV35" s="2">
        <f t="shared" si="12"/>
        <v>2188.4708615633535</v>
      </c>
      <c r="AW35" s="2">
        <f t="shared" si="12"/>
        <v>2621.467143164693</v>
      </c>
      <c r="AX35" s="2">
        <f t="shared" si="12"/>
        <v>3482.3469241569014</v>
      </c>
      <c r="AY35" s="2">
        <f t="shared" si="12"/>
        <v>1774.5391524254728</v>
      </c>
      <c r="AZ35" s="2">
        <f t="shared" si="12"/>
        <v>2615.9854383658612</v>
      </c>
      <c r="BA35" s="2">
        <f t="shared" si="12"/>
        <v>3027.6734208826692</v>
      </c>
      <c r="BB35" s="2">
        <f t="shared" si="12"/>
        <v>4425.0486232486182</v>
      </c>
      <c r="BC35" s="2">
        <f t="shared" si="12"/>
        <v>2199.1185837995245</v>
      </c>
      <c r="BD35" s="2">
        <f t="shared" si="13"/>
        <v>3093.8293002325818</v>
      </c>
      <c r="BE35" s="2">
        <f t="shared" si="13"/>
        <v>3419.9357244348757</v>
      </c>
      <c r="BF35" s="2">
        <f t="shared" si="13"/>
        <v>4392.5219907739038</v>
      </c>
      <c r="BG35" s="2">
        <f t="shared" si="13"/>
        <v>1843.0804735995096</v>
      </c>
      <c r="BH35" s="2">
        <f t="shared" si="13"/>
        <v>2493.0056881383357</v>
      </c>
      <c r="BI35" s="2">
        <f t="shared" si="13"/>
        <v>2862.1767578040904</v>
      </c>
      <c r="BJ35" s="2">
        <f t="shared" si="13"/>
        <v>4022.7455373771536</v>
      </c>
      <c r="BK35" s="2">
        <f t="shared" si="13"/>
        <v>1777.7271208521724</v>
      </c>
      <c r="BL35" s="2">
        <f t="shared" si="13"/>
        <v>2637.1692334917589</v>
      </c>
      <c r="BM35" s="2">
        <f t="shared" si="13"/>
        <v>3014.7153842841767</v>
      </c>
      <c r="BN35" s="2">
        <f>BR35/BR22*BN22</f>
        <v>4447.5890089109198</v>
      </c>
      <c r="BO35" s="102">
        <v>1890.9</v>
      </c>
      <c r="BP35" s="96">
        <v>2811.9</v>
      </c>
      <c r="BQ35" s="96">
        <v>3271.2</v>
      </c>
      <c r="BR35" s="97">
        <v>4979</v>
      </c>
      <c r="BS35" s="103">
        <v>2093.1999999999998</v>
      </c>
      <c r="BT35" s="96">
        <v>2994.5</v>
      </c>
      <c r="BU35" s="96">
        <v>3450.7</v>
      </c>
      <c r="BV35" s="97">
        <v>5063.7</v>
      </c>
      <c r="BW35" s="103">
        <v>2184.1</v>
      </c>
      <c r="BX35" s="96">
        <v>3084</v>
      </c>
      <c r="BY35" s="96">
        <v>3434.8</v>
      </c>
      <c r="BZ35" s="97">
        <v>5082.5</v>
      </c>
      <c r="CA35" s="103">
        <v>2199.5</v>
      </c>
      <c r="CB35" s="96">
        <v>3013.2</v>
      </c>
      <c r="CC35" s="96">
        <v>3320.8</v>
      </c>
      <c r="CD35" s="97">
        <v>5009.7</v>
      </c>
      <c r="CE35" s="103">
        <v>2116</v>
      </c>
      <c r="CF35" s="96">
        <v>2662.7</v>
      </c>
      <c r="CG35" s="96">
        <v>2833.7</v>
      </c>
      <c r="CH35" s="97">
        <v>4412.1000000000004</v>
      </c>
      <c r="CI35" s="103">
        <v>1982</v>
      </c>
      <c r="CJ35" s="96">
        <v>2651.1</v>
      </c>
      <c r="CK35" s="96">
        <v>2831.9</v>
      </c>
      <c r="CL35" s="97">
        <v>4660</v>
      </c>
      <c r="CM35" s="63">
        <f t="shared" si="7"/>
        <v>2192.2365507728218</v>
      </c>
      <c r="CN35" s="63">
        <f t="shared" si="7"/>
        <v>2896.5572658035035</v>
      </c>
      <c r="CO35" s="63">
        <f t="shared" si="7"/>
        <v>2962.3002056463333</v>
      </c>
      <c r="CP35" s="63">
        <f t="shared" si="7"/>
        <v>4661.1193103724363</v>
      </c>
      <c r="CQ35" s="63">
        <f t="shared" si="7"/>
        <v>2299.3527393626428</v>
      </c>
      <c r="CR35" s="63">
        <f t="shared" si="7"/>
        <v>2827.368872810358</v>
      </c>
      <c r="CS35" s="63">
        <f t="shared" si="7"/>
        <v>3196.1343608199036</v>
      </c>
      <c r="CT35" s="63">
        <f t="shared" si="7"/>
        <v>4423.3902240488933</v>
      </c>
      <c r="CU35" s="63">
        <f t="shared" si="7"/>
        <v>2246.4255650267037</v>
      </c>
      <c r="CV35" s="63">
        <f t="shared" si="7"/>
        <v>2970.4569306930694</v>
      </c>
      <c r="CW35" s="63">
        <f t="shared" si="7"/>
        <v>3161.0655676509377</v>
      </c>
      <c r="CX35" s="63">
        <f t="shared" si="7"/>
        <v>4552.6705720652799</v>
      </c>
      <c r="CY35" s="63">
        <f t="shared" si="7"/>
        <v>2287.5755667951753</v>
      </c>
      <c r="CZ35" s="63">
        <f t="shared" si="7"/>
        <v>2622.0920258948972</v>
      </c>
      <c r="DA35" s="312">
        <f t="shared" si="7"/>
        <v>2972.491678029372</v>
      </c>
    </row>
    <row r="36" spans="1:106" ht="10.199999999999999" x14ac:dyDescent="0.2">
      <c r="A36" s="317"/>
      <c r="B36" s="65" t="s">
        <v>20</v>
      </c>
      <c r="C36" s="2">
        <f t="shared" si="14"/>
        <v>1558.4152387563738</v>
      </c>
      <c r="D36" s="2">
        <f t="shared" si="14"/>
        <v>2026.5749381579831</v>
      </c>
      <c r="E36" s="2">
        <f t="shared" si="14"/>
        <v>1892.1757758374367</v>
      </c>
      <c r="F36" s="2">
        <f t="shared" si="8"/>
        <v>1809.0758655182633</v>
      </c>
      <c r="G36" s="2">
        <f t="shared" si="8"/>
        <v>1592.6193527338228</v>
      </c>
      <c r="H36" s="2">
        <f t="shared" si="8"/>
        <v>2081.1866593523787</v>
      </c>
      <c r="I36" s="2">
        <f t="shared" si="8"/>
        <v>2011.2805408334143</v>
      </c>
      <c r="J36" s="2">
        <f t="shared" si="8"/>
        <v>1872.2980965018164</v>
      </c>
      <c r="K36" s="2">
        <f t="shared" si="8"/>
        <v>1534.7519706446619</v>
      </c>
      <c r="L36" s="2">
        <f t="shared" si="8"/>
        <v>1995.1650295392722</v>
      </c>
      <c r="M36" s="2">
        <f t="shared" si="8"/>
        <v>2032.6988446865159</v>
      </c>
      <c r="N36" s="2">
        <f t="shared" si="8"/>
        <v>1939.0275044438738</v>
      </c>
      <c r="O36" s="2">
        <f t="shared" si="8"/>
        <v>1585.9696152229926</v>
      </c>
      <c r="P36" s="2">
        <f t="shared" si="9"/>
        <v>1993.8875196473741</v>
      </c>
      <c r="Q36" s="2">
        <f t="shared" si="9"/>
        <v>2131.0355009099189</v>
      </c>
      <c r="R36" s="2">
        <f t="shared" si="9"/>
        <v>1937.786002179138</v>
      </c>
      <c r="S36" s="2">
        <f t="shared" si="9"/>
        <v>1868.8946315862502</v>
      </c>
      <c r="T36" s="2">
        <f t="shared" si="9"/>
        <v>2355.5604779790224</v>
      </c>
      <c r="U36" s="2">
        <f t="shared" si="9"/>
        <v>2193.8350179957233</v>
      </c>
      <c r="V36" s="2">
        <f t="shared" si="9"/>
        <v>2099.4773917610864</v>
      </c>
      <c r="W36" s="2">
        <f t="shared" si="9"/>
        <v>2175.0827109316301</v>
      </c>
      <c r="X36" s="2">
        <f t="shared" si="9"/>
        <v>2557.7729622863776</v>
      </c>
      <c r="Y36" s="2">
        <f t="shared" si="9"/>
        <v>2443.5829043998388</v>
      </c>
      <c r="Z36" s="2">
        <f t="shared" si="10"/>
        <v>2168.4503844033447</v>
      </c>
      <c r="AA36" s="2">
        <f t="shared" si="10"/>
        <v>2276.5947420519929</v>
      </c>
      <c r="AB36" s="2">
        <f t="shared" si="10"/>
        <v>2643.9050699624754</v>
      </c>
      <c r="AC36" s="2">
        <f t="shared" si="10"/>
        <v>2545.4122330157288</v>
      </c>
      <c r="AD36" s="2">
        <f t="shared" si="10"/>
        <v>2267.4851807158134</v>
      </c>
      <c r="AE36" s="2">
        <f t="shared" si="10"/>
        <v>2404.9440732327289</v>
      </c>
      <c r="AF36" s="2">
        <f t="shared" si="10"/>
        <v>3004.5504088066123</v>
      </c>
      <c r="AG36" s="2">
        <f t="shared" si="10"/>
        <v>2816.2330242829112</v>
      </c>
      <c r="AH36" s="2">
        <f t="shared" si="10"/>
        <v>2520.0771169587315</v>
      </c>
      <c r="AI36" s="2">
        <f t="shared" si="10"/>
        <v>2750.5237355770723</v>
      </c>
      <c r="AJ36" s="2">
        <f t="shared" si="11"/>
        <v>3324.8575909932133</v>
      </c>
      <c r="AK36" s="2">
        <f t="shared" si="11"/>
        <v>3172.7873866239829</v>
      </c>
      <c r="AL36" s="2">
        <f t="shared" si="11"/>
        <v>2846.9315952126753</v>
      </c>
      <c r="AM36" s="2">
        <f t="shared" si="11"/>
        <v>3060.2463699075079</v>
      </c>
      <c r="AN36" s="2">
        <f t="shared" si="11"/>
        <v>3715.7836119679205</v>
      </c>
      <c r="AO36" s="2">
        <f t="shared" si="11"/>
        <v>3526.9771051062348</v>
      </c>
      <c r="AP36" s="2">
        <f t="shared" si="11"/>
        <v>3219.8635725122199</v>
      </c>
      <c r="AQ36" s="2">
        <f t="shared" si="11"/>
        <v>3177.4519998762648</v>
      </c>
      <c r="AR36" s="2">
        <f t="shared" si="11"/>
        <v>3936.937560148056</v>
      </c>
      <c r="AS36" s="2">
        <f t="shared" si="11"/>
        <v>3721.4571007124237</v>
      </c>
      <c r="AT36" s="2">
        <f t="shared" si="12"/>
        <v>3560.0447940664144</v>
      </c>
      <c r="AU36" s="2">
        <f t="shared" si="12"/>
        <v>3462.3575092028336</v>
      </c>
      <c r="AV36" s="2">
        <f t="shared" si="12"/>
        <v>4197.9521900061682</v>
      </c>
      <c r="AW36" s="2">
        <f t="shared" si="12"/>
        <v>3951.6155478140777</v>
      </c>
      <c r="AX36" s="2">
        <f t="shared" si="12"/>
        <v>3834.47354048435</v>
      </c>
      <c r="AY36" s="2">
        <f t="shared" si="12"/>
        <v>3587.5488477124386</v>
      </c>
      <c r="AZ36" s="2">
        <f t="shared" si="12"/>
        <v>4427.316644046884</v>
      </c>
      <c r="BA36" s="2">
        <f t="shared" si="12"/>
        <v>4119.8880990490525</v>
      </c>
      <c r="BB36" s="2">
        <f t="shared" si="12"/>
        <v>4277.4243748946437</v>
      </c>
      <c r="BC36" s="2">
        <f t="shared" si="12"/>
        <v>3943.2200204163705</v>
      </c>
      <c r="BD36" s="2">
        <f t="shared" si="13"/>
        <v>4444.2673658235653</v>
      </c>
      <c r="BE36" s="2">
        <f t="shared" si="13"/>
        <v>4210.3167561121036</v>
      </c>
      <c r="BF36" s="2">
        <f t="shared" si="13"/>
        <v>3905.9981794684486</v>
      </c>
      <c r="BG36" s="2">
        <f t="shared" si="13"/>
        <v>3354.7347294830947</v>
      </c>
      <c r="BH36" s="2">
        <f t="shared" si="13"/>
        <v>4032.9475077112893</v>
      </c>
      <c r="BI36" s="2">
        <f t="shared" si="13"/>
        <v>4104.8382795091475</v>
      </c>
      <c r="BJ36" s="2">
        <f t="shared" si="13"/>
        <v>4230.7451368208112</v>
      </c>
      <c r="BK36" s="2">
        <f t="shared" si="13"/>
        <v>3987.6942741361713</v>
      </c>
      <c r="BL36" s="2">
        <f t="shared" si="13"/>
        <v>4211.0625138803207</v>
      </c>
      <c r="BM36" s="2">
        <f t="shared" si="13"/>
        <v>4197.2130339264968</v>
      </c>
      <c r="BN36" s="2">
        <f t="shared" si="6"/>
        <v>4414.8269708377811</v>
      </c>
      <c r="BO36" s="3">
        <v>3971.6</v>
      </c>
      <c r="BP36" s="94">
        <v>4293.3</v>
      </c>
      <c r="BQ36" s="94">
        <v>4133.8999999999996</v>
      </c>
      <c r="BR36" s="95">
        <v>4466.3999999999996</v>
      </c>
      <c r="BS36" s="101">
        <v>4137.8</v>
      </c>
      <c r="BT36" s="94">
        <v>4203.1000000000004</v>
      </c>
      <c r="BU36" s="94">
        <v>4192</v>
      </c>
      <c r="BV36" s="95">
        <v>4561.7</v>
      </c>
      <c r="BW36" s="101">
        <v>4163.8999999999996</v>
      </c>
      <c r="BX36" s="94">
        <v>4419.5</v>
      </c>
      <c r="BY36" s="94">
        <v>4509.1000000000004</v>
      </c>
      <c r="BZ36" s="95">
        <v>4782</v>
      </c>
      <c r="CA36" s="101">
        <v>4338.3999999999996</v>
      </c>
      <c r="CB36" s="94">
        <v>4556</v>
      </c>
      <c r="CC36" s="94">
        <v>4509.3</v>
      </c>
      <c r="CD36" s="95">
        <v>4562</v>
      </c>
      <c r="CE36" s="101">
        <v>4554.1000000000004</v>
      </c>
      <c r="CF36" s="94">
        <v>4635.6000000000004</v>
      </c>
      <c r="CG36" s="94">
        <v>4467.2</v>
      </c>
      <c r="CH36" s="95">
        <v>4971.5</v>
      </c>
      <c r="CI36" s="101">
        <v>4366.6000000000004</v>
      </c>
      <c r="CJ36" s="94">
        <v>4740.7</v>
      </c>
      <c r="CK36" s="94">
        <v>4863.6000000000004</v>
      </c>
      <c r="CL36" s="95">
        <v>5246.6</v>
      </c>
      <c r="CM36" s="63">
        <f t="shared" si="7"/>
        <v>4676.3816269175231</v>
      </c>
      <c r="CN36" s="63">
        <f t="shared" si="7"/>
        <v>4894.236233330309</v>
      </c>
      <c r="CO36" s="63">
        <f t="shared" si="7"/>
        <v>5083.2074932899995</v>
      </c>
      <c r="CP36" s="63">
        <f t="shared" si="7"/>
        <v>5525.7671315204034</v>
      </c>
      <c r="CQ36" s="63">
        <f t="shared" si="7"/>
        <v>5007.2130645224261</v>
      </c>
      <c r="CR36" s="63">
        <f t="shared" si="7"/>
        <v>5275.8834418942206</v>
      </c>
      <c r="CS36" s="63">
        <f t="shared" si="7"/>
        <v>5328.8339900308574</v>
      </c>
      <c r="CT36" s="63">
        <f t="shared" si="7"/>
        <v>5683.3375967061802</v>
      </c>
      <c r="CU36" s="63">
        <f t="shared" si="7"/>
        <v>4977.811507084587</v>
      </c>
      <c r="CV36" s="63">
        <f t="shared" si="7"/>
        <v>4998.7440896307717</v>
      </c>
      <c r="CW36" s="63">
        <f t="shared" si="7"/>
        <v>5283.8113458343232</v>
      </c>
      <c r="CX36" s="63">
        <f t="shared" si="7"/>
        <v>5538.8326758973344</v>
      </c>
      <c r="CY36" s="63">
        <f t="shared" si="7"/>
        <v>4810.6913501697964</v>
      </c>
      <c r="CZ36" s="63">
        <f t="shared" si="7"/>
        <v>5012.4204263812017</v>
      </c>
      <c r="DA36" s="312">
        <f t="shared" si="7"/>
        <v>4833.3184976903003</v>
      </c>
    </row>
    <row r="37" spans="1:106" ht="10.199999999999999" x14ac:dyDescent="0.2">
      <c r="A37" s="317"/>
      <c r="B37" s="65" t="s">
        <v>22</v>
      </c>
      <c r="C37" s="2">
        <f t="shared" si="14"/>
        <v>602.76945747615093</v>
      </c>
      <c r="D37" s="2">
        <f t="shared" si="14"/>
        <v>775.99344526962409</v>
      </c>
      <c r="E37" s="2">
        <f t="shared" si="14"/>
        <v>758.54747566449885</v>
      </c>
      <c r="F37" s="2">
        <f t="shared" si="8"/>
        <v>899.12227697992557</v>
      </c>
      <c r="G37" s="2">
        <f t="shared" si="8"/>
        <v>728.83986060841107</v>
      </c>
      <c r="H37" s="2">
        <f t="shared" si="8"/>
        <v>839.97439438125321</v>
      </c>
      <c r="I37" s="2">
        <f t="shared" si="8"/>
        <v>753.73808334242563</v>
      </c>
      <c r="J37" s="2">
        <f t="shared" si="8"/>
        <v>792.05932902430482</v>
      </c>
      <c r="K37" s="2">
        <f t="shared" si="8"/>
        <v>702.18459503141366</v>
      </c>
      <c r="L37" s="2">
        <f t="shared" si="8"/>
        <v>846.23014130061745</v>
      </c>
      <c r="M37" s="2">
        <f t="shared" si="8"/>
        <v>764.62999940635314</v>
      </c>
      <c r="N37" s="2">
        <f t="shared" si="8"/>
        <v>809.84431087853477</v>
      </c>
      <c r="O37" s="2">
        <f t="shared" si="8"/>
        <v>782.4790984946618</v>
      </c>
      <c r="P37" s="2">
        <f t="shared" si="9"/>
        <v>858.80018399789924</v>
      </c>
      <c r="Q37" s="2">
        <f t="shared" si="9"/>
        <v>595.68476808214632</v>
      </c>
      <c r="R37" s="2">
        <f t="shared" si="9"/>
        <v>427.85777991810801</v>
      </c>
      <c r="S37" s="2">
        <f t="shared" si="9"/>
        <v>507.70058707348943</v>
      </c>
      <c r="T37" s="2">
        <f t="shared" si="9"/>
        <v>617.6004755698408</v>
      </c>
      <c r="U37" s="2">
        <f t="shared" si="9"/>
        <v>534.88014985724919</v>
      </c>
      <c r="V37" s="2">
        <f t="shared" si="9"/>
        <v>498.9237472893879</v>
      </c>
      <c r="W37" s="2">
        <f t="shared" si="9"/>
        <v>626.11354854866033</v>
      </c>
      <c r="X37" s="2">
        <f t="shared" si="9"/>
        <v>791.93859650334093</v>
      </c>
      <c r="Y37" s="2">
        <f t="shared" si="9"/>
        <v>735.12600905602517</v>
      </c>
      <c r="Z37" s="2">
        <f t="shared" si="10"/>
        <v>691.70132898467295</v>
      </c>
      <c r="AA37" s="2">
        <f t="shared" si="10"/>
        <v>721.21774582798957</v>
      </c>
      <c r="AB37" s="2">
        <f t="shared" si="10"/>
        <v>1024.6761814102056</v>
      </c>
      <c r="AC37" s="2">
        <f t="shared" si="10"/>
        <v>851.93429459859476</v>
      </c>
      <c r="AD37" s="2">
        <f t="shared" si="10"/>
        <v>797.45973737307384</v>
      </c>
      <c r="AE37" s="2">
        <f t="shared" si="10"/>
        <v>831.89685042787141</v>
      </c>
      <c r="AF37" s="2">
        <f t="shared" si="10"/>
        <v>1119.3940722889149</v>
      </c>
      <c r="AG37" s="2">
        <f t="shared" si="10"/>
        <v>992.0484962349077</v>
      </c>
      <c r="AH37" s="2">
        <f t="shared" si="10"/>
        <v>934.19897295728958</v>
      </c>
      <c r="AI37" s="2">
        <f t="shared" si="10"/>
        <v>983.54269932756984</v>
      </c>
      <c r="AJ37" s="2">
        <f t="shared" si="11"/>
        <v>1285.4842307177589</v>
      </c>
      <c r="AK37" s="2">
        <f t="shared" si="11"/>
        <v>1166.8526229994075</v>
      </c>
      <c r="AL37" s="2">
        <f t="shared" si="11"/>
        <v>1105.4256332757629</v>
      </c>
      <c r="AM37" s="2">
        <f t="shared" si="11"/>
        <v>1196.7693563880887</v>
      </c>
      <c r="AN37" s="2">
        <f t="shared" si="11"/>
        <v>1575.7149484766026</v>
      </c>
      <c r="AO37" s="2">
        <f t="shared" si="11"/>
        <v>1411.0361403378781</v>
      </c>
      <c r="AP37" s="2">
        <f t="shared" si="11"/>
        <v>1410.4148747841107</v>
      </c>
      <c r="AQ37" s="2">
        <f t="shared" si="11"/>
        <v>1368.8330771693888</v>
      </c>
      <c r="AR37" s="2">
        <f t="shared" si="11"/>
        <v>1801.6027122273279</v>
      </c>
      <c r="AS37" s="2">
        <f t="shared" si="11"/>
        <v>1658.7843805572024</v>
      </c>
      <c r="AT37" s="2">
        <f t="shared" si="12"/>
        <v>1686.5963370754175</v>
      </c>
      <c r="AU37" s="2">
        <f t="shared" si="12"/>
        <v>1685.0332532821008</v>
      </c>
      <c r="AV37" s="2">
        <f t="shared" si="12"/>
        <v>2189.8601953874295</v>
      </c>
      <c r="AW37" s="2">
        <f t="shared" si="12"/>
        <v>1966.7764374629523</v>
      </c>
      <c r="AX37" s="2">
        <f t="shared" si="12"/>
        <v>2063.1968192285553</v>
      </c>
      <c r="AY37" s="2">
        <f t="shared" si="12"/>
        <v>2172.1059398014731</v>
      </c>
      <c r="AZ37" s="2">
        <f t="shared" si="12"/>
        <v>2792.5941919079273</v>
      </c>
      <c r="BA37" s="2">
        <f t="shared" si="12"/>
        <v>2491.3848214285717</v>
      </c>
      <c r="BB37" s="2">
        <f t="shared" si="12"/>
        <v>2530.1860823258498</v>
      </c>
      <c r="BC37" s="2">
        <f t="shared" si="12"/>
        <v>2621.854034582133</v>
      </c>
      <c r="BD37" s="2">
        <f t="shared" si="13"/>
        <v>3323.0111076415224</v>
      </c>
      <c r="BE37" s="2">
        <f t="shared" si="13"/>
        <v>3015.1614367219922</v>
      </c>
      <c r="BF37" s="2">
        <f t="shared" si="13"/>
        <v>2537.4171848013821</v>
      </c>
      <c r="BG37" s="2">
        <f t="shared" si="13"/>
        <v>1719.3136407300674</v>
      </c>
      <c r="BH37" s="2">
        <f t="shared" si="13"/>
        <v>2036.8394522014544</v>
      </c>
      <c r="BI37" s="2">
        <f t="shared" si="13"/>
        <v>2013.1178349140491</v>
      </c>
      <c r="BJ37" s="2">
        <f t="shared" si="13"/>
        <v>2174.9290155440417</v>
      </c>
      <c r="BK37" s="2">
        <f t="shared" si="13"/>
        <v>1924.8636087095742</v>
      </c>
      <c r="BL37" s="2">
        <f t="shared" si="13"/>
        <v>2491.0897087032167</v>
      </c>
      <c r="BM37" s="2">
        <f t="shared" si="13"/>
        <v>2720.2400303793725</v>
      </c>
      <c r="BN37" s="2">
        <f t="shared" si="6"/>
        <v>2822.9291018998279</v>
      </c>
      <c r="BO37" s="3">
        <v>2480.1</v>
      </c>
      <c r="BP37" s="94">
        <v>3082</v>
      </c>
      <c r="BQ37" s="94">
        <v>3207.3</v>
      </c>
      <c r="BR37" s="95">
        <v>3241.4</v>
      </c>
      <c r="BS37" s="101">
        <v>2780.5</v>
      </c>
      <c r="BT37" s="94">
        <v>3233.4</v>
      </c>
      <c r="BU37" s="94">
        <v>3588.1</v>
      </c>
      <c r="BV37" s="95">
        <v>3571.5</v>
      </c>
      <c r="BW37" s="101">
        <v>2995.4</v>
      </c>
      <c r="BX37" s="94">
        <v>3359.5</v>
      </c>
      <c r="BY37" s="94">
        <v>3738.3</v>
      </c>
      <c r="BZ37" s="95">
        <v>3546.6</v>
      </c>
      <c r="CA37" s="101">
        <v>2870.3</v>
      </c>
      <c r="CB37" s="94">
        <v>3109.9</v>
      </c>
      <c r="CC37" s="94">
        <v>3527.5</v>
      </c>
      <c r="CD37" s="95">
        <v>3141.7</v>
      </c>
      <c r="CE37" s="101">
        <v>2139.8000000000002</v>
      </c>
      <c r="CF37" s="94">
        <v>2198.1</v>
      </c>
      <c r="CG37" s="94">
        <v>2649.2</v>
      </c>
      <c r="CH37" s="95">
        <v>2490.6999999999998</v>
      </c>
      <c r="CI37" s="101">
        <v>1899.7</v>
      </c>
      <c r="CJ37" s="94">
        <v>2055.6999999999998</v>
      </c>
      <c r="CK37" s="94">
        <v>2569</v>
      </c>
      <c r="CL37" s="95">
        <v>2613.1</v>
      </c>
      <c r="CM37" s="63">
        <f t="shared" si="7"/>
        <v>2194.7628300263486</v>
      </c>
      <c r="CN37" s="63">
        <f t="shared" si="7"/>
        <v>2508.5638850953615</v>
      </c>
      <c r="CO37" s="63">
        <f t="shared" si="7"/>
        <v>3008.4124535431765</v>
      </c>
      <c r="CP37" s="63">
        <f t="shared" si="7"/>
        <v>2999.6856988612053</v>
      </c>
      <c r="CQ37" s="63">
        <f t="shared" si="7"/>
        <v>2413.8764773888265</v>
      </c>
      <c r="CR37" s="63">
        <f t="shared" si="7"/>
        <v>2578.2166352719564</v>
      </c>
      <c r="CS37" s="63">
        <f t="shared" si="7"/>
        <v>3010.3326827647779</v>
      </c>
      <c r="CT37" s="63">
        <f t="shared" si="7"/>
        <v>2983.2896102837817</v>
      </c>
      <c r="CU37" s="63">
        <f t="shared" si="7"/>
        <v>2366.0187879765554</v>
      </c>
      <c r="CV37" s="63">
        <f t="shared" si="7"/>
        <v>2572.4566093713211</v>
      </c>
      <c r="CW37" s="63">
        <f t="shared" si="7"/>
        <v>3146.5622780972949</v>
      </c>
      <c r="CX37" s="63">
        <f t="shared" si="7"/>
        <v>3283.5296738443985</v>
      </c>
      <c r="CY37" s="63">
        <f t="shared" si="7"/>
        <v>2392.6801688444375</v>
      </c>
      <c r="CZ37" s="63">
        <f t="shared" si="7"/>
        <v>2002.2140452083825</v>
      </c>
      <c r="DA37" s="312">
        <f t="shared" si="7"/>
        <v>2512.6199364657518</v>
      </c>
    </row>
    <row r="39" spans="1:106" ht="13.8" thickBot="1" x14ac:dyDescent="0.3"/>
    <row r="40" spans="1:106" ht="10.199999999999999" x14ac:dyDescent="0.2">
      <c r="B40" s="26"/>
      <c r="C40" s="326">
        <v>1995</v>
      </c>
      <c r="D40" s="327"/>
      <c r="E40" s="327"/>
      <c r="F40" s="328"/>
      <c r="G40" s="329">
        <v>1996</v>
      </c>
      <c r="H40" s="327"/>
      <c r="I40" s="327"/>
      <c r="J40" s="327"/>
      <c r="K40" s="326">
        <v>1997</v>
      </c>
      <c r="L40" s="327"/>
      <c r="M40" s="327"/>
      <c r="N40" s="328"/>
      <c r="O40" s="326">
        <v>1998</v>
      </c>
      <c r="P40" s="327"/>
      <c r="Q40" s="327"/>
      <c r="R40" s="327"/>
      <c r="S40" s="326">
        <v>1999</v>
      </c>
      <c r="T40" s="327"/>
      <c r="U40" s="327"/>
      <c r="V40" s="328"/>
      <c r="W40" s="329">
        <v>2000</v>
      </c>
      <c r="X40" s="327"/>
      <c r="Y40" s="327"/>
      <c r="Z40" s="328"/>
      <c r="AA40" s="326">
        <v>2001</v>
      </c>
      <c r="AB40" s="327"/>
      <c r="AC40" s="327"/>
      <c r="AD40" s="328"/>
      <c r="AE40" s="326">
        <v>2002</v>
      </c>
      <c r="AF40" s="327"/>
      <c r="AG40" s="327"/>
      <c r="AH40" s="328"/>
      <c r="AI40" s="326">
        <v>2003</v>
      </c>
      <c r="AJ40" s="327"/>
      <c r="AK40" s="327"/>
      <c r="AL40" s="328"/>
      <c r="AM40" s="322">
        <v>2004</v>
      </c>
      <c r="AN40" s="322"/>
      <c r="AO40" s="322"/>
      <c r="AP40" s="322"/>
      <c r="AQ40" s="321">
        <v>2005</v>
      </c>
      <c r="AR40" s="322"/>
      <c r="AS40" s="322"/>
      <c r="AT40" s="323"/>
      <c r="AU40" s="321">
        <v>2006</v>
      </c>
      <c r="AV40" s="322"/>
      <c r="AW40" s="322"/>
      <c r="AX40" s="323"/>
      <c r="AY40" s="321">
        <v>2007</v>
      </c>
      <c r="AZ40" s="322"/>
      <c r="BA40" s="322"/>
      <c r="BB40" s="323"/>
      <c r="BC40" s="321">
        <v>2008</v>
      </c>
      <c r="BD40" s="322"/>
      <c r="BE40" s="322"/>
      <c r="BF40" s="323"/>
      <c r="BG40" s="321">
        <v>2009</v>
      </c>
      <c r="BH40" s="322"/>
      <c r="BI40" s="322"/>
      <c r="BJ40" s="323"/>
      <c r="BK40" s="318">
        <v>2010</v>
      </c>
      <c r="BL40" s="324"/>
      <c r="BM40" s="324"/>
      <c r="BN40" s="325"/>
      <c r="BO40" s="324">
        <v>2011</v>
      </c>
      <c r="BP40" s="319"/>
      <c r="BQ40" s="319"/>
      <c r="BR40" s="320"/>
      <c r="BS40" s="318">
        <v>2012</v>
      </c>
      <c r="BT40" s="319"/>
      <c r="BU40" s="319"/>
      <c r="BV40" s="320"/>
      <c r="BW40" s="318">
        <v>2013</v>
      </c>
      <c r="BX40" s="319"/>
      <c r="BY40" s="319"/>
      <c r="BZ40" s="320"/>
      <c r="CA40" s="318">
        <v>2014</v>
      </c>
      <c r="CB40" s="319"/>
      <c r="CC40" s="319"/>
      <c r="CD40" s="320"/>
      <c r="CE40" s="318">
        <v>2015</v>
      </c>
      <c r="CF40" s="319"/>
      <c r="CG40" s="319"/>
      <c r="CH40" s="320"/>
      <c r="CI40" s="318">
        <v>2016</v>
      </c>
      <c r="CJ40" s="319"/>
      <c r="CK40" s="319"/>
      <c r="CL40" s="320"/>
      <c r="CM40" s="318">
        <v>2017</v>
      </c>
      <c r="CN40" s="319"/>
      <c r="CO40" s="319"/>
      <c r="CP40" s="320"/>
      <c r="CQ40" s="318">
        <v>2018</v>
      </c>
      <c r="CR40" s="319"/>
      <c r="CS40" s="319"/>
      <c r="CT40" s="320"/>
      <c r="CU40" s="318">
        <v>2019</v>
      </c>
      <c r="CV40" s="319"/>
      <c r="CW40" s="319"/>
      <c r="CX40" s="320"/>
      <c r="CY40" s="318">
        <v>2020</v>
      </c>
      <c r="CZ40" s="319"/>
      <c r="DA40" s="319"/>
      <c r="DB40" s="320"/>
    </row>
    <row r="41" spans="1:106" ht="10.8" thickBot="1" x14ac:dyDescent="0.25">
      <c r="B41" s="28"/>
      <c r="C41" s="9" t="s">
        <v>8</v>
      </c>
      <c r="D41" s="9" t="s">
        <v>9</v>
      </c>
      <c r="E41" s="10" t="s">
        <v>10</v>
      </c>
      <c r="F41" s="9" t="s">
        <v>11</v>
      </c>
      <c r="G41" s="9" t="s">
        <v>8</v>
      </c>
      <c r="H41" s="9" t="s">
        <v>9</v>
      </c>
      <c r="I41" s="10" t="s">
        <v>10</v>
      </c>
      <c r="J41" s="9" t="s">
        <v>11</v>
      </c>
      <c r="K41" s="9" t="s">
        <v>8</v>
      </c>
      <c r="L41" s="9" t="s">
        <v>9</v>
      </c>
      <c r="M41" s="10" t="s">
        <v>10</v>
      </c>
      <c r="N41" s="9" t="s">
        <v>11</v>
      </c>
      <c r="O41" s="9" t="s">
        <v>8</v>
      </c>
      <c r="P41" s="9" t="s">
        <v>9</v>
      </c>
      <c r="Q41" s="10" t="s">
        <v>10</v>
      </c>
      <c r="R41" s="9" t="s">
        <v>11</v>
      </c>
      <c r="S41" s="9" t="s">
        <v>8</v>
      </c>
      <c r="T41" s="9" t="s">
        <v>9</v>
      </c>
      <c r="U41" s="10" t="s">
        <v>10</v>
      </c>
      <c r="V41" s="9" t="s">
        <v>11</v>
      </c>
      <c r="W41" s="9" t="s">
        <v>8</v>
      </c>
      <c r="X41" s="9" t="s">
        <v>9</v>
      </c>
      <c r="Y41" s="10" t="s">
        <v>10</v>
      </c>
      <c r="Z41" s="9" t="s">
        <v>11</v>
      </c>
      <c r="AA41" s="9" t="s">
        <v>8</v>
      </c>
      <c r="AB41" s="9" t="s">
        <v>9</v>
      </c>
      <c r="AC41" s="10" t="s">
        <v>10</v>
      </c>
      <c r="AD41" s="9" t="s">
        <v>11</v>
      </c>
      <c r="AE41" s="9" t="s">
        <v>8</v>
      </c>
      <c r="AF41" s="9" t="s">
        <v>9</v>
      </c>
      <c r="AG41" s="10" t="s">
        <v>10</v>
      </c>
      <c r="AH41" s="9" t="s">
        <v>11</v>
      </c>
      <c r="AI41" s="9" t="s">
        <v>8</v>
      </c>
      <c r="AJ41" s="9" t="s">
        <v>9</v>
      </c>
      <c r="AK41" s="10" t="s">
        <v>10</v>
      </c>
      <c r="AL41" s="9" t="s">
        <v>11</v>
      </c>
      <c r="AM41" s="33" t="s">
        <v>13</v>
      </c>
      <c r="AN41" s="30" t="s">
        <v>14</v>
      </c>
      <c r="AO41" s="31" t="s">
        <v>15</v>
      </c>
      <c r="AP41" s="34" t="s">
        <v>16</v>
      </c>
      <c r="AQ41" s="29" t="s">
        <v>13</v>
      </c>
      <c r="AR41" s="30" t="s">
        <v>14</v>
      </c>
      <c r="AS41" s="31" t="s">
        <v>15</v>
      </c>
      <c r="AT41" s="32" t="s">
        <v>16</v>
      </c>
      <c r="AU41" s="29" t="s">
        <v>13</v>
      </c>
      <c r="AV41" s="30" t="s">
        <v>14</v>
      </c>
      <c r="AW41" s="31" t="s">
        <v>15</v>
      </c>
      <c r="AX41" s="32" t="s">
        <v>16</v>
      </c>
      <c r="AY41" s="29" t="s">
        <v>13</v>
      </c>
      <c r="AZ41" s="30" t="s">
        <v>14</v>
      </c>
      <c r="BA41" s="31" t="s">
        <v>15</v>
      </c>
      <c r="BB41" s="32" t="s">
        <v>16</v>
      </c>
      <c r="BC41" s="29" t="s">
        <v>13</v>
      </c>
      <c r="BD41" s="30" t="s">
        <v>14</v>
      </c>
      <c r="BE41" s="31" t="s">
        <v>15</v>
      </c>
      <c r="BF41" s="32" t="s">
        <v>16</v>
      </c>
      <c r="BG41" s="29" t="s">
        <v>13</v>
      </c>
      <c r="BH41" s="30" t="s">
        <v>14</v>
      </c>
      <c r="BI41" s="31" t="s">
        <v>15</v>
      </c>
      <c r="BJ41" s="32" t="s">
        <v>16</v>
      </c>
      <c r="BK41" s="29" t="s">
        <v>13</v>
      </c>
      <c r="BL41" s="30" t="s">
        <v>14</v>
      </c>
      <c r="BM41" s="31" t="s">
        <v>15</v>
      </c>
      <c r="BN41" s="32" t="s">
        <v>16</v>
      </c>
      <c r="BO41" s="33" t="s">
        <v>13</v>
      </c>
      <c r="BP41" s="30" t="s">
        <v>14</v>
      </c>
      <c r="BQ41" s="31" t="s">
        <v>15</v>
      </c>
      <c r="BR41" s="32" t="s">
        <v>16</v>
      </c>
      <c r="BS41" s="29" t="s">
        <v>13</v>
      </c>
      <c r="BT41" s="30" t="s">
        <v>14</v>
      </c>
      <c r="BU41" s="31" t="s">
        <v>15</v>
      </c>
      <c r="BV41" s="32" t="s">
        <v>16</v>
      </c>
      <c r="BW41" s="29" t="s">
        <v>13</v>
      </c>
      <c r="BX41" s="30" t="s">
        <v>14</v>
      </c>
      <c r="BY41" s="31" t="s">
        <v>15</v>
      </c>
      <c r="BZ41" s="32" t="s">
        <v>16</v>
      </c>
      <c r="CA41" s="29" t="s">
        <v>13</v>
      </c>
      <c r="CB41" s="30" t="s">
        <v>14</v>
      </c>
      <c r="CC41" s="31" t="s">
        <v>15</v>
      </c>
      <c r="CD41" s="32" t="s">
        <v>16</v>
      </c>
      <c r="CE41" s="29" t="s">
        <v>13</v>
      </c>
      <c r="CF41" s="30" t="s">
        <v>14</v>
      </c>
      <c r="CG41" s="31" t="s">
        <v>15</v>
      </c>
      <c r="CH41" s="32" t="s">
        <v>16</v>
      </c>
      <c r="CI41" s="29" t="s">
        <v>13</v>
      </c>
      <c r="CJ41" s="30" t="s">
        <v>14</v>
      </c>
      <c r="CK41" s="31" t="s">
        <v>15</v>
      </c>
      <c r="CL41" s="32" t="s">
        <v>16</v>
      </c>
      <c r="CM41" s="29" t="s">
        <v>13</v>
      </c>
      <c r="CN41" s="30" t="s">
        <v>14</v>
      </c>
      <c r="CO41" s="31" t="s">
        <v>15</v>
      </c>
      <c r="CP41" s="32" t="s">
        <v>16</v>
      </c>
      <c r="CQ41" s="29" t="s">
        <v>13</v>
      </c>
      <c r="CR41" s="30" t="s">
        <v>14</v>
      </c>
      <c r="CS41" s="31" t="s">
        <v>15</v>
      </c>
      <c r="CT41" s="32" t="s">
        <v>16</v>
      </c>
      <c r="CU41" s="29" t="s">
        <v>13</v>
      </c>
      <c r="CV41" s="30" t="s">
        <v>14</v>
      </c>
      <c r="CW41" s="31" t="s">
        <v>15</v>
      </c>
      <c r="CX41" s="32" t="s">
        <v>16</v>
      </c>
      <c r="CY41" s="29" t="s">
        <v>13</v>
      </c>
      <c r="CZ41" s="30" t="s">
        <v>14</v>
      </c>
      <c r="DA41" s="31" t="s">
        <v>15</v>
      </c>
      <c r="DB41" s="32" t="s">
        <v>16</v>
      </c>
    </row>
    <row r="42" spans="1:106" ht="10.199999999999999" x14ac:dyDescent="0.2">
      <c r="B42" s="62" t="s">
        <v>23</v>
      </c>
      <c r="C42" s="35"/>
      <c r="D42" s="36"/>
      <c r="E42" s="36"/>
      <c r="F42" s="37"/>
      <c r="G42" s="38"/>
      <c r="H42" s="36"/>
      <c r="I42" s="36"/>
      <c r="J42" s="39"/>
      <c r="K42" s="35"/>
      <c r="L42" s="36"/>
      <c r="M42" s="36"/>
      <c r="N42" s="37"/>
      <c r="O42" s="35"/>
      <c r="P42" s="36"/>
      <c r="Q42" s="36"/>
      <c r="R42" s="37"/>
      <c r="S42" s="35"/>
      <c r="T42" s="36"/>
      <c r="U42" s="36"/>
      <c r="V42" s="37"/>
      <c r="W42" s="35"/>
      <c r="X42" s="36"/>
      <c r="Y42" s="36"/>
      <c r="Z42" s="37"/>
      <c r="AA42" s="35"/>
      <c r="AB42" s="36"/>
      <c r="AC42" s="36"/>
      <c r="AD42" s="37"/>
      <c r="AE42" s="39"/>
      <c r="AF42" s="40"/>
      <c r="AG42" s="36"/>
      <c r="AH42" s="37"/>
      <c r="BO42" s="106">
        <v>18440.099999999999</v>
      </c>
      <c r="BP42" s="107">
        <v>19714.8</v>
      </c>
      <c r="BQ42" s="107">
        <v>20978.400000000001</v>
      </c>
      <c r="BR42" s="108">
        <v>22617.3</v>
      </c>
      <c r="BS42" s="106">
        <v>19492.3</v>
      </c>
      <c r="BT42" s="107">
        <v>20672.400000000001</v>
      </c>
      <c r="BU42" s="107">
        <v>21711.599999999999</v>
      </c>
      <c r="BV42" s="108">
        <v>23164</v>
      </c>
      <c r="BW42" s="106">
        <v>19712.5</v>
      </c>
      <c r="BX42" s="107">
        <v>21028.1</v>
      </c>
      <c r="BY42" s="108">
        <v>22039.1</v>
      </c>
      <c r="BZ42" s="109">
        <v>23753.4</v>
      </c>
      <c r="CA42" s="106">
        <v>19703.099999999999</v>
      </c>
      <c r="CB42" s="107">
        <v>21144.799999999999</v>
      </c>
      <c r="CC42" s="107">
        <v>22348.7</v>
      </c>
      <c r="CD42" s="108">
        <v>23973.599999999999</v>
      </c>
      <c r="CE42" s="110">
        <v>19401.7</v>
      </c>
      <c r="CF42" s="107">
        <v>20491</v>
      </c>
      <c r="CG42" s="111">
        <v>21968</v>
      </c>
      <c r="CH42" s="109">
        <v>23589.9</v>
      </c>
      <c r="CI42" s="112">
        <v>19361.7</v>
      </c>
      <c r="CJ42" s="113">
        <v>20556.7</v>
      </c>
      <c r="CK42" s="113">
        <v>21980.9</v>
      </c>
      <c r="CL42" s="114">
        <v>23716.799999999999</v>
      </c>
      <c r="CM42" s="112">
        <v>19615.8</v>
      </c>
      <c r="CN42" s="113">
        <v>21038.5</v>
      </c>
      <c r="CO42" s="113">
        <v>22561</v>
      </c>
      <c r="CP42" s="114">
        <v>23963.9</v>
      </c>
      <c r="CQ42" s="112">
        <v>20052.5</v>
      </c>
      <c r="CR42" s="113">
        <v>21582.6</v>
      </c>
      <c r="CS42" s="113">
        <v>23120.799999999999</v>
      </c>
      <c r="CT42" s="114">
        <v>24634.5</v>
      </c>
      <c r="CU42" s="112">
        <v>20130</v>
      </c>
      <c r="CV42" s="113">
        <v>21828.2</v>
      </c>
      <c r="CW42" s="113">
        <v>23476.7</v>
      </c>
      <c r="CX42" s="114">
        <v>25155</v>
      </c>
      <c r="CY42" s="92">
        <v>20458.7</v>
      </c>
      <c r="CZ42" s="92">
        <v>20076.2</v>
      </c>
      <c r="DA42" s="312">
        <v>22688.799999999999</v>
      </c>
    </row>
    <row r="43" spans="1:106" ht="10.199999999999999" x14ac:dyDescent="0.2">
      <c r="B43" s="62"/>
      <c r="C43" s="68"/>
      <c r="D43" s="69"/>
      <c r="E43" s="69"/>
      <c r="F43" s="70"/>
      <c r="G43" s="71"/>
      <c r="H43" s="69"/>
      <c r="I43" s="69"/>
      <c r="J43" s="72"/>
      <c r="K43" s="68"/>
      <c r="L43" s="69"/>
      <c r="M43" s="69"/>
      <c r="N43" s="70"/>
      <c r="O43" s="68"/>
      <c r="P43" s="69"/>
      <c r="Q43" s="69"/>
      <c r="R43" s="70"/>
      <c r="S43" s="68"/>
      <c r="T43" s="69"/>
      <c r="U43" s="69"/>
      <c r="V43" s="70"/>
      <c r="W43" s="68"/>
      <c r="X43" s="69"/>
      <c r="Y43" s="69"/>
      <c r="Z43" s="70"/>
      <c r="AA43" s="68"/>
      <c r="AB43" s="69"/>
      <c r="AC43" s="69"/>
      <c r="AD43" s="70"/>
      <c r="AE43" s="72"/>
      <c r="AF43" s="69"/>
      <c r="AG43" s="69"/>
      <c r="AH43" s="70"/>
      <c r="BO43" s="115"/>
      <c r="BP43" s="116"/>
      <c r="BQ43" s="116"/>
      <c r="BR43" s="117"/>
      <c r="BS43" s="115"/>
      <c r="BT43" s="116"/>
      <c r="BU43" s="116"/>
      <c r="BV43" s="117"/>
      <c r="BW43" s="115"/>
      <c r="BX43" s="116"/>
      <c r="BY43" s="117"/>
      <c r="BZ43" s="118"/>
      <c r="CA43" s="115"/>
      <c r="CB43" s="116"/>
      <c r="CC43" s="116"/>
      <c r="CD43" s="117"/>
      <c r="CE43" s="115"/>
      <c r="CF43" s="116"/>
      <c r="CG43" s="117"/>
      <c r="CH43" s="118"/>
      <c r="CI43" s="119"/>
      <c r="CJ43" s="120"/>
      <c r="CK43" s="120"/>
      <c r="CL43" s="121"/>
      <c r="CM43" s="119"/>
      <c r="CN43" s="120"/>
      <c r="CO43" s="120"/>
      <c r="CP43" s="121"/>
      <c r="CQ43" s="119"/>
      <c r="CR43" s="120"/>
      <c r="CS43" s="120"/>
      <c r="CT43" s="121"/>
      <c r="CU43" s="119"/>
      <c r="CV43" s="120"/>
      <c r="CW43" s="120"/>
      <c r="CX43" s="121"/>
      <c r="CY43" s="122"/>
      <c r="CZ43" s="122"/>
      <c r="DA43" s="313"/>
    </row>
    <row r="44" spans="1:106" ht="10.199999999999999" x14ac:dyDescent="0.2">
      <c r="B44" s="64" t="s">
        <v>17</v>
      </c>
      <c r="C44" s="41"/>
      <c r="D44" s="42"/>
      <c r="E44" s="42"/>
      <c r="F44" s="43"/>
      <c r="G44" s="44"/>
      <c r="H44" s="42"/>
      <c r="I44" s="42"/>
      <c r="J44" s="45"/>
      <c r="K44" s="41"/>
      <c r="L44" s="42"/>
      <c r="M44" s="42"/>
      <c r="N44" s="43"/>
      <c r="O44" s="41"/>
      <c r="P44" s="42"/>
      <c r="Q44" s="42"/>
      <c r="R44" s="43"/>
      <c r="S44" s="41"/>
      <c r="T44" s="42"/>
      <c r="U44" s="42"/>
      <c r="V44" s="43"/>
      <c r="W44" s="41"/>
      <c r="X44" s="42"/>
      <c r="Y44" s="42"/>
      <c r="Z44" s="43"/>
      <c r="AA44" s="41"/>
      <c r="AB44" s="42"/>
      <c r="AC44" s="42"/>
      <c r="AD44" s="43"/>
      <c r="AE44" s="45"/>
      <c r="AF44" s="42"/>
      <c r="AG44" s="42"/>
      <c r="AH44" s="43"/>
      <c r="BO44" s="123">
        <v>14232.8</v>
      </c>
      <c r="BP44" s="124">
        <v>14860.7</v>
      </c>
      <c r="BQ44" s="124">
        <v>15634.6</v>
      </c>
      <c r="BR44" s="125">
        <v>16223.9</v>
      </c>
      <c r="BS44" s="123">
        <v>15162</v>
      </c>
      <c r="BT44" s="124">
        <v>15782.7</v>
      </c>
      <c r="BU44" s="124">
        <v>16585.900000000001</v>
      </c>
      <c r="BV44" s="125">
        <v>17177.3</v>
      </c>
      <c r="BW44" s="123">
        <v>15743.8</v>
      </c>
      <c r="BX44" s="124">
        <v>16427.400000000001</v>
      </c>
      <c r="BY44" s="125">
        <v>17298.400000000001</v>
      </c>
      <c r="BZ44" s="126">
        <v>17687.400000000001</v>
      </c>
      <c r="CA44" s="123">
        <v>16057.4</v>
      </c>
      <c r="CB44" s="124">
        <v>16562.3</v>
      </c>
      <c r="CC44" s="124">
        <v>17344.599999999999</v>
      </c>
      <c r="CD44" s="125">
        <v>17788.599999999999</v>
      </c>
      <c r="CE44" s="123">
        <v>15022</v>
      </c>
      <c r="CF44" s="124">
        <v>15254.4</v>
      </c>
      <c r="CG44" s="125">
        <v>15928.6</v>
      </c>
      <c r="CH44" s="126">
        <v>16149</v>
      </c>
      <c r="CI44" s="127">
        <v>14748.6</v>
      </c>
      <c r="CJ44" s="128">
        <v>14991.2</v>
      </c>
      <c r="CK44" s="128">
        <v>15605.2</v>
      </c>
      <c r="CL44" s="129">
        <v>16053.5</v>
      </c>
      <c r="CM44" s="127">
        <v>15017.3</v>
      </c>
      <c r="CN44" s="128">
        <v>15516.3</v>
      </c>
      <c r="CO44" s="128">
        <v>16234.8</v>
      </c>
      <c r="CP44" s="129">
        <v>16717.7</v>
      </c>
      <c r="CQ44" s="127">
        <v>15354.2</v>
      </c>
      <c r="CR44" s="128">
        <v>15990.9</v>
      </c>
      <c r="CS44" s="128">
        <v>16633.5</v>
      </c>
      <c r="CT44" s="129">
        <v>17268.7</v>
      </c>
      <c r="CU44" s="127">
        <v>15729.7</v>
      </c>
      <c r="CV44" s="128">
        <v>16373.3</v>
      </c>
      <c r="CW44" s="128">
        <v>17038.400000000001</v>
      </c>
      <c r="CX44" s="129">
        <v>17691.5</v>
      </c>
      <c r="CY44" s="94">
        <v>16172.2</v>
      </c>
      <c r="CZ44" s="94">
        <v>13815.1</v>
      </c>
      <c r="DA44" s="314">
        <v>16066.2</v>
      </c>
    </row>
    <row r="45" spans="1:106" ht="10.199999999999999" x14ac:dyDescent="0.2">
      <c r="B45" s="46" t="s">
        <v>0</v>
      </c>
      <c r="C45" s="47"/>
      <c r="D45" s="48"/>
      <c r="E45" s="48"/>
      <c r="F45" s="49"/>
      <c r="G45" s="50"/>
      <c r="H45" s="48"/>
      <c r="I45" s="48"/>
      <c r="J45" s="51"/>
      <c r="K45" s="47"/>
      <c r="L45" s="48"/>
      <c r="M45" s="48"/>
      <c r="N45" s="49"/>
      <c r="O45" s="47"/>
      <c r="P45" s="48"/>
      <c r="Q45" s="48"/>
      <c r="R45" s="49"/>
      <c r="S45" s="47"/>
      <c r="T45" s="48"/>
      <c r="U45" s="48"/>
      <c r="V45" s="49"/>
      <c r="W45" s="47"/>
      <c r="X45" s="48"/>
      <c r="Y45" s="48"/>
      <c r="Z45" s="49"/>
      <c r="AA45" s="47"/>
      <c r="AB45" s="48"/>
      <c r="AC45" s="48"/>
      <c r="AD45" s="49"/>
      <c r="AE45" s="51"/>
      <c r="AF45" s="48"/>
      <c r="AG45" s="48"/>
      <c r="AH45" s="49"/>
      <c r="BO45" s="130">
        <v>10136.5</v>
      </c>
      <c r="BP45" s="131">
        <v>10733.8</v>
      </c>
      <c r="BQ45" s="131">
        <v>11510.6</v>
      </c>
      <c r="BR45" s="132">
        <v>12036.3</v>
      </c>
      <c r="BS45" s="130">
        <v>10942.8</v>
      </c>
      <c r="BT45" s="131">
        <v>11558</v>
      </c>
      <c r="BU45" s="131">
        <v>12367.1</v>
      </c>
      <c r="BV45" s="132">
        <v>12923.3</v>
      </c>
      <c r="BW45" s="130">
        <v>11523.3</v>
      </c>
      <c r="BX45" s="131">
        <v>12207.5</v>
      </c>
      <c r="BY45" s="132">
        <v>13083.8</v>
      </c>
      <c r="BZ45" s="133">
        <v>13432.3</v>
      </c>
      <c r="CA45" s="130">
        <v>11944.7</v>
      </c>
      <c r="CB45" s="131">
        <v>12453.4</v>
      </c>
      <c r="CC45" s="131">
        <v>13242.2</v>
      </c>
      <c r="CD45" s="132">
        <v>13654.5</v>
      </c>
      <c r="CE45" s="130">
        <v>11053.5</v>
      </c>
      <c r="CF45" s="131">
        <v>11279</v>
      </c>
      <c r="CG45" s="132">
        <v>11958.6</v>
      </c>
      <c r="CH45" s="133">
        <v>12143.6</v>
      </c>
      <c r="CI45" s="127">
        <v>10723.6</v>
      </c>
      <c r="CJ45" s="128">
        <v>10960.3</v>
      </c>
      <c r="CK45" s="128">
        <v>11575.7</v>
      </c>
      <c r="CL45" s="129">
        <v>11984.9</v>
      </c>
      <c r="CM45" s="127">
        <v>10895.3</v>
      </c>
      <c r="CN45" s="128">
        <v>11382.4</v>
      </c>
      <c r="CO45" s="128">
        <v>12104.6</v>
      </c>
      <c r="CP45" s="129">
        <v>12548.5</v>
      </c>
      <c r="CQ45" s="127">
        <v>11181.3</v>
      </c>
      <c r="CR45" s="128">
        <v>11806.9</v>
      </c>
      <c r="CS45" s="128">
        <v>12454</v>
      </c>
      <c r="CT45" s="129">
        <v>13050.2</v>
      </c>
      <c r="CU45" s="127">
        <v>11474.8</v>
      </c>
      <c r="CV45" s="128">
        <v>12101.3</v>
      </c>
      <c r="CW45" s="128">
        <v>12764.7</v>
      </c>
      <c r="CX45" s="129">
        <v>13378.5</v>
      </c>
      <c r="CY45" s="94">
        <v>11859</v>
      </c>
      <c r="CZ45" s="94">
        <v>9411.1</v>
      </c>
      <c r="DA45" s="314">
        <v>11692.2</v>
      </c>
    </row>
    <row r="46" spans="1:106" ht="10.199999999999999" x14ac:dyDescent="0.2">
      <c r="B46" s="55" t="s">
        <v>2</v>
      </c>
      <c r="C46" s="47"/>
      <c r="D46" s="48"/>
      <c r="E46" s="48"/>
      <c r="F46" s="49"/>
      <c r="G46" s="50"/>
      <c r="H46" s="48"/>
      <c r="I46" s="48"/>
      <c r="J46" s="51"/>
      <c r="K46" s="47"/>
      <c r="L46" s="48"/>
      <c r="M46" s="48"/>
      <c r="N46" s="49"/>
      <c r="O46" s="47"/>
      <c r="P46" s="48"/>
      <c r="Q46" s="48"/>
      <c r="R46" s="49"/>
      <c r="S46" s="47"/>
      <c r="T46" s="48"/>
      <c r="U46" s="48"/>
      <c r="V46" s="49"/>
      <c r="W46" s="47"/>
      <c r="X46" s="48"/>
      <c r="Y46" s="48"/>
      <c r="Z46" s="49"/>
      <c r="AA46" s="47"/>
      <c r="AB46" s="48"/>
      <c r="AC46" s="48"/>
      <c r="AD46" s="49"/>
      <c r="AE46" s="51"/>
      <c r="AF46" s="48"/>
      <c r="AG46" s="48"/>
      <c r="AH46" s="49"/>
      <c r="BO46" s="123">
        <v>4008.4</v>
      </c>
      <c r="BP46" s="124">
        <v>4044.9</v>
      </c>
      <c r="BQ46" s="124">
        <v>4041.8</v>
      </c>
      <c r="BR46" s="125">
        <v>4110.5</v>
      </c>
      <c r="BS46" s="123">
        <v>4125.8</v>
      </c>
      <c r="BT46" s="124">
        <v>4138.3999999999996</v>
      </c>
      <c r="BU46" s="124">
        <v>4132.7</v>
      </c>
      <c r="BV46" s="125">
        <v>4173.1000000000004</v>
      </c>
      <c r="BW46" s="123">
        <v>4128.8999999999996</v>
      </c>
      <c r="BX46" s="124">
        <v>4136.7</v>
      </c>
      <c r="BY46" s="125">
        <v>4134.7</v>
      </c>
      <c r="BZ46" s="126">
        <v>4178.5</v>
      </c>
      <c r="CA46" s="123">
        <v>4032.4</v>
      </c>
      <c r="CB46" s="124">
        <v>4035.3</v>
      </c>
      <c r="CC46" s="124">
        <v>4032.2</v>
      </c>
      <c r="CD46" s="125">
        <v>4067.6</v>
      </c>
      <c r="CE46" s="123">
        <v>3883.9</v>
      </c>
      <c r="CF46" s="124">
        <v>3891.5</v>
      </c>
      <c r="CG46" s="125">
        <v>3886.5</v>
      </c>
      <c r="CH46" s="126">
        <v>3922.1</v>
      </c>
      <c r="CI46" s="127">
        <v>3939</v>
      </c>
      <c r="CJ46" s="128">
        <v>3945</v>
      </c>
      <c r="CK46" s="128">
        <v>3943.5</v>
      </c>
      <c r="CL46" s="129">
        <v>3982.3</v>
      </c>
      <c r="CM46" s="127">
        <v>4036</v>
      </c>
      <c r="CN46" s="128">
        <v>4047.6</v>
      </c>
      <c r="CO46" s="128">
        <v>4043.5</v>
      </c>
      <c r="CP46" s="129">
        <v>4082.4</v>
      </c>
      <c r="CQ46" s="127">
        <v>4087.8</v>
      </c>
      <c r="CR46" s="128">
        <v>4099.2</v>
      </c>
      <c r="CS46" s="128">
        <v>4094.6</v>
      </c>
      <c r="CT46" s="129">
        <v>4133.7</v>
      </c>
      <c r="CU46" s="127">
        <v>4168.8999999999996</v>
      </c>
      <c r="CV46" s="128">
        <v>4186.1000000000004</v>
      </c>
      <c r="CW46" s="128">
        <v>4187.2</v>
      </c>
      <c r="CX46" s="129">
        <v>4226.8999999999996</v>
      </c>
      <c r="CY46" s="94">
        <v>4227.3999999999996</v>
      </c>
      <c r="CZ46" s="94">
        <v>4252</v>
      </c>
      <c r="DA46" s="314">
        <v>4262.3999999999996</v>
      </c>
    </row>
    <row r="47" spans="1:106" ht="30.6" x14ac:dyDescent="0.2">
      <c r="B47" s="46" t="s">
        <v>1</v>
      </c>
      <c r="C47" s="47"/>
      <c r="D47" s="48"/>
      <c r="E47" s="48"/>
      <c r="F47" s="49"/>
      <c r="G47" s="50"/>
      <c r="H47" s="48"/>
      <c r="I47" s="48"/>
      <c r="J47" s="51"/>
      <c r="K47" s="47"/>
      <c r="L47" s="48"/>
      <c r="M47" s="48"/>
      <c r="N47" s="49"/>
      <c r="O47" s="47"/>
      <c r="P47" s="48"/>
      <c r="Q47" s="48"/>
      <c r="R47" s="49"/>
      <c r="S47" s="47"/>
      <c r="T47" s="48"/>
      <c r="U47" s="48"/>
      <c r="V47" s="49"/>
      <c r="W47" s="47"/>
      <c r="X47" s="48"/>
      <c r="Y47" s="48"/>
      <c r="Z47" s="49"/>
      <c r="AA47" s="47"/>
      <c r="AB47" s="48"/>
      <c r="AC47" s="48"/>
      <c r="AD47" s="49"/>
      <c r="AE47" s="51"/>
      <c r="AF47" s="48"/>
      <c r="AG47" s="48"/>
      <c r="AH47" s="49"/>
      <c r="BO47" s="130">
        <v>90.7</v>
      </c>
      <c r="BP47" s="131">
        <v>90.7</v>
      </c>
      <c r="BQ47" s="131">
        <v>90.7</v>
      </c>
      <c r="BR47" s="132">
        <v>90.8</v>
      </c>
      <c r="BS47" s="130">
        <v>89.7</v>
      </c>
      <c r="BT47" s="131">
        <v>89.7</v>
      </c>
      <c r="BU47" s="131">
        <v>89.7</v>
      </c>
      <c r="BV47" s="132">
        <v>89.7</v>
      </c>
      <c r="BW47" s="130">
        <v>87.9</v>
      </c>
      <c r="BX47" s="131">
        <v>88</v>
      </c>
      <c r="BY47" s="132">
        <v>88</v>
      </c>
      <c r="BZ47" s="133">
        <v>88</v>
      </c>
      <c r="CA47" s="130">
        <v>87.8</v>
      </c>
      <c r="CB47" s="131">
        <v>87.8</v>
      </c>
      <c r="CC47" s="131">
        <v>87.8</v>
      </c>
      <c r="CD47" s="132">
        <v>87.8</v>
      </c>
      <c r="CE47" s="130">
        <v>85.1</v>
      </c>
      <c r="CF47" s="131">
        <v>85.2</v>
      </c>
      <c r="CG47" s="132">
        <v>85.3</v>
      </c>
      <c r="CH47" s="133">
        <v>85.3</v>
      </c>
      <c r="CI47" s="127">
        <v>86</v>
      </c>
      <c r="CJ47" s="128">
        <v>85.9</v>
      </c>
      <c r="CK47" s="128">
        <v>86</v>
      </c>
      <c r="CL47" s="129">
        <v>86.3</v>
      </c>
      <c r="CM47" s="127">
        <v>86</v>
      </c>
      <c r="CN47" s="128">
        <v>86.3</v>
      </c>
      <c r="CO47" s="128">
        <v>86.7</v>
      </c>
      <c r="CP47" s="129">
        <v>86.8</v>
      </c>
      <c r="CQ47" s="127">
        <v>85.2</v>
      </c>
      <c r="CR47" s="128">
        <v>85.4</v>
      </c>
      <c r="CS47" s="128">
        <v>85.6</v>
      </c>
      <c r="CT47" s="129">
        <v>85.7</v>
      </c>
      <c r="CU47" s="127">
        <v>87.1</v>
      </c>
      <c r="CV47" s="128">
        <v>87.2</v>
      </c>
      <c r="CW47" s="128">
        <v>87.5</v>
      </c>
      <c r="CX47" s="129">
        <v>87.7</v>
      </c>
      <c r="CY47" s="94">
        <v>91.1</v>
      </c>
      <c r="CZ47" s="94">
        <v>88.5</v>
      </c>
      <c r="DA47" s="314">
        <v>85.4</v>
      </c>
    </row>
    <row r="48" spans="1:106" ht="10.199999999999999" x14ac:dyDescent="0.2">
      <c r="B48" s="65" t="s">
        <v>18</v>
      </c>
      <c r="C48" s="41"/>
      <c r="D48" s="42"/>
      <c r="E48" s="42"/>
      <c r="F48" s="43"/>
      <c r="G48" s="44"/>
      <c r="H48" s="42"/>
      <c r="I48" s="42"/>
      <c r="J48" s="45"/>
      <c r="K48" s="41"/>
      <c r="L48" s="42"/>
      <c r="M48" s="42"/>
      <c r="N48" s="43"/>
      <c r="O48" s="41"/>
      <c r="P48" s="42"/>
      <c r="Q48" s="42"/>
      <c r="R48" s="43"/>
      <c r="S48" s="41"/>
      <c r="T48" s="42"/>
      <c r="U48" s="42"/>
      <c r="V48" s="43"/>
      <c r="W48" s="41"/>
      <c r="X48" s="42"/>
      <c r="Y48" s="42"/>
      <c r="Z48" s="43"/>
      <c r="AA48" s="41"/>
      <c r="AB48" s="42"/>
      <c r="AC48" s="42"/>
      <c r="AD48" s="43"/>
      <c r="AE48" s="45"/>
      <c r="AF48" s="42"/>
      <c r="AG48" s="42"/>
      <c r="AH48" s="43"/>
      <c r="BO48" s="130">
        <v>3790.3</v>
      </c>
      <c r="BP48" s="131">
        <v>5788.8</v>
      </c>
      <c r="BQ48" s="131">
        <v>7081.3</v>
      </c>
      <c r="BR48" s="132">
        <v>7401.6</v>
      </c>
      <c r="BS48" s="130">
        <v>4186.8</v>
      </c>
      <c r="BT48" s="131">
        <v>6287.3</v>
      </c>
      <c r="BU48" s="131">
        <v>7452.2</v>
      </c>
      <c r="BV48" s="132">
        <v>7469.2</v>
      </c>
      <c r="BW48" s="130">
        <v>4218.8999999999996</v>
      </c>
      <c r="BX48" s="131">
        <v>5893.9</v>
      </c>
      <c r="BY48" s="132">
        <v>6846.4</v>
      </c>
      <c r="BZ48" s="133">
        <v>7127.2</v>
      </c>
      <c r="CA48" s="130">
        <v>3536.7</v>
      </c>
      <c r="CB48" s="131">
        <v>5345</v>
      </c>
      <c r="CC48" s="131">
        <v>6749.9</v>
      </c>
      <c r="CD48" s="132">
        <v>6916.9</v>
      </c>
      <c r="CE48" s="130">
        <v>2823.4</v>
      </c>
      <c r="CF48" s="131">
        <v>4250.3999999999996</v>
      </c>
      <c r="CG48" s="132">
        <v>6331.2</v>
      </c>
      <c r="CH48" s="133">
        <v>6495.6</v>
      </c>
      <c r="CI48" s="134">
        <v>2895.6</v>
      </c>
      <c r="CJ48" s="135">
        <v>4227.8999999999996</v>
      </c>
      <c r="CK48" s="135">
        <v>6025</v>
      </c>
      <c r="CL48" s="136">
        <v>6624.9</v>
      </c>
      <c r="CM48" s="134">
        <v>3070.1</v>
      </c>
      <c r="CN48" s="135">
        <v>4889.5</v>
      </c>
      <c r="CO48" s="135">
        <v>6500</v>
      </c>
      <c r="CP48" s="136">
        <v>6581.2</v>
      </c>
      <c r="CQ48" s="134">
        <v>3214.2</v>
      </c>
      <c r="CR48" s="135">
        <v>4726.7</v>
      </c>
      <c r="CS48" s="135">
        <v>6433.4</v>
      </c>
      <c r="CT48" s="136">
        <v>6548.2</v>
      </c>
      <c r="CU48" s="134">
        <v>2872.4</v>
      </c>
      <c r="CV48" s="135">
        <v>4869.3</v>
      </c>
      <c r="CW48" s="135">
        <v>6641.5</v>
      </c>
      <c r="CX48" s="136">
        <v>7343.2</v>
      </c>
      <c r="CY48" s="96">
        <v>2947.4</v>
      </c>
      <c r="CZ48" s="96">
        <v>4571.8</v>
      </c>
      <c r="DA48" s="315">
        <v>6260</v>
      </c>
    </row>
    <row r="49" spans="2:105" ht="20.399999999999999" x14ac:dyDescent="0.2">
      <c r="B49" s="66" t="s">
        <v>19</v>
      </c>
      <c r="C49" s="47"/>
      <c r="D49" s="48"/>
      <c r="E49" s="48"/>
      <c r="F49" s="49"/>
      <c r="G49" s="50"/>
      <c r="H49" s="48"/>
      <c r="I49" s="48"/>
      <c r="J49" s="51"/>
      <c r="K49" s="47"/>
      <c r="L49" s="48"/>
      <c r="M49" s="48"/>
      <c r="N49" s="49"/>
      <c r="O49" s="47"/>
      <c r="P49" s="48"/>
      <c r="Q49" s="48"/>
      <c r="R49" s="49"/>
      <c r="S49" s="47"/>
      <c r="T49" s="48"/>
      <c r="U49" s="48"/>
      <c r="V49" s="49"/>
      <c r="W49" s="47"/>
      <c r="X49" s="48"/>
      <c r="Y49" s="48"/>
      <c r="Z49" s="49"/>
      <c r="AA49" s="47"/>
      <c r="AB49" s="48"/>
      <c r="AC49" s="48"/>
      <c r="AD49" s="49"/>
      <c r="AE49" s="51"/>
      <c r="AF49" s="48"/>
      <c r="AG49" s="48"/>
      <c r="AH49" s="49"/>
      <c r="BO49" s="130">
        <v>2770.6</v>
      </c>
      <c r="BP49" s="131">
        <v>4109</v>
      </c>
      <c r="BQ49" s="131">
        <v>4947</v>
      </c>
      <c r="BR49" s="132">
        <v>7717.2</v>
      </c>
      <c r="BS49" s="130">
        <v>3116.3</v>
      </c>
      <c r="BT49" s="131">
        <v>4431.1000000000004</v>
      </c>
      <c r="BU49" s="131">
        <v>5279.5</v>
      </c>
      <c r="BV49" s="132">
        <v>7928</v>
      </c>
      <c r="BW49" s="130">
        <v>3278.7</v>
      </c>
      <c r="BX49" s="131">
        <v>4592.6000000000004</v>
      </c>
      <c r="BY49" s="132">
        <v>5285.7</v>
      </c>
      <c r="BZ49" s="133">
        <v>7995.5</v>
      </c>
      <c r="CA49" s="130">
        <v>3274.2</v>
      </c>
      <c r="CB49" s="131">
        <v>4471.3999999999996</v>
      </c>
      <c r="CC49" s="131">
        <v>5088.6000000000004</v>
      </c>
      <c r="CD49" s="132">
        <v>7866.3</v>
      </c>
      <c r="CE49" s="130">
        <v>3130.6</v>
      </c>
      <c r="CF49" s="131">
        <v>3978.8</v>
      </c>
      <c r="CG49" s="132">
        <v>4392.8999999999996</v>
      </c>
      <c r="CH49" s="133">
        <v>6998.8</v>
      </c>
      <c r="CI49" s="134">
        <v>2827.3</v>
      </c>
      <c r="CJ49" s="135">
        <v>3939</v>
      </c>
      <c r="CK49" s="135">
        <v>4473.7</v>
      </c>
      <c r="CL49" s="136">
        <v>7493.9</v>
      </c>
      <c r="CM49" s="134">
        <v>3127.2</v>
      </c>
      <c r="CN49" s="135">
        <v>4303.7</v>
      </c>
      <c r="CO49" s="135">
        <v>4679.7</v>
      </c>
      <c r="CP49" s="136">
        <v>7495.7</v>
      </c>
      <c r="CQ49" s="134">
        <v>3280</v>
      </c>
      <c r="CR49" s="135">
        <v>4200.8999999999996</v>
      </c>
      <c r="CS49" s="135">
        <v>5049.1000000000004</v>
      </c>
      <c r="CT49" s="136">
        <v>7113.4</v>
      </c>
      <c r="CU49" s="134">
        <v>3204.5</v>
      </c>
      <c r="CV49" s="135">
        <v>4413.5</v>
      </c>
      <c r="CW49" s="135">
        <v>4993.7</v>
      </c>
      <c r="CX49" s="136">
        <v>7321.3</v>
      </c>
      <c r="CY49" s="96">
        <v>3263.2</v>
      </c>
      <c r="CZ49" s="96">
        <v>3895.9</v>
      </c>
      <c r="DA49" s="315">
        <v>4695.8</v>
      </c>
    </row>
    <row r="50" spans="2:105" ht="10.199999999999999" x14ac:dyDescent="0.2">
      <c r="B50" s="67" t="s">
        <v>20</v>
      </c>
      <c r="C50" s="47"/>
      <c r="D50" s="48"/>
      <c r="E50" s="48"/>
      <c r="F50" s="49"/>
      <c r="G50" s="50"/>
      <c r="H50" s="48"/>
      <c r="I50" s="48"/>
      <c r="J50" s="51"/>
      <c r="K50" s="47"/>
      <c r="L50" s="48"/>
      <c r="M50" s="48"/>
      <c r="N50" s="49"/>
      <c r="O50" s="47"/>
      <c r="P50" s="48"/>
      <c r="Q50" s="48"/>
      <c r="R50" s="49"/>
      <c r="S50" s="47"/>
      <c r="T50" s="48"/>
      <c r="U50" s="48"/>
      <c r="V50" s="49"/>
      <c r="W50" s="47"/>
      <c r="X50" s="48"/>
      <c r="Y50" s="48"/>
      <c r="Z50" s="49"/>
      <c r="AA50" s="47"/>
      <c r="AB50" s="48"/>
      <c r="AC50" s="48"/>
      <c r="AD50" s="49"/>
      <c r="AE50" s="51"/>
      <c r="AF50" s="48"/>
      <c r="AG50" s="48"/>
      <c r="AH50" s="49"/>
      <c r="BO50" s="137">
        <v>4659.1000000000004</v>
      </c>
      <c r="BP50" s="138">
        <v>4991.1000000000004</v>
      </c>
      <c r="BQ50" s="138">
        <v>4655.3999999999996</v>
      </c>
      <c r="BR50" s="139">
        <v>5122.2</v>
      </c>
      <c r="BS50" s="137">
        <v>4853.8999999999996</v>
      </c>
      <c r="BT50" s="138">
        <v>4886.1000000000004</v>
      </c>
      <c r="BU50" s="138">
        <v>4720.7</v>
      </c>
      <c r="BV50" s="139">
        <v>5231.3999999999996</v>
      </c>
      <c r="BW50" s="137">
        <v>4886</v>
      </c>
      <c r="BX50" s="138">
        <v>5139.3</v>
      </c>
      <c r="BY50" s="139">
        <v>5079.3999999999996</v>
      </c>
      <c r="BZ50" s="140">
        <v>5485.7</v>
      </c>
      <c r="CA50" s="137">
        <v>5089.3</v>
      </c>
      <c r="CB50" s="138">
        <v>5296.4</v>
      </c>
      <c r="CC50" s="138">
        <v>5078</v>
      </c>
      <c r="CD50" s="139">
        <v>5231.8</v>
      </c>
      <c r="CE50" s="137">
        <v>5340.4</v>
      </c>
      <c r="CF50" s="138">
        <v>5386.9</v>
      </c>
      <c r="CG50" s="139">
        <v>5028</v>
      </c>
      <c r="CH50" s="140">
        <v>5700.4</v>
      </c>
      <c r="CI50" s="127">
        <v>5123.8</v>
      </c>
      <c r="CJ50" s="128">
        <v>5511.5</v>
      </c>
      <c r="CK50" s="128">
        <v>5476.9</v>
      </c>
      <c r="CL50" s="129">
        <v>6023.4</v>
      </c>
      <c r="CM50" s="127">
        <v>5487.3</v>
      </c>
      <c r="CN50" s="128">
        <v>5690</v>
      </c>
      <c r="CO50" s="128">
        <v>5724.2</v>
      </c>
      <c r="CP50" s="129">
        <v>6343.9</v>
      </c>
      <c r="CQ50" s="127">
        <v>5875.5</v>
      </c>
      <c r="CR50" s="128">
        <v>6133.7</v>
      </c>
      <c r="CS50" s="128">
        <v>6000.8</v>
      </c>
      <c r="CT50" s="129">
        <v>6524.8</v>
      </c>
      <c r="CU50" s="127">
        <v>5841</v>
      </c>
      <c r="CV50" s="128">
        <v>5811.5</v>
      </c>
      <c r="CW50" s="128">
        <v>5950.1</v>
      </c>
      <c r="CX50" s="129">
        <v>6358.9</v>
      </c>
      <c r="CY50" s="94">
        <v>5644.9</v>
      </c>
      <c r="CZ50" s="94">
        <v>5827.4</v>
      </c>
      <c r="DA50" s="314">
        <v>5442.8</v>
      </c>
    </row>
    <row r="51" spans="2:105" ht="10.199999999999999" x14ac:dyDescent="0.2">
      <c r="B51" s="67" t="s">
        <v>22</v>
      </c>
      <c r="C51" s="47"/>
      <c r="D51" s="48"/>
      <c r="E51" s="48"/>
      <c r="F51" s="49"/>
      <c r="G51" s="50"/>
      <c r="H51" s="48"/>
      <c r="I51" s="48"/>
      <c r="J51" s="51"/>
      <c r="K51" s="47"/>
      <c r="L51" s="48"/>
      <c r="M51" s="48"/>
      <c r="N51" s="49"/>
      <c r="O51" s="47"/>
      <c r="P51" s="48"/>
      <c r="Q51" s="48"/>
      <c r="R51" s="49"/>
      <c r="S51" s="47"/>
      <c r="T51" s="48"/>
      <c r="U51" s="48"/>
      <c r="V51" s="49"/>
      <c r="W51" s="47"/>
      <c r="X51" s="48"/>
      <c r="Y51" s="48"/>
      <c r="Z51" s="49"/>
      <c r="AA51" s="47"/>
      <c r="AB51" s="48"/>
      <c r="AC51" s="48"/>
      <c r="AD51" s="49"/>
      <c r="AE51" s="51"/>
      <c r="AF51" s="48"/>
      <c r="AG51" s="48"/>
      <c r="AH51" s="49"/>
      <c r="BO51" s="137">
        <v>4848.7</v>
      </c>
      <c r="BP51" s="138">
        <v>6327</v>
      </c>
      <c r="BQ51" s="138">
        <v>6012.4</v>
      </c>
      <c r="BR51" s="139">
        <v>6075.2</v>
      </c>
      <c r="BS51" s="137">
        <v>5440.5</v>
      </c>
      <c r="BT51" s="138">
        <v>6643.4</v>
      </c>
      <c r="BU51" s="138">
        <v>6732</v>
      </c>
      <c r="BV51" s="139">
        <v>6699.6</v>
      </c>
      <c r="BW51" s="137">
        <v>5858.3</v>
      </c>
      <c r="BX51" s="138">
        <v>6899.4</v>
      </c>
      <c r="BY51" s="139">
        <v>7010.8</v>
      </c>
      <c r="BZ51" s="140">
        <v>6650</v>
      </c>
      <c r="CA51" s="137">
        <v>5612.3</v>
      </c>
      <c r="CB51" s="138">
        <v>6385.1</v>
      </c>
      <c r="CC51" s="138">
        <v>6613.8</v>
      </c>
      <c r="CD51" s="139">
        <v>5889.2</v>
      </c>
      <c r="CE51" s="137">
        <v>4192.6000000000004</v>
      </c>
      <c r="CF51" s="138">
        <v>4521.1000000000004</v>
      </c>
      <c r="CG51" s="139">
        <v>4975.8</v>
      </c>
      <c r="CH51" s="140">
        <v>4676.3</v>
      </c>
      <c r="CI51" s="127">
        <v>3719.4</v>
      </c>
      <c r="CJ51" s="128">
        <v>4247</v>
      </c>
      <c r="CK51" s="128">
        <v>4816.3</v>
      </c>
      <c r="CL51" s="129">
        <v>4908.7</v>
      </c>
      <c r="CM51" s="127">
        <v>4297.1000000000004</v>
      </c>
      <c r="CN51" s="128">
        <v>5182.6000000000004</v>
      </c>
      <c r="CO51" s="128">
        <v>5640.1</v>
      </c>
      <c r="CP51" s="129">
        <v>5634.9</v>
      </c>
      <c r="CQ51" s="127">
        <v>4726.1000000000004</v>
      </c>
      <c r="CR51" s="128">
        <v>5326.5</v>
      </c>
      <c r="CS51" s="128">
        <v>5643.7</v>
      </c>
      <c r="CT51" s="129">
        <v>5604.1</v>
      </c>
      <c r="CU51" s="127">
        <v>4632.3999999999996</v>
      </c>
      <c r="CV51" s="128">
        <v>5314.6</v>
      </c>
      <c r="CW51" s="128">
        <v>5899.1</v>
      </c>
      <c r="CX51" s="129">
        <v>6168.1</v>
      </c>
      <c r="CY51" s="94">
        <v>4684.6000000000004</v>
      </c>
      <c r="CZ51" s="94">
        <v>4136.5</v>
      </c>
      <c r="DA51" s="314">
        <v>4710.6000000000004</v>
      </c>
    </row>
    <row r="52" spans="2:105" ht="13.8" thickBot="1" x14ac:dyDescent="0.3">
      <c r="B52" s="73" t="s">
        <v>25</v>
      </c>
      <c r="BO52" s="141">
        <v>410.2</v>
      </c>
      <c r="BP52" s="142">
        <v>154.30000000000001</v>
      </c>
      <c r="BQ52" s="142">
        <v>-351.3</v>
      </c>
      <c r="BR52" s="143">
        <v>-102.3</v>
      </c>
      <c r="BS52" s="141">
        <v>463.8</v>
      </c>
      <c r="BT52" s="142">
        <v>217.7</v>
      </c>
      <c r="BU52" s="142">
        <v>-351.2</v>
      </c>
      <c r="BV52" s="143">
        <v>-169.9</v>
      </c>
      <c r="BW52" s="141">
        <v>380.4</v>
      </c>
      <c r="BX52" s="142">
        <v>180</v>
      </c>
      <c r="BY52" s="143">
        <v>-402.8</v>
      </c>
      <c r="BZ52" s="144">
        <v>-84</v>
      </c>
      <c r="CA52" s="141">
        <v>331.3</v>
      </c>
      <c r="CB52" s="142">
        <v>105.7</v>
      </c>
      <c r="CC52" s="142">
        <v>-336</v>
      </c>
      <c r="CD52" s="143">
        <v>-50.6</v>
      </c>
      <c r="CE52" s="141">
        <v>355.8</v>
      </c>
      <c r="CF52" s="142">
        <v>136.30000000000001</v>
      </c>
      <c r="CG52" s="143">
        <v>-249.2</v>
      </c>
      <c r="CH52" s="144">
        <v>-29.9</v>
      </c>
      <c r="CI52" s="145">
        <v>313.10000000000002</v>
      </c>
      <c r="CJ52" s="146">
        <v>73.099999999999994</v>
      </c>
      <c r="CK52" s="146">
        <v>-309.89999999999998</v>
      </c>
      <c r="CL52" s="147">
        <v>-76.3</v>
      </c>
      <c r="CM52" s="145">
        <v>338.2</v>
      </c>
      <c r="CN52" s="146">
        <v>125.3</v>
      </c>
      <c r="CO52" s="146">
        <v>-257.89999999999998</v>
      </c>
      <c r="CP52" s="147">
        <v>-44</v>
      </c>
      <c r="CQ52" s="145">
        <v>301.10000000000002</v>
      </c>
      <c r="CR52" s="146">
        <v>61.8</v>
      </c>
      <c r="CS52" s="146">
        <v>-302.8</v>
      </c>
      <c r="CT52" s="147">
        <v>-71.599999999999994</v>
      </c>
      <c r="CU52" s="145">
        <v>343.7</v>
      </c>
      <c r="CV52" s="146">
        <v>133.69999999999999</v>
      </c>
      <c r="CW52" s="146">
        <v>-253.7</v>
      </c>
      <c r="CX52" s="147">
        <v>-2.5</v>
      </c>
      <c r="CY52" s="148">
        <v>424.3</v>
      </c>
      <c r="CZ52" s="148">
        <v>25.7</v>
      </c>
      <c r="DA52" s="316">
        <v>-245.2</v>
      </c>
    </row>
    <row r="54" spans="2:105" s="290" customFormat="1" ht="90.75" customHeight="1" x14ac:dyDescent="0.25"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CQ54" s="89"/>
      <c r="CR54" s="89"/>
      <c r="CS54" s="89" t="s">
        <v>3</v>
      </c>
      <c r="CT54" s="89" t="s">
        <v>17</v>
      </c>
      <c r="CU54" s="89" t="s">
        <v>0</v>
      </c>
      <c r="CV54" s="89" t="s">
        <v>2</v>
      </c>
      <c r="CW54" s="89" t="s">
        <v>1</v>
      </c>
      <c r="CX54" s="89" t="s">
        <v>18</v>
      </c>
      <c r="CY54" s="89" t="s">
        <v>71</v>
      </c>
      <c r="CZ54" s="89" t="s">
        <v>20</v>
      </c>
      <c r="DA54" s="89" t="s">
        <v>22</v>
      </c>
    </row>
    <row r="55" spans="2:105" s="290" customFormat="1" ht="41.25" customHeight="1" x14ac:dyDescent="0.25">
      <c r="B55" s="89"/>
      <c r="D55" s="291"/>
      <c r="E55" s="291"/>
      <c r="F55" s="291"/>
      <c r="G55" s="291"/>
      <c r="H55" s="291"/>
      <c r="I55" s="291"/>
      <c r="J55" s="291"/>
      <c r="K55" s="291"/>
      <c r="L55" s="291"/>
      <c r="M55" s="291"/>
      <c r="N55" s="291"/>
      <c r="CQ55" s="291">
        <v>1995</v>
      </c>
      <c r="CR55" s="291" t="s">
        <v>8</v>
      </c>
      <c r="CS55" s="291">
        <v>7809.0970521659674</v>
      </c>
      <c r="CT55" s="291">
        <v>4828.2516531171823</v>
      </c>
      <c r="CU55" s="291">
        <v>2930.6985399726859</v>
      </c>
      <c r="CV55" s="291">
        <v>2020.4979063969026</v>
      </c>
      <c r="CW55" s="291">
        <v>91.360512222222198</v>
      </c>
      <c r="CX55" s="291">
        <v>2129.0501083402605</v>
      </c>
      <c r="CY55" s="291">
        <v>876.73700254339826</v>
      </c>
      <c r="CZ55" s="291">
        <v>1558.4152387563738</v>
      </c>
      <c r="DA55" s="291">
        <v>602.76945747615093</v>
      </c>
    </row>
    <row r="56" spans="2:105" x14ac:dyDescent="0.25">
      <c r="C56" s="1"/>
      <c r="D56" s="291"/>
      <c r="E56" s="291"/>
      <c r="F56" s="291"/>
      <c r="G56" s="291"/>
      <c r="H56" s="291"/>
      <c r="I56" s="291"/>
      <c r="J56" s="291"/>
      <c r="K56" s="291"/>
      <c r="L56" s="291"/>
      <c r="M56" s="291"/>
      <c r="N56" s="291"/>
      <c r="CQ56" s="291"/>
      <c r="CR56" s="291" t="s">
        <v>9</v>
      </c>
      <c r="CS56" s="291">
        <v>8136.6459672441724</v>
      </c>
      <c r="CT56" s="291">
        <v>4874.5672011684674</v>
      </c>
      <c r="CU56" s="291">
        <v>2981.2455301732352</v>
      </c>
      <c r="CV56" s="291">
        <v>2060.7544366436377</v>
      </c>
      <c r="CW56" s="291">
        <v>81.272264261536023</v>
      </c>
      <c r="CX56" s="291">
        <v>1925.9539769560793</v>
      </c>
      <c r="CY56" s="291">
        <v>1551.1861801227972</v>
      </c>
      <c r="CZ56" s="291">
        <v>2026.5749381579831</v>
      </c>
      <c r="DA56" s="291">
        <v>775.99344526962409</v>
      </c>
    </row>
    <row r="57" spans="2:105" x14ac:dyDescent="0.25">
      <c r="C57" s="1"/>
      <c r="D57" s="291"/>
      <c r="E57" s="291"/>
      <c r="F57" s="291"/>
      <c r="G57" s="291"/>
      <c r="H57" s="291"/>
      <c r="I57" s="291"/>
      <c r="J57" s="291"/>
      <c r="K57" s="291"/>
      <c r="L57" s="291"/>
      <c r="M57" s="291"/>
      <c r="N57" s="291"/>
      <c r="CQ57" s="291"/>
      <c r="CR57" s="291" t="s">
        <v>10</v>
      </c>
      <c r="CS57" s="291">
        <v>8767.2949150354307</v>
      </c>
      <c r="CT57" s="291">
        <v>4979.1103849446763</v>
      </c>
      <c r="CU57" s="291">
        <v>3115.0377146374376</v>
      </c>
      <c r="CV57" s="291">
        <v>2025.3872511144136</v>
      </c>
      <c r="CW57" s="291">
        <v>85.324313028899638</v>
      </c>
      <c r="CX57" s="291">
        <v>2341.4281161417816</v>
      </c>
      <c r="CY57" s="291">
        <v>1546.265216964478</v>
      </c>
      <c r="CZ57" s="291">
        <v>1892.1757758374367</v>
      </c>
      <c r="DA57" s="291">
        <v>758.54747566449885</v>
      </c>
    </row>
    <row r="58" spans="2:105" x14ac:dyDescent="0.25">
      <c r="C58" s="1"/>
      <c r="D58" s="291"/>
      <c r="E58" s="291"/>
      <c r="F58" s="291"/>
      <c r="G58" s="291"/>
      <c r="H58" s="291"/>
      <c r="I58" s="291"/>
      <c r="J58" s="291"/>
      <c r="K58" s="291"/>
      <c r="L58" s="291"/>
      <c r="M58" s="291"/>
      <c r="N58" s="291"/>
      <c r="CQ58" s="291"/>
      <c r="CR58" s="291" t="s">
        <v>11</v>
      </c>
      <c r="CS58" s="291">
        <v>8717.3418500902626</v>
      </c>
      <c r="CT58" s="291">
        <v>5116.9744862760281</v>
      </c>
      <c r="CU58" s="291">
        <v>3155.4160179563446</v>
      </c>
      <c r="CV58" s="291">
        <v>2238.2871718478341</v>
      </c>
      <c r="CW58" s="291">
        <v>86.027219806701069</v>
      </c>
      <c r="CX58" s="291">
        <v>2376.560378892983</v>
      </c>
      <c r="CY58" s="291">
        <v>2487.9309700145463</v>
      </c>
      <c r="CZ58" s="291">
        <v>1809.0758655182633</v>
      </c>
      <c r="DA58" s="291">
        <v>899.12227697992557</v>
      </c>
    </row>
    <row r="59" spans="2:105" x14ac:dyDescent="0.25">
      <c r="C59" s="1"/>
      <c r="D59" s="291"/>
      <c r="E59" s="291"/>
      <c r="F59" s="291"/>
      <c r="G59" s="291"/>
      <c r="H59" s="291"/>
      <c r="I59" s="291"/>
      <c r="J59" s="291"/>
      <c r="K59" s="291"/>
      <c r="L59" s="291"/>
      <c r="M59" s="291"/>
      <c r="N59" s="291"/>
      <c r="CQ59" s="291">
        <v>1996</v>
      </c>
      <c r="CR59" s="291" t="s">
        <v>8</v>
      </c>
      <c r="CS59" s="291">
        <v>7635.5576172620413</v>
      </c>
      <c r="CT59" s="291">
        <v>4776.9589224755882</v>
      </c>
      <c r="CU59" s="291">
        <v>2834.70492325959</v>
      </c>
      <c r="CV59" s="291">
        <v>2105.3749015554081</v>
      </c>
      <c r="CW59" s="291">
        <v>91.998126359338045</v>
      </c>
      <c r="CX59" s="291">
        <v>2334.9906505794506</v>
      </c>
      <c r="CY59" s="291">
        <v>871.75086033800062</v>
      </c>
      <c r="CZ59" s="291">
        <v>1592.6193527338228</v>
      </c>
      <c r="DA59" s="291">
        <v>728.83986060841107</v>
      </c>
    </row>
    <row r="60" spans="2:105" x14ac:dyDescent="0.25">
      <c r="C60" s="1"/>
      <c r="D60" s="291"/>
      <c r="E60" s="291"/>
      <c r="F60" s="291"/>
      <c r="G60" s="291"/>
      <c r="H60" s="291"/>
      <c r="I60" s="291"/>
      <c r="J60" s="291"/>
      <c r="K60" s="291"/>
      <c r="L60" s="291"/>
      <c r="M60" s="291"/>
      <c r="N60" s="291"/>
      <c r="CQ60" s="291"/>
      <c r="CR60" s="291" t="s">
        <v>9</v>
      </c>
      <c r="CS60" s="291">
        <v>7859.1085438032678</v>
      </c>
      <c r="CT60" s="291">
        <v>4759.3889929258658</v>
      </c>
      <c r="CU60" s="291">
        <v>2838.8660927209494</v>
      </c>
      <c r="CV60" s="291">
        <v>2137.0186554112611</v>
      </c>
      <c r="CW60" s="291">
        <v>81.839721881531958</v>
      </c>
      <c r="CX60" s="291">
        <v>1706.2684821316041</v>
      </c>
      <c r="CY60" s="291">
        <v>1043.2727416393652</v>
      </c>
      <c r="CZ60" s="291">
        <v>2081.1866593523787</v>
      </c>
      <c r="DA60" s="291">
        <v>839.97439438125321</v>
      </c>
    </row>
    <row r="61" spans="2:105" x14ac:dyDescent="0.25">
      <c r="C61" s="1"/>
      <c r="D61" s="291"/>
      <c r="E61" s="291"/>
      <c r="F61" s="291"/>
      <c r="G61" s="291"/>
      <c r="H61" s="291"/>
      <c r="I61" s="291"/>
      <c r="J61" s="291"/>
      <c r="K61" s="291"/>
      <c r="L61" s="291"/>
      <c r="M61" s="291"/>
      <c r="N61" s="291"/>
      <c r="CQ61" s="291"/>
      <c r="CR61" s="291" t="s">
        <v>10</v>
      </c>
      <c r="CS61" s="291">
        <v>8286.1022982504401</v>
      </c>
      <c r="CT61" s="291">
        <v>4721.9941970137561</v>
      </c>
      <c r="CU61" s="291">
        <v>2857.2146564260875</v>
      </c>
      <c r="CV61" s="291">
        <v>2084.1395674426294</v>
      </c>
      <c r="CW61" s="291">
        <v>85.834669916836816</v>
      </c>
      <c r="CX61" s="291">
        <v>1943.976845944268</v>
      </c>
      <c r="CY61" s="291">
        <v>1229.0473230742734</v>
      </c>
      <c r="CZ61" s="291">
        <v>2011.2805408334143</v>
      </c>
      <c r="DA61" s="291">
        <v>753.73808334242563</v>
      </c>
    </row>
    <row r="62" spans="2:105" x14ac:dyDescent="0.25">
      <c r="C62" s="1"/>
      <c r="D62" s="291"/>
      <c r="E62" s="291"/>
      <c r="F62" s="291"/>
      <c r="G62" s="291"/>
      <c r="H62" s="291"/>
      <c r="I62" s="291"/>
      <c r="J62" s="291"/>
      <c r="K62" s="291"/>
      <c r="L62" s="291"/>
      <c r="M62" s="291"/>
      <c r="N62" s="291"/>
      <c r="CQ62" s="291"/>
      <c r="CR62" s="291" t="s">
        <v>11</v>
      </c>
      <c r="CS62" s="291">
        <v>8449.1900317587406</v>
      </c>
      <c r="CT62" s="291">
        <v>5026.7821848157073</v>
      </c>
      <c r="CU62" s="291">
        <v>3055.2179619135095</v>
      </c>
      <c r="CV62" s="291">
        <v>2276.3553978734562</v>
      </c>
      <c r="CW62" s="291">
        <v>86.369695663659826</v>
      </c>
      <c r="CX62" s="291">
        <v>1739.2035397351776</v>
      </c>
      <c r="CY62" s="291">
        <v>1950.0978007298181</v>
      </c>
      <c r="CZ62" s="291">
        <v>1872.2980965018164</v>
      </c>
      <c r="DA62" s="291">
        <v>792.05932902430482</v>
      </c>
    </row>
    <row r="63" spans="2:105" x14ac:dyDescent="0.25">
      <c r="C63" s="1"/>
      <c r="D63" s="291"/>
      <c r="E63" s="291"/>
      <c r="F63" s="291"/>
      <c r="G63" s="291"/>
      <c r="H63" s="291"/>
      <c r="I63" s="291"/>
      <c r="J63" s="291"/>
      <c r="K63" s="291"/>
      <c r="L63" s="291"/>
      <c r="M63" s="291"/>
      <c r="N63" s="291"/>
      <c r="CQ63" s="291">
        <v>1997</v>
      </c>
      <c r="CR63" s="291" t="s">
        <v>8</v>
      </c>
      <c r="CS63" s="291">
        <v>7600.925930183108</v>
      </c>
      <c r="CT63" s="291">
        <v>4806.8084269263418</v>
      </c>
      <c r="CU63" s="291">
        <v>2883.3224175798264</v>
      </c>
      <c r="CV63" s="291">
        <v>2066.8242321774437</v>
      </c>
      <c r="CW63" s="291">
        <v>91.60193673758863</v>
      </c>
      <c r="CX63" s="291">
        <v>2170.5517077611307</v>
      </c>
      <c r="CY63" s="291">
        <v>823.9606900433638</v>
      </c>
      <c r="CZ63" s="291">
        <v>1534.7519706446619</v>
      </c>
      <c r="DA63" s="291">
        <v>702.18459503141366</v>
      </c>
    </row>
    <row r="64" spans="2:105" x14ac:dyDescent="0.25">
      <c r="C64" s="1"/>
      <c r="D64" s="291"/>
      <c r="E64" s="291"/>
      <c r="F64" s="291"/>
      <c r="G64" s="291"/>
      <c r="H64" s="291"/>
      <c r="I64" s="291"/>
      <c r="J64" s="291"/>
      <c r="K64" s="291"/>
      <c r="L64" s="291"/>
      <c r="M64" s="291"/>
      <c r="N64" s="291"/>
      <c r="CQ64" s="291"/>
      <c r="CR64" s="291" t="s">
        <v>9</v>
      </c>
      <c r="CS64" s="291">
        <v>7793.025899798954</v>
      </c>
      <c r="CT64" s="291">
        <v>4793.8890624663445</v>
      </c>
      <c r="CU64" s="291">
        <v>2904.5907629920848</v>
      </c>
      <c r="CV64" s="291">
        <v>2072.2522382855973</v>
      </c>
      <c r="CW64" s="291">
        <v>81.405343615486331</v>
      </c>
      <c r="CX64" s="291">
        <v>1644.2182350518437</v>
      </c>
      <c r="CY64" s="291">
        <v>1003.8940228234608</v>
      </c>
      <c r="CZ64" s="291">
        <v>1995.1650295392722</v>
      </c>
      <c r="DA64" s="291">
        <v>846.23014130061745</v>
      </c>
    </row>
    <row r="65" spans="3:105" x14ac:dyDescent="0.25">
      <c r="C65" s="1"/>
      <c r="D65" s="291"/>
      <c r="E65" s="291"/>
      <c r="F65" s="291"/>
      <c r="G65" s="291"/>
      <c r="H65" s="291"/>
      <c r="I65" s="291"/>
      <c r="J65" s="291"/>
      <c r="K65" s="291"/>
      <c r="L65" s="291"/>
      <c r="M65" s="291"/>
      <c r="N65" s="291"/>
      <c r="CQ65" s="291"/>
      <c r="CR65" s="291" t="s">
        <v>10</v>
      </c>
      <c r="CS65" s="291">
        <v>8520.5876371170398</v>
      </c>
      <c r="CT65" s="291">
        <v>4893.1950299089149</v>
      </c>
      <c r="CU65" s="291">
        <v>3037.6695439494342</v>
      </c>
      <c r="CV65" s="291">
        <v>2025.1430334048771</v>
      </c>
      <c r="CW65" s="291">
        <v>85.55076906196571</v>
      </c>
      <c r="CX65" s="291">
        <v>1921.9641609732071</v>
      </c>
      <c r="CY65" s="291">
        <v>1304.8723532047029</v>
      </c>
      <c r="CZ65" s="291">
        <v>2032.6988446865159</v>
      </c>
      <c r="DA65" s="291">
        <v>764.62999940635314</v>
      </c>
    </row>
    <row r="66" spans="3:105" x14ac:dyDescent="0.25">
      <c r="C66" s="1"/>
      <c r="D66" s="291"/>
      <c r="E66" s="291"/>
      <c r="F66" s="291"/>
      <c r="G66" s="291"/>
      <c r="H66" s="291"/>
      <c r="I66" s="291"/>
      <c r="J66" s="291"/>
      <c r="K66" s="291"/>
      <c r="L66" s="291"/>
      <c r="M66" s="291"/>
      <c r="N66" s="291"/>
      <c r="CQ66" s="291"/>
      <c r="CR66" s="291" t="s">
        <v>11</v>
      </c>
      <c r="CS66" s="291">
        <v>8753.5731127537074</v>
      </c>
      <c r="CT66" s="291">
        <v>5329.7061135146423</v>
      </c>
      <c r="CU66" s="291">
        <v>3339.8482385324419</v>
      </c>
      <c r="CV66" s="291">
        <v>2232.397796202823</v>
      </c>
      <c r="CW66" s="291">
        <v>84.702496037371176</v>
      </c>
      <c r="CX66" s="291">
        <v>1644.5967387401242</v>
      </c>
      <c r="CY66" s="291">
        <v>1555.2542413814635</v>
      </c>
      <c r="CZ66" s="291">
        <v>1939.0275044438738</v>
      </c>
      <c r="DA66" s="291">
        <v>809.84431087853477</v>
      </c>
    </row>
    <row r="67" spans="3:105" x14ac:dyDescent="0.25">
      <c r="C67" s="1"/>
      <c r="D67" s="291"/>
      <c r="E67" s="291"/>
      <c r="F67" s="291"/>
      <c r="G67" s="291"/>
      <c r="H67" s="291"/>
      <c r="I67" s="291"/>
      <c r="J67" s="291"/>
      <c r="K67" s="291"/>
      <c r="L67" s="291"/>
      <c r="M67" s="291"/>
      <c r="N67" s="291"/>
      <c r="CQ67" s="291">
        <v>1998</v>
      </c>
      <c r="CR67" s="291" t="s">
        <v>8</v>
      </c>
      <c r="CS67" s="291">
        <v>7490.6028814848623</v>
      </c>
      <c r="CT67" s="291">
        <v>4823.7863645058505</v>
      </c>
      <c r="CU67" s="291">
        <v>2869.5433563901793</v>
      </c>
      <c r="CV67" s="291">
        <v>2112.7414378317753</v>
      </c>
      <c r="CW67" s="291">
        <v>92.03749643026002</v>
      </c>
      <c r="CX67" s="291">
        <v>2063.5644295663446</v>
      </c>
      <c r="CY67" s="291">
        <v>759.51183245252207</v>
      </c>
      <c r="CZ67" s="291">
        <v>1585.9696152229926</v>
      </c>
      <c r="DA67" s="291">
        <v>782.4790984946618</v>
      </c>
    </row>
    <row r="68" spans="3:105" x14ac:dyDescent="0.25">
      <c r="C68" s="1"/>
      <c r="D68" s="291"/>
      <c r="E68" s="291"/>
      <c r="F68" s="291"/>
      <c r="G68" s="291"/>
      <c r="H68" s="291"/>
      <c r="I68" s="291"/>
      <c r="J68" s="291"/>
      <c r="K68" s="291"/>
      <c r="L68" s="291"/>
      <c r="M68" s="291"/>
      <c r="N68" s="291"/>
      <c r="CQ68" s="291"/>
      <c r="CR68" s="291" t="s">
        <v>9</v>
      </c>
      <c r="CS68" s="291">
        <v>7718.7664436374389</v>
      </c>
      <c r="CT68" s="291">
        <v>4801.2282727828433</v>
      </c>
      <c r="CU68" s="291">
        <v>2884.905349626797</v>
      </c>
      <c r="CV68" s="291">
        <v>2114.1408873523965</v>
      </c>
      <c r="CW68" s="291">
        <v>81.629787500342886</v>
      </c>
      <c r="CX68" s="291">
        <v>1497.5755668322938</v>
      </c>
      <c r="CY68" s="291">
        <v>947.54742008096366</v>
      </c>
      <c r="CZ68" s="291">
        <v>1993.8875196473741</v>
      </c>
      <c r="DA68" s="291">
        <v>858.80018399789924</v>
      </c>
    </row>
    <row r="69" spans="3:105" x14ac:dyDescent="0.25">
      <c r="C69" s="1"/>
      <c r="D69" s="291"/>
      <c r="E69" s="291"/>
      <c r="F69" s="291"/>
      <c r="G69" s="291"/>
      <c r="H69" s="291"/>
      <c r="I69" s="291"/>
      <c r="J69" s="291"/>
      <c r="K69" s="291"/>
      <c r="L69" s="291"/>
      <c r="M69" s="291"/>
      <c r="N69" s="291"/>
      <c r="CQ69" s="291"/>
      <c r="CR69" s="291" t="s">
        <v>10</v>
      </c>
      <c r="CS69" s="291">
        <v>7771.2329425552789</v>
      </c>
      <c r="CT69" s="291">
        <v>4920.2694714067766</v>
      </c>
      <c r="CU69" s="291">
        <v>3026.1882756343184</v>
      </c>
      <c r="CV69" s="291">
        <v>2086.3546859158992</v>
      </c>
      <c r="CW69" s="291">
        <v>86.128540534169929</v>
      </c>
      <c r="CX69" s="291">
        <v>731.2659820061441</v>
      </c>
      <c r="CY69" s="291">
        <v>1183.1534396671746</v>
      </c>
      <c r="CZ69" s="291">
        <v>2131.0355009099189</v>
      </c>
      <c r="DA69" s="291">
        <v>595.68476808214632</v>
      </c>
    </row>
    <row r="70" spans="3:105" x14ac:dyDescent="0.25">
      <c r="C70" s="1"/>
      <c r="D70" s="291"/>
      <c r="E70" s="291"/>
      <c r="F70" s="291"/>
      <c r="G70" s="291"/>
      <c r="H70" s="291"/>
      <c r="I70" s="291"/>
      <c r="J70" s="291"/>
      <c r="K70" s="291"/>
      <c r="L70" s="291"/>
      <c r="M70" s="291"/>
      <c r="N70" s="291"/>
      <c r="CQ70" s="291"/>
      <c r="CR70" s="291" t="s">
        <v>11</v>
      </c>
      <c r="CS70" s="291">
        <v>7957.0234847325573</v>
      </c>
      <c r="CT70" s="291">
        <v>4863.2703411515167</v>
      </c>
      <c r="CU70" s="291">
        <v>2970.1401692920822</v>
      </c>
      <c r="CV70" s="291">
        <v>2165.7707243091286</v>
      </c>
      <c r="CW70" s="291">
        <v>85.189874529639198</v>
      </c>
      <c r="CX70" s="291">
        <v>206.44410316153082</v>
      </c>
      <c r="CY70" s="291">
        <v>1214.9717117589878</v>
      </c>
      <c r="CZ70" s="291">
        <v>1937.786002179138</v>
      </c>
      <c r="DA70" s="291">
        <v>427.85777991810801</v>
      </c>
    </row>
    <row r="71" spans="3:105" x14ac:dyDescent="0.25">
      <c r="C71" s="1"/>
      <c r="D71" s="291"/>
      <c r="E71" s="291"/>
      <c r="F71" s="291"/>
      <c r="G71" s="291"/>
      <c r="H71" s="291"/>
      <c r="I71" s="291"/>
      <c r="J71" s="291"/>
      <c r="K71" s="291"/>
      <c r="L71" s="291"/>
      <c r="M71" s="291"/>
      <c r="N71" s="291"/>
      <c r="CQ71" s="291">
        <v>1999</v>
      </c>
      <c r="CR71" s="291" t="s">
        <v>8</v>
      </c>
      <c r="CS71" s="291">
        <v>7352.1540206326836</v>
      </c>
      <c r="CT71" s="291">
        <v>4681.1797802088377</v>
      </c>
      <c r="CU71" s="291">
        <v>2721.8232022537654</v>
      </c>
      <c r="CV71" s="291">
        <v>2173.902918362885</v>
      </c>
      <c r="CW71" s="291">
        <v>82.671266052009429</v>
      </c>
      <c r="CX71" s="291">
        <v>481.54839348664945</v>
      </c>
      <c r="CY71" s="291">
        <v>727.55466640412192</v>
      </c>
      <c r="CZ71" s="291">
        <v>1868.8946315862502</v>
      </c>
      <c r="DA71" s="291">
        <v>507.70058707348943</v>
      </c>
    </row>
    <row r="72" spans="3:105" x14ac:dyDescent="0.25">
      <c r="C72" s="1"/>
      <c r="D72" s="291"/>
      <c r="E72" s="291"/>
      <c r="F72" s="291"/>
      <c r="G72" s="291"/>
      <c r="H72" s="291"/>
      <c r="I72" s="291"/>
      <c r="J72" s="291"/>
      <c r="K72" s="291"/>
      <c r="L72" s="291"/>
      <c r="M72" s="291"/>
      <c r="N72" s="291"/>
      <c r="CQ72" s="291"/>
      <c r="CR72" s="291" t="s">
        <v>9</v>
      </c>
      <c r="CS72" s="291">
        <v>7958.9090536693056</v>
      </c>
      <c r="CT72" s="291">
        <v>4667.3508125140379</v>
      </c>
      <c r="CU72" s="291">
        <v>2734.7042912148245</v>
      </c>
      <c r="CV72" s="291">
        <v>2175.3426903957461</v>
      </c>
      <c r="CW72" s="291">
        <v>83.797371321669758</v>
      </c>
      <c r="CX72" s="291">
        <v>768.20584547805402</v>
      </c>
      <c r="CY72" s="291">
        <v>941.6457965411272</v>
      </c>
      <c r="CZ72" s="291">
        <v>2355.5604779790224</v>
      </c>
      <c r="DA72" s="291">
        <v>617.6004755698408</v>
      </c>
    </row>
    <row r="73" spans="3:105" x14ac:dyDescent="0.25">
      <c r="C73" s="1"/>
      <c r="D73" s="291"/>
      <c r="E73" s="291"/>
      <c r="F73" s="291"/>
      <c r="G73" s="291"/>
      <c r="H73" s="291"/>
      <c r="I73" s="291"/>
      <c r="J73" s="291"/>
      <c r="K73" s="291"/>
      <c r="L73" s="291"/>
      <c r="M73" s="291"/>
      <c r="N73" s="291"/>
      <c r="CQ73" s="291"/>
      <c r="CR73" s="291" t="s">
        <v>10</v>
      </c>
      <c r="CS73" s="291">
        <v>8658.705972498703</v>
      </c>
      <c r="CT73" s="291">
        <v>4733.8639606004426</v>
      </c>
      <c r="CU73" s="291">
        <v>2837.0979551613223</v>
      </c>
      <c r="CV73" s="291">
        <v>2134.2345255871701</v>
      </c>
      <c r="CW73" s="291">
        <v>87.034127291137551</v>
      </c>
      <c r="CX73" s="291">
        <v>1468.9434762093783</v>
      </c>
      <c r="CY73" s="291">
        <v>1228.800638542994</v>
      </c>
      <c r="CZ73" s="291">
        <v>2193.8350179957233</v>
      </c>
      <c r="DA73" s="291">
        <v>534.88014985724919</v>
      </c>
    </row>
    <row r="74" spans="3:105" x14ac:dyDescent="0.25">
      <c r="C74" s="1"/>
      <c r="D74" s="291"/>
      <c r="E74" s="291"/>
      <c r="F74" s="291"/>
      <c r="G74" s="291"/>
      <c r="H74" s="291"/>
      <c r="I74" s="291"/>
      <c r="J74" s="291"/>
      <c r="K74" s="291"/>
      <c r="L74" s="291"/>
      <c r="M74" s="291"/>
      <c r="N74" s="291"/>
      <c r="CQ74" s="291"/>
      <c r="CR74" s="291" t="s">
        <v>11</v>
      </c>
      <c r="CS74" s="291">
        <v>8914.8508821017222</v>
      </c>
      <c r="CT74" s="291">
        <v>5092.4517631362896</v>
      </c>
      <c r="CU74" s="291">
        <v>3117.3905919193062</v>
      </c>
      <c r="CV74" s="291">
        <v>2258.7866594551751</v>
      </c>
      <c r="CW74" s="291">
        <v>86.854030966494861</v>
      </c>
      <c r="CX74" s="291">
        <v>787.94912633213517</v>
      </c>
      <c r="CY74" s="291">
        <v>1471.1459199146261</v>
      </c>
      <c r="CZ74" s="291">
        <v>2099.4773917610864</v>
      </c>
      <c r="DA74" s="291">
        <v>498.9237472893879</v>
      </c>
    </row>
    <row r="75" spans="3:105" x14ac:dyDescent="0.25">
      <c r="C75" s="1"/>
      <c r="D75" s="291"/>
      <c r="E75" s="291"/>
      <c r="F75" s="291"/>
      <c r="G75" s="291"/>
      <c r="H75" s="291"/>
      <c r="I75" s="291"/>
      <c r="J75" s="291"/>
      <c r="K75" s="291"/>
      <c r="L75" s="291"/>
      <c r="M75" s="291"/>
      <c r="N75" s="291"/>
      <c r="CQ75" s="291">
        <v>2000</v>
      </c>
      <c r="CR75" s="291" t="s">
        <v>8</v>
      </c>
      <c r="CS75" s="291">
        <v>8191.5712307267486</v>
      </c>
      <c r="CT75" s="291">
        <v>4895.8197935310536</v>
      </c>
      <c r="CU75" s="291">
        <v>2888.5774074590381</v>
      </c>
      <c r="CV75" s="291">
        <v>2206.577926353802</v>
      </c>
      <c r="CW75" s="291">
        <v>84.658097044917241</v>
      </c>
      <c r="CX75" s="291">
        <v>1170.8895922425841</v>
      </c>
      <c r="CY75" s="291">
        <v>884.3756066577281</v>
      </c>
      <c r="CZ75" s="291">
        <v>2175.0827109316301</v>
      </c>
      <c r="DA75" s="291">
        <v>626.11354854866033</v>
      </c>
    </row>
    <row r="76" spans="3:105" x14ac:dyDescent="0.25">
      <c r="C76" s="1"/>
      <c r="D76" s="291"/>
      <c r="E76" s="291"/>
      <c r="F76" s="291"/>
      <c r="G76" s="291"/>
      <c r="H76" s="291"/>
      <c r="I76" s="291"/>
      <c r="J76" s="291"/>
      <c r="K76" s="291"/>
      <c r="L76" s="291"/>
      <c r="M76" s="291"/>
      <c r="N76" s="291"/>
      <c r="CQ76" s="291"/>
      <c r="CR76" s="291" t="s">
        <v>9</v>
      </c>
      <c r="CS76" s="291">
        <v>8772.9139804394108</v>
      </c>
      <c r="CT76" s="291">
        <v>4918.6902696261996</v>
      </c>
      <c r="CU76" s="291">
        <v>2932.337224891417</v>
      </c>
      <c r="CV76" s="291">
        <v>2210.214823252315</v>
      </c>
      <c r="CW76" s="291">
        <v>85.057204319799013</v>
      </c>
      <c r="CX76" s="291">
        <v>1522.8113011850187</v>
      </c>
      <c r="CY76" s="291">
        <v>1146.496991476713</v>
      </c>
      <c r="CZ76" s="291">
        <v>2557.7729622863776</v>
      </c>
      <c r="DA76" s="291">
        <v>791.93859650334093</v>
      </c>
    </row>
    <row r="77" spans="3:105" x14ac:dyDescent="0.25">
      <c r="C77" s="1"/>
      <c r="D77" s="291"/>
      <c r="E77" s="291"/>
      <c r="F77" s="291"/>
      <c r="G77" s="291"/>
      <c r="H77" s="291"/>
      <c r="I77" s="291"/>
      <c r="J77" s="291"/>
      <c r="K77" s="291"/>
      <c r="L77" s="291"/>
      <c r="M77" s="291"/>
      <c r="N77" s="291"/>
      <c r="CQ77" s="291"/>
      <c r="CR77" s="291" t="s">
        <v>10</v>
      </c>
      <c r="CS77" s="291">
        <v>9571.5786320350435</v>
      </c>
      <c r="CT77" s="291">
        <v>5102.3815944180224</v>
      </c>
      <c r="CU77" s="291">
        <v>3098.8869317968342</v>
      </c>
      <c r="CV77" s="291">
        <v>2238.8794198325791</v>
      </c>
      <c r="CW77" s="291">
        <v>88.51653601912254</v>
      </c>
      <c r="CX77" s="291">
        <v>2016.0296764062318</v>
      </c>
      <c r="CY77" s="291">
        <v>1416.2134570152514</v>
      </c>
      <c r="CZ77" s="291">
        <v>2443.5829043998388</v>
      </c>
      <c r="DA77" s="291">
        <v>735.12600905602517</v>
      </c>
    </row>
    <row r="78" spans="3:105" x14ac:dyDescent="0.25">
      <c r="C78" s="1"/>
      <c r="D78" s="291"/>
      <c r="E78" s="291"/>
      <c r="F78" s="291"/>
      <c r="G78" s="291"/>
      <c r="H78" s="291"/>
      <c r="I78" s="291"/>
      <c r="J78" s="291"/>
      <c r="K78" s="291"/>
      <c r="L78" s="291"/>
      <c r="M78" s="291"/>
      <c r="N78" s="291"/>
      <c r="CQ78" s="291"/>
      <c r="CR78" s="291" t="s">
        <v>11</v>
      </c>
      <c r="CS78" s="291">
        <v>9651.1564636967832</v>
      </c>
      <c r="CT78" s="291">
        <v>5331.04116303303</v>
      </c>
      <c r="CU78" s="291">
        <v>3323.9705098916188</v>
      </c>
      <c r="CV78" s="291">
        <v>2261.113805213236</v>
      </c>
      <c r="CW78" s="291">
        <v>87.551623621134041</v>
      </c>
      <c r="CX78" s="291">
        <v>1641.6474506465288</v>
      </c>
      <c r="CY78" s="291">
        <v>1713.1822282651478</v>
      </c>
      <c r="CZ78" s="291">
        <v>2168.4503844033447</v>
      </c>
      <c r="DA78" s="291">
        <v>691.70132898467295</v>
      </c>
    </row>
    <row r="79" spans="3:105" x14ac:dyDescent="0.25">
      <c r="C79" s="1"/>
      <c r="D79" s="291"/>
      <c r="E79" s="291"/>
      <c r="F79" s="291"/>
      <c r="G79" s="291"/>
      <c r="H79" s="291"/>
      <c r="I79" s="291"/>
      <c r="J79" s="291"/>
      <c r="K79" s="291"/>
      <c r="L79" s="291"/>
      <c r="M79" s="291"/>
      <c r="N79" s="291"/>
      <c r="CQ79" s="291">
        <v>2001</v>
      </c>
      <c r="CR79" s="291" t="s">
        <v>8</v>
      </c>
      <c r="CS79" s="291">
        <v>8574.7791741004876</v>
      </c>
      <c r="CT79" s="291">
        <v>5149.2655840962934</v>
      </c>
      <c r="CU79" s="291">
        <v>3102.8297941402743</v>
      </c>
      <c r="CV79" s="291">
        <v>2186.7213562050511</v>
      </c>
      <c r="CW79" s="291">
        <v>86.098046075650103</v>
      </c>
      <c r="CX79" s="291">
        <v>1377.0696965268876</v>
      </c>
      <c r="CY79" s="291">
        <v>946.0189650664081</v>
      </c>
      <c r="CZ79" s="291">
        <v>2276.5947420519929</v>
      </c>
      <c r="DA79" s="291">
        <v>721.21774582798957</v>
      </c>
    </row>
    <row r="80" spans="3:105" x14ac:dyDescent="0.25">
      <c r="C80" s="1"/>
      <c r="D80" s="291"/>
      <c r="E80" s="291"/>
      <c r="F80" s="291"/>
      <c r="G80" s="291"/>
      <c r="H80" s="291"/>
      <c r="I80" s="291"/>
      <c r="J80" s="291"/>
      <c r="K80" s="291"/>
      <c r="L80" s="291"/>
      <c r="M80" s="291"/>
      <c r="N80" s="291"/>
      <c r="CQ80" s="291"/>
      <c r="CR80" s="291" t="s">
        <v>9</v>
      </c>
      <c r="CS80" s="291">
        <v>9215.2870590807779</v>
      </c>
      <c r="CT80" s="291">
        <v>5271.6723630674587</v>
      </c>
      <c r="CU80" s="291">
        <v>3234.8867452960048</v>
      </c>
      <c r="CV80" s="291">
        <v>2185.9056921921274</v>
      </c>
      <c r="CW80" s="291">
        <v>86.163327263450682</v>
      </c>
      <c r="CX80" s="291">
        <v>2065.3205015010735</v>
      </c>
      <c r="CY80" s="291">
        <v>1269.9655918117548</v>
      </c>
      <c r="CZ80" s="291">
        <v>2643.9050699624754</v>
      </c>
      <c r="DA80" s="291">
        <v>1024.6761814102056</v>
      </c>
    </row>
    <row r="81" spans="3:105" x14ac:dyDescent="0.25">
      <c r="C81" s="1"/>
      <c r="D81" s="291"/>
      <c r="E81" s="291"/>
      <c r="F81" s="291"/>
      <c r="G81" s="291"/>
      <c r="H81" s="291"/>
      <c r="I81" s="291"/>
      <c r="J81" s="291"/>
      <c r="K81" s="291"/>
      <c r="L81" s="291"/>
      <c r="M81" s="291"/>
      <c r="N81" s="291"/>
      <c r="CQ81" s="291"/>
      <c r="CR81" s="291" t="s">
        <v>10</v>
      </c>
      <c r="CS81" s="291">
        <v>10147.918444638723</v>
      </c>
      <c r="CT81" s="291">
        <v>5473.6469964244598</v>
      </c>
      <c r="CU81" s="291">
        <v>3412.4220302371591</v>
      </c>
      <c r="CV81" s="291">
        <v>2218.7326559413968</v>
      </c>
      <c r="CW81" s="291">
        <v>90.55321606493699</v>
      </c>
      <c r="CX81" s="291">
        <v>2282.2412072240973</v>
      </c>
      <c r="CY81" s="291">
        <v>1565.8968106343086</v>
      </c>
      <c r="CZ81" s="291">
        <v>2545.4122330157288</v>
      </c>
      <c r="DA81" s="291">
        <v>851.93429459859476</v>
      </c>
    </row>
    <row r="82" spans="3:105" x14ac:dyDescent="0.25">
      <c r="C82" s="1"/>
      <c r="D82" s="291"/>
      <c r="E82" s="291"/>
      <c r="F82" s="291"/>
      <c r="G82" s="291"/>
      <c r="H82" s="291"/>
      <c r="I82" s="291"/>
      <c r="J82" s="291"/>
      <c r="K82" s="291"/>
      <c r="L82" s="291"/>
      <c r="M82" s="291"/>
      <c r="N82" s="291"/>
      <c r="CQ82" s="291"/>
      <c r="CR82" s="291" t="s">
        <v>11</v>
      </c>
      <c r="CS82" s="291">
        <v>10088.637910786048</v>
      </c>
      <c r="CT82" s="291">
        <v>5729.6049591799883</v>
      </c>
      <c r="CU82" s="291">
        <v>3656.954236413841</v>
      </c>
      <c r="CV82" s="291">
        <v>2254.3331650643568</v>
      </c>
      <c r="CW82" s="291">
        <v>89.565980934278372</v>
      </c>
      <c r="CX82" s="291">
        <v>1766.4055616267476</v>
      </c>
      <c r="CY82" s="291">
        <v>1904.5293770239784</v>
      </c>
      <c r="CZ82" s="291">
        <v>2267.4851807158134</v>
      </c>
      <c r="DA82" s="291">
        <v>797.45973737307384</v>
      </c>
    </row>
    <row r="83" spans="3:105" x14ac:dyDescent="0.25">
      <c r="C83" s="1"/>
      <c r="D83" s="291"/>
      <c r="E83" s="291"/>
      <c r="F83" s="291"/>
      <c r="G83" s="291"/>
      <c r="H83" s="291"/>
      <c r="I83" s="291"/>
      <c r="J83" s="291"/>
      <c r="K83" s="291"/>
      <c r="L83" s="291"/>
      <c r="M83" s="291"/>
      <c r="N83" s="291"/>
      <c r="CQ83" s="291">
        <v>2002</v>
      </c>
      <c r="CR83" s="291" t="s">
        <v>8</v>
      </c>
      <c r="CS83" s="291">
        <v>8900.706080522963</v>
      </c>
      <c r="CT83" s="291">
        <v>5513.1197701032243</v>
      </c>
      <c r="CU83" s="291">
        <v>3382.1129194399364</v>
      </c>
      <c r="CV83" s="291">
        <v>2224.3877088692079</v>
      </c>
      <c r="CW83" s="291">
        <v>86.637235035460975</v>
      </c>
      <c r="CX83" s="291">
        <v>1420.6930157807044</v>
      </c>
      <c r="CY83" s="291">
        <v>973.84633466213836</v>
      </c>
      <c r="CZ83" s="291">
        <v>2404.9440732327289</v>
      </c>
      <c r="DA83" s="291">
        <v>831.89685042787141</v>
      </c>
    </row>
    <row r="84" spans="3:105" x14ac:dyDescent="0.25">
      <c r="C84" s="1"/>
      <c r="D84" s="291"/>
      <c r="E84" s="291"/>
      <c r="F84" s="291"/>
      <c r="G84" s="291"/>
      <c r="H84" s="291"/>
      <c r="I84" s="291"/>
      <c r="J84" s="291"/>
      <c r="K84" s="291"/>
      <c r="L84" s="291"/>
      <c r="M84" s="291"/>
      <c r="N84" s="291"/>
      <c r="CQ84" s="291"/>
      <c r="CR84" s="291" t="s">
        <v>9</v>
      </c>
      <c r="CS84" s="291">
        <v>9621.5548574131644</v>
      </c>
      <c r="CT84" s="291">
        <v>5623.0960264366831</v>
      </c>
      <c r="CU84" s="291">
        <v>3496.9417863918652</v>
      </c>
      <c r="CV84" s="291">
        <v>2236.6765161828848</v>
      </c>
      <c r="CW84" s="291">
        <v>87.737154989384294</v>
      </c>
      <c r="CX84" s="291">
        <v>1714.0857878660358</v>
      </c>
      <c r="CY84" s="291">
        <v>1293.3467061086981</v>
      </c>
      <c r="CZ84" s="291">
        <v>3004.5504088066123</v>
      </c>
      <c r="DA84" s="291">
        <v>1119.3940722889149</v>
      </c>
    </row>
    <row r="85" spans="3:105" x14ac:dyDescent="0.25">
      <c r="C85" s="1"/>
      <c r="D85" s="291"/>
      <c r="E85" s="291"/>
      <c r="F85" s="291"/>
      <c r="G85" s="291"/>
      <c r="H85" s="291"/>
      <c r="I85" s="291"/>
      <c r="J85" s="291"/>
      <c r="K85" s="291"/>
      <c r="L85" s="291"/>
      <c r="M85" s="291"/>
      <c r="N85" s="291"/>
      <c r="CQ85" s="291"/>
      <c r="CR85" s="291" t="s">
        <v>10</v>
      </c>
      <c r="CS85" s="291">
        <v>10597.687120455706</v>
      </c>
      <c r="CT85" s="291">
        <v>5838.5346553767995</v>
      </c>
      <c r="CU85" s="291">
        <v>3688.8590533058727</v>
      </c>
      <c r="CV85" s="291">
        <v>2281.3621279327881</v>
      </c>
      <c r="CW85" s="291">
        <v>91.120305648789042</v>
      </c>
      <c r="CX85" s="291">
        <v>2279.3219693737528</v>
      </c>
      <c r="CY85" s="291">
        <v>1610.3912805862465</v>
      </c>
      <c r="CZ85" s="291">
        <v>2816.2330242829112</v>
      </c>
      <c r="DA85" s="291">
        <v>992.0484962349077</v>
      </c>
    </row>
    <row r="86" spans="3:105" x14ac:dyDescent="0.25">
      <c r="C86" s="1"/>
      <c r="D86" s="291"/>
      <c r="E86" s="291"/>
      <c r="F86" s="291"/>
      <c r="G86" s="291"/>
      <c r="H86" s="291"/>
      <c r="I86" s="291"/>
      <c r="J86" s="291"/>
      <c r="K86" s="291"/>
      <c r="L86" s="291"/>
      <c r="M86" s="291"/>
      <c r="N86" s="291"/>
      <c r="CQ86" s="291"/>
      <c r="CR86" s="291" t="s">
        <v>11</v>
      </c>
      <c r="CS86" s="291">
        <v>10710.864960674855</v>
      </c>
      <c r="CT86" s="291">
        <v>6163.1058950082734</v>
      </c>
      <c r="CU86" s="291">
        <v>3978.7996720923888</v>
      </c>
      <c r="CV86" s="291">
        <v>2333.7506502234532</v>
      </c>
      <c r="CW86" s="291">
        <v>89.679047126288694</v>
      </c>
      <c r="CX86" s="291">
        <v>1831.183514749476</v>
      </c>
      <c r="CY86" s="291">
        <v>1968.1724145603384</v>
      </c>
      <c r="CZ86" s="291">
        <v>2520.0771169587315</v>
      </c>
      <c r="DA86" s="291">
        <v>934.19897295728958</v>
      </c>
    </row>
    <row r="87" spans="3:105" x14ac:dyDescent="0.25">
      <c r="C87" s="1"/>
      <c r="D87" s="291"/>
      <c r="E87" s="291"/>
      <c r="F87" s="291"/>
      <c r="G87" s="291"/>
      <c r="H87" s="291"/>
      <c r="I87" s="291"/>
      <c r="J87" s="291"/>
      <c r="K87" s="291"/>
      <c r="L87" s="291"/>
      <c r="M87" s="291"/>
      <c r="N87" s="291"/>
      <c r="CQ87" s="291">
        <v>2003</v>
      </c>
      <c r="CR87" s="291" t="s">
        <v>8</v>
      </c>
      <c r="CS87" s="291">
        <v>9570.0975539129795</v>
      </c>
      <c r="CT87" s="291">
        <v>5865.9705118204729</v>
      </c>
      <c r="CU87" s="291">
        <v>3635.7364068857578</v>
      </c>
      <c r="CV87" s="291">
        <v>2315.0501532399294</v>
      </c>
      <c r="CW87" s="291">
        <v>87.56446808510637</v>
      </c>
      <c r="CX87" s="291">
        <v>1613.5089514066494</v>
      </c>
      <c r="CY87" s="291">
        <v>1088.1115870947963</v>
      </c>
      <c r="CZ87" s="291">
        <v>2750.5237355770723</v>
      </c>
      <c r="DA87" s="291">
        <v>983.54269932756984</v>
      </c>
    </row>
    <row r="88" spans="3:105" x14ac:dyDescent="0.25">
      <c r="C88" s="1"/>
      <c r="D88" s="291"/>
      <c r="E88" s="291"/>
      <c r="F88" s="291"/>
      <c r="G88" s="291"/>
      <c r="H88" s="291"/>
      <c r="I88" s="291"/>
      <c r="J88" s="291"/>
      <c r="K88" s="291"/>
      <c r="L88" s="291"/>
      <c r="M88" s="291"/>
      <c r="N88" s="291"/>
      <c r="CQ88" s="291"/>
      <c r="CR88" s="291" t="s">
        <v>9</v>
      </c>
      <c r="CS88" s="291">
        <v>10363.354492342021</v>
      </c>
      <c r="CT88" s="291">
        <v>5975.2090530993637</v>
      </c>
      <c r="CU88" s="291">
        <v>3750.3916035439593</v>
      </c>
      <c r="CV88" s="291">
        <v>2328.3294636057008</v>
      </c>
      <c r="CW88" s="291">
        <v>87.737154989384294</v>
      </c>
      <c r="CX88" s="291">
        <v>2098.7143800094295</v>
      </c>
      <c r="CY88" s="291">
        <v>1478.8848114066138</v>
      </c>
      <c r="CZ88" s="291">
        <v>3324.8575909932133</v>
      </c>
      <c r="DA88" s="291">
        <v>1285.4842307177589</v>
      </c>
    </row>
    <row r="89" spans="3:105" x14ac:dyDescent="0.25">
      <c r="C89" s="1"/>
      <c r="D89" s="291"/>
      <c r="E89" s="291"/>
      <c r="F89" s="291"/>
      <c r="G89" s="291"/>
      <c r="H89" s="291"/>
      <c r="I89" s="291"/>
      <c r="J89" s="291"/>
      <c r="K89" s="291"/>
      <c r="L89" s="291"/>
      <c r="M89" s="291"/>
      <c r="N89" s="291"/>
      <c r="CQ89" s="291"/>
      <c r="CR89" s="291" t="s">
        <v>10</v>
      </c>
      <c r="CS89" s="291">
        <v>11166.970259365993</v>
      </c>
      <c r="CT89" s="291">
        <v>6187.6169678010901</v>
      </c>
      <c r="CU89" s="291">
        <v>3950.1929440783542</v>
      </c>
      <c r="CV89" s="291">
        <v>2359.5740465577028</v>
      </c>
      <c r="CW89" s="291">
        <v>91.864239828693783</v>
      </c>
      <c r="CX89" s="291">
        <v>2425.7966440089008</v>
      </c>
      <c r="CY89" s="291">
        <v>1813.9842755651237</v>
      </c>
      <c r="CZ89" s="291">
        <v>3172.7873866239829</v>
      </c>
      <c r="DA89" s="291">
        <v>1166.8526229994075</v>
      </c>
    </row>
    <row r="90" spans="3:105" x14ac:dyDescent="0.25">
      <c r="C90" s="1"/>
      <c r="D90" s="291"/>
      <c r="E90" s="291"/>
      <c r="F90" s="291"/>
      <c r="G90" s="291"/>
      <c r="H90" s="291"/>
      <c r="I90" s="291"/>
      <c r="J90" s="291"/>
      <c r="K90" s="291"/>
      <c r="L90" s="291"/>
      <c r="M90" s="291"/>
      <c r="N90" s="291"/>
      <c r="CQ90" s="291"/>
      <c r="CR90" s="291" t="s">
        <v>11</v>
      </c>
      <c r="CS90" s="291">
        <v>11513.24908641201</v>
      </c>
      <c r="CT90" s="291">
        <v>6598.5174916724773</v>
      </c>
      <c r="CU90" s="291">
        <v>4309.8234933605718</v>
      </c>
      <c r="CV90" s="291">
        <v>2420.8780177612102</v>
      </c>
      <c r="CW90" s="291">
        <v>90.827500000000015</v>
      </c>
      <c r="CX90" s="291">
        <v>2190.8131068115899</v>
      </c>
      <c r="CY90" s="291">
        <v>2280.5734506174613</v>
      </c>
      <c r="CZ90" s="291">
        <v>2846.9315952126753</v>
      </c>
      <c r="DA90" s="291">
        <v>1105.4256332757629</v>
      </c>
    </row>
    <row r="91" spans="3:105" x14ac:dyDescent="0.25">
      <c r="C91" s="1"/>
      <c r="D91" s="291"/>
      <c r="E91" s="291"/>
      <c r="F91" s="291"/>
      <c r="G91" s="291"/>
      <c r="H91" s="291"/>
      <c r="I91" s="291"/>
      <c r="J91" s="291"/>
      <c r="K91" s="291"/>
      <c r="L91" s="291"/>
      <c r="M91" s="291"/>
      <c r="N91" s="291"/>
      <c r="CQ91" s="291">
        <v>2004</v>
      </c>
      <c r="CR91" s="291" t="s">
        <v>13</v>
      </c>
      <c r="CS91" s="291">
        <v>10263.002110797837</v>
      </c>
      <c r="CT91" s="291">
        <v>6384.2976539061556</v>
      </c>
      <c r="CU91" s="291">
        <v>4066.8796098069888</v>
      </c>
      <c r="CV91" s="291">
        <v>2366.220906304728</v>
      </c>
      <c r="CW91" s="291">
        <v>78.939787234042555</v>
      </c>
      <c r="CX91" s="291">
        <v>1848.9064991725588</v>
      </c>
      <c r="CY91" s="291">
        <v>1278.954969729481</v>
      </c>
      <c r="CZ91" s="291">
        <v>3060.2463699075079</v>
      </c>
      <c r="DA91" s="291">
        <v>1196.7693563880887</v>
      </c>
    </row>
    <row r="92" spans="3:105" x14ac:dyDescent="0.25">
      <c r="C92" s="1"/>
      <c r="D92" s="291"/>
      <c r="E92" s="291"/>
      <c r="F92" s="291"/>
      <c r="G92" s="291"/>
      <c r="H92" s="291"/>
      <c r="I92" s="291"/>
      <c r="J92" s="291"/>
      <c r="K92" s="291"/>
      <c r="L92" s="291"/>
      <c r="M92" s="291"/>
      <c r="N92" s="291"/>
      <c r="CQ92" s="291"/>
      <c r="CR92" s="291" t="s">
        <v>14</v>
      </c>
      <c r="CS92" s="291">
        <v>11195.53231362207</v>
      </c>
      <c r="CT92" s="291">
        <v>6508.3037545578864</v>
      </c>
      <c r="CU92" s="291">
        <v>4201.718035244865</v>
      </c>
      <c r="CV92" s="291">
        <v>2374.0193776520505</v>
      </c>
      <c r="CW92" s="291">
        <v>78.294055201698512</v>
      </c>
      <c r="CX92" s="291">
        <v>2424.1778406412068</v>
      </c>
      <c r="CY92" s="291">
        <v>1701.8122661543132</v>
      </c>
      <c r="CZ92" s="291">
        <v>3715.7836119679205</v>
      </c>
      <c r="DA92" s="291">
        <v>1575.7149484766026</v>
      </c>
    </row>
    <row r="93" spans="3:105" x14ac:dyDescent="0.25">
      <c r="C93" s="1"/>
      <c r="D93" s="291"/>
      <c r="E93" s="291"/>
      <c r="F93" s="291"/>
      <c r="G93" s="291"/>
      <c r="H93" s="291"/>
      <c r="I93" s="291"/>
      <c r="J93" s="291"/>
      <c r="K93" s="291"/>
      <c r="L93" s="291"/>
      <c r="M93" s="291"/>
      <c r="N93" s="291"/>
      <c r="CQ93" s="291"/>
      <c r="CR93" s="291" t="s">
        <v>15</v>
      </c>
      <c r="CS93" s="291">
        <v>11984.874715703763</v>
      </c>
      <c r="CT93" s="291">
        <v>6847.6911466479705</v>
      </c>
      <c r="CU93" s="291">
        <v>4513.0971751107263</v>
      </c>
      <c r="CV93" s="291">
        <v>2410.0485388806351</v>
      </c>
      <c r="CW93" s="291">
        <v>80.411349036402555</v>
      </c>
      <c r="CX93" s="291">
        <v>2616.180684000366</v>
      </c>
      <c r="CY93" s="291">
        <v>2004.833618945102</v>
      </c>
      <c r="CZ93" s="291">
        <v>3526.9771051062348</v>
      </c>
      <c r="DA93" s="291">
        <v>1411.0361403378781</v>
      </c>
    </row>
    <row r="94" spans="3:105" x14ac:dyDescent="0.25">
      <c r="C94" s="1"/>
      <c r="D94" s="291"/>
      <c r="E94" s="291"/>
      <c r="F94" s="291"/>
      <c r="G94" s="291"/>
      <c r="H94" s="291"/>
      <c r="I94" s="291"/>
      <c r="J94" s="291"/>
      <c r="K94" s="291"/>
      <c r="L94" s="291"/>
      <c r="M94" s="291"/>
      <c r="N94" s="291"/>
      <c r="CQ94" s="291"/>
      <c r="CR94" s="291" t="s">
        <v>16</v>
      </c>
      <c r="CS94" s="291">
        <v>12229.33009876156</v>
      </c>
      <c r="CT94" s="291">
        <v>7191.4106592299959</v>
      </c>
      <c r="CU94" s="291">
        <v>4813.7455839291797</v>
      </c>
      <c r="CV94" s="291">
        <v>2473.5728099989037</v>
      </c>
      <c r="CW94" s="291">
        <v>80.605000000000018</v>
      </c>
      <c r="CX94" s="291">
        <v>2486.7716220954326</v>
      </c>
      <c r="CY94" s="291">
        <v>2515.3929113778981</v>
      </c>
      <c r="CZ94" s="291">
        <v>3219.8635725122199</v>
      </c>
      <c r="DA94" s="291">
        <v>1410.4148747841107</v>
      </c>
    </row>
    <row r="95" spans="3:105" x14ac:dyDescent="0.25">
      <c r="C95" s="1"/>
      <c r="D95" s="291"/>
      <c r="E95" s="291"/>
      <c r="F95" s="291"/>
      <c r="G95" s="291"/>
      <c r="H95" s="291"/>
      <c r="I95" s="291"/>
      <c r="J95" s="291"/>
      <c r="K95" s="291"/>
      <c r="L95" s="291"/>
      <c r="M95" s="291"/>
      <c r="N95" s="291"/>
      <c r="CQ95" s="291">
        <v>2005</v>
      </c>
      <c r="CR95" s="291" t="s">
        <v>13</v>
      </c>
      <c r="CS95" s="291">
        <v>10835.249470395491</v>
      </c>
      <c r="CT95" s="291">
        <v>6800.0703738149532</v>
      </c>
      <c r="CU95" s="291">
        <v>4449.626274387062</v>
      </c>
      <c r="CV95" s="291">
        <v>2364.3730735551662</v>
      </c>
      <c r="CW95" s="291">
        <v>64.685106382978717</v>
      </c>
      <c r="CX95" s="291">
        <v>2171.3069805927485</v>
      </c>
      <c r="CY95" s="291">
        <v>1358.5092727412059</v>
      </c>
      <c r="CZ95" s="291">
        <v>3177.4519998762648</v>
      </c>
      <c r="DA95" s="291">
        <v>1368.8330771693888</v>
      </c>
    </row>
    <row r="96" spans="3:105" x14ac:dyDescent="0.25">
      <c r="C96" s="1"/>
      <c r="D96" s="291"/>
      <c r="E96" s="291"/>
      <c r="F96" s="291"/>
      <c r="G96" s="291"/>
      <c r="H96" s="291"/>
      <c r="I96" s="291"/>
      <c r="J96" s="291"/>
      <c r="K96" s="291"/>
      <c r="L96" s="291"/>
      <c r="M96" s="291"/>
      <c r="N96" s="291"/>
      <c r="CQ96" s="291"/>
      <c r="CR96" s="291" t="s">
        <v>14</v>
      </c>
      <c r="CS96" s="291">
        <v>11868.710240389491</v>
      </c>
      <c r="CT96" s="291">
        <v>7157.2271934822247</v>
      </c>
      <c r="CU96" s="291">
        <v>4782.5383760101258</v>
      </c>
      <c r="CV96" s="291">
        <v>2389.4397236426935</v>
      </c>
      <c r="CW96" s="291">
        <v>64.667303609341829</v>
      </c>
      <c r="CX96" s="291">
        <v>2524.2666038032371</v>
      </c>
      <c r="CY96" s="291">
        <v>1844.6962534128834</v>
      </c>
      <c r="CZ96" s="291">
        <v>3936.937560148056</v>
      </c>
      <c r="DA96" s="291">
        <v>1801.6027122273279</v>
      </c>
    </row>
    <row r="97" spans="3:105" x14ac:dyDescent="0.25">
      <c r="C97" s="1"/>
      <c r="D97" s="291"/>
      <c r="E97" s="291"/>
      <c r="F97" s="291"/>
      <c r="G97" s="291"/>
      <c r="H97" s="291"/>
      <c r="I97" s="291"/>
      <c r="J97" s="291"/>
      <c r="K97" s="291"/>
      <c r="L97" s="291"/>
      <c r="M97" s="291"/>
      <c r="N97" s="291"/>
      <c r="CQ97" s="291"/>
      <c r="CR97" s="291" t="s">
        <v>15</v>
      </c>
      <c r="CS97" s="291">
        <v>12699.225054663557</v>
      </c>
      <c r="CT97" s="291">
        <v>7504.39974650774</v>
      </c>
      <c r="CU97" s="291">
        <v>5080.0300889417022</v>
      </c>
      <c r="CV97" s="291">
        <v>2459.3660227835571</v>
      </c>
      <c r="CW97" s="291">
        <v>66.547323340471081</v>
      </c>
      <c r="CX97" s="291">
        <v>2839.2286524217393</v>
      </c>
      <c r="CY97" s="291">
        <v>2225.2610893433798</v>
      </c>
      <c r="CZ97" s="291">
        <v>3721.4571007124237</v>
      </c>
      <c r="DA97" s="291">
        <v>1658.7843805572024</v>
      </c>
    </row>
    <row r="98" spans="3:105" x14ac:dyDescent="0.25">
      <c r="C98" s="1"/>
      <c r="D98" s="291"/>
      <c r="E98" s="291"/>
      <c r="F98" s="291"/>
      <c r="G98" s="291"/>
      <c r="H98" s="291"/>
      <c r="I98" s="291"/>
      <c r="J98" s="291"/>
      <c r="K98" s="291"/>
      <c r="L98" s="291"/>
      <c r="M98" s="291"/>
      <c r="N98" s="291"/>
      <c r="CQ98" s="291"/>
      <c r="CR98" s="291" t="s">
        <v>16</v>
      </c>
      <c r="CS98" s="291">
        <v>13180.81912002926</v>
      </c>
      <c r="CT98" s="291">
        <v>7925.7497921346885</v>
      </c>
      <c r="CU98" s="291">
        <v>5435.3974089206667</v>
      </c>
      <c r="CV98" s="291">
        <v>2550.9270036180246</v>
      </c>
      <c r="CW98" s="291">
        <v>64.037500000000009</v>
      </c>
      <c r="CX98" s="291">
        <v>2744.853208172633</v>
      </c>
      <c r="CY98" s="291">
        <v>2866.0528351623166</v>
      </c>
      <c r="CZ98" s="291">
        <v>3560.0447940664144</v>
      </c>
      <c r="DA98" s="291">
        <v>1686.5963370754175</v>
      </c>
    </row>
    <row r="99" spans="3:105" x14ac:dyDescent="0.25">
      <c r="C99" s="1"/>
      <c r="D99" s="291"/>
      <c r="E99" s="291"/>
      <c r="F99" s="291"/>
      <c r="G99" s="291"/>
      <c r="H99" s="291"/>
      <c r="I99" s="291"/>
      <c r="J99" s="291"/>
      <c r="K99" s="291"/>
      <c r="L99" s="291"/>
      <c r="M99" s="291"/>
      <c r="N99" s="291"/>
      <c r="CQ99" s="291">
        <v>2006</v>
      </c>
      <c r="CR99" s="291" t="s">
        <v>13</v>
      </c>
      <c r="CS99" s="291">
        <v>11626.078709136631</v>
      </c>
      <c r="CT99" s="291">
        <v>7394.0314022560906</v>
      </c>
      <c r="CU99" s="291">
        <v>4951.8652769953042</v>
      </c>
      <c r="CV99" s="291">
        <v>2417.6759413309983</v>
      </c>
      <c r="CW99" s="291">
        <v>64.325744680851059</v>
      </c>
      <c r="CX99" s="291">
        <v>2459.9985331728594</v>
      </c>
      <c r="CY99" s="291">
        <v>1495.3020997777605</v>
      </c>
      <c r="CZ99" s="291">
        <v>3462.3575092028336</v>
      </c>
      <c r="DA99" s="291">
        <v>1685.0332532821008</v>
      </c>
    </row>
    <row r="100" spans="3:105" x14ac:dyDescent="0.25">
      <c r="C100" s="1"/>
      <c r="D100" s="291"/>
      <c r="E100" s="291"/>
      <c r="F100" s="291"/>
      <c r="G100" s="291"/>
      <c r="H100" s="291"/>
      <c r="I100" s="291"/>
      <c r="J100" s="291"/>
      <c r="K100" s="291"/>
      <c r="L100" s="291"/>
      <c r="M100" s="291"/>
      <c r="N100" s="291"/>
      <c r="CQ100" s="291"/>
      <c r="CR100" s="291" t="s">
        <v>14</v>
      </c>
      <c r="CS100" s="291">
        <v>12827.999807282686</v>
      </c>
      <c r="CT100" s="291">
        <v>7834.9665622151333</v>
      </c>
      <c r="CU100" s="291">
        <v>5344.8998461688252</v>
      </c>
      <c r="CV100" s="291">
        <v>2472.5382548144921</v>
      </c>
      <c r="CW100" s="291">
        <v>63.352441613588105</v>
      </c>
      <c r="CX100" s="291">
        <v>3051.1324532453241</v>
      </c>
      <c r="CY100" s="291">
        <v>2188.4708615633535</v>
      </c>
      <c r="CZ100" s="291">
        <v>4197.9521900061682</v>
      </c>
      <c r="DA100" s="291">
        <v>2189.8601953874295</v>
      </c>
    </row>
    <row r="101" spans="3:105" x14ac:dyDescent="0.25">
      <c r="C101" s="1"/>
      <c r="D101" s="291"/>
      <c r="E101" s="291"/>
      <c r="F101" s="291"/>
      <c r="G101" s="291"/>
      <c r="H101" s="291"/>
      <c r="I101" s="291"/>
      <c r="J101" s="291"/>
      <c r="K101" s="291"/>
      <c r="L101" s="291"/>
      <c r="M101" s="291"/>
      <c r="N101" s="291"/>
      <c r="CQ101" s="291"/>
      <c r="CR101" s="291" t="s">
        <v>15</v>
      </c>
      <c r="CS101" s="291">
        <v>13739.381453730386</v>
      </c>
      <c r="CT101" s="291">
        <v>8182.0029825791507</v>
      </c>
      <c r="CU101" s="291">
        <v>5657.6598502034494</v>
      </c>
      <c r="CV101" s="291">
        <v>2520.253590886578</v>
      </c>
      <c r="CW101" s="291">
        <v>64.37730192719485</v>
      </c>
      <c r="CX101" s="291">
        <v>3282.5248239704943</v>
      </c>
      <c r="CY101" s="291">
        <v>2621.467143164693</v>
      </c>
      <c r="CZ101" s="291">
        <v>3951.6155478140777</v>
      </c>
      <c r="DA101" s="291">
        <v>1966.7764374629523</v>
      </c>
    </row>
    <row r="102" spans="3:105" x14ac:dyDescent="0.25">
      <c r="C102" s="1"/>
      <c r="D102" s="291"/>
      <c r="E102" s="291"/>
      <c r="F102" s="291"/>
      <c r="G102" s="291"/>
      <c r="H102" s="291"/>
      <c r="I102" s="291"/>
      <c r="J102" s="291"/>
      <c r="K102" s="291"/>
      <c r="L102" s="291"/>
      <c r="M102" s="291"/>
      <c r="N102" s="291"/>
      <c r="CQ102" s="291"/>
      <c r="CR102" s="291" t="s">
        <v>16</v>
      </c>
      <c r="CS102" s="291">
        <v>14351.336159446793</v>
      </c>
      <c r="CT102" s="291">
        <v>8777.6562269217884</v>
      </c>
      <c r="CU102" s="291">
        <v>6191.9738883214168</v>
      </c>
      <c r="CV102" s="291">
        <v>2578.5220480210505</v>
      </c>
      <c r="CW102" s="291">
        <v>63.332500000000003</v>
      </c>
      <c r="CX102" s="291">
        <v>3304.2220029962073</v>
      </c>
      <c r="CY102" s="291">
        <v>3482.3469241569014</v>
      </c>
      <c r="CZ102" s="291">
        <v>3834.47354048435</v>
      </c>
      <c r="DA102" s="291">
        <v>2063.1968192285553</v>
      </c>
    </row>
    <row r="103" spans="3:105" x14ac:dyDescent="0.25">
      <c r="C103" s="1"/>
      <c r="D103" s="291"/>
      <c r="E103" s="291"/>
      <c r="F103" s="291"/>
      <c r="G103" s="291"/>
      <c r="H103" s="291"/>
      <c r="I103" s="291"/>
      <c r="J103" s="291"/>
      <c r="K103" s="291"/>
      <c r="L103" s="291"/>
      <c r="M103" s="291"/>
      <c r="N103" s="291"/>
      <c r="CQ103" s="291">
        <v>2007</v>
      </c>
      <c r="CR103" s="291" t="s">
        <v>13</v>
      </c>
      <c r="CS103" s="291">
        <v>12564.232134420483</v>
      </c>
      <c r="CT103" s="291">
        <v>8193.6710218408734</v>
      </c>
      <c r="CU103" s="291">
        <v>5641.4088763693262</v>
      </c>
      <c r="CV103" s="291">
        <v>2497.5591725043782</v>
      </c>
      <c r="CW103" s="291">
        <v>66.721489361702126</v>
      </c>
      <c r="CX103" s="291">
        <v>3171.2757635023313</v>
      </c>
      <c r="CY103" s="291">
        <v>1774.5391524254728</v>
      </c>
      <c r="CZ103" s="291">
        <v>3587.5488477124386</v>
      </c>
      <c r="DA103" s="291">
        <v>2172.1059398014731</v>
      </c>
    </row>
    <row r="104" spans="3:105" x14ac:dyDescent="0.25">
      <c r="C104" s="1"/>
      <c r="D104" s="291"/>
      <c r="E104" s="291"/>
      <c r="F104" s="291"/>
      <c r="G104" s="291"/>
      <c r="H104" s="291"/>
      <c r="I104" s="291"/>
      <c r="J104" s="291"/>
      <c r="K104" s="291"/>
      <c r="L104" s="291"/>
      <c r="M104" s="291"/>
      <c r="N104" s="291"/>
      <c r="CQ104" s="291"/>
      <c r="CR104" s="291" t="s">
        <v>14</v>
      </c>
      <c r="CS104" s="291">
        <v>13933.504619129728</v>
      </c>
      <c r="CT104" s="291">
        <v>8699.3032019143138</v>
      </c>
      <c r="CU104" s="291">
        <v>6099.1772076720872</v>
      </c>
      <c r="CV104" s="291">
        <v>2549.0688608421278</v>
      </c>
      <c r="CW104" s="291">
        <v>65.264968152866246</v>
      </c>
      <c r="CX104" s="291">
        <v>3869.1656137042269</v>
      </c>
      <c r="CY104" s="291">
        <v>2615.9854383658612</v>
      </c>
      <c r="CZ104" s="291">
        <v>4427.316644046884</v>
      </c>
      <c r="DA104" s="291">
        <v>2792.5941919079273</v>
      </c>
    </row>
    <row r="105" spans="3:105" x14ac:dyDescent="0.25">
      <c r="C105" s="1"/>
      <c r="D105" s="291"/>
      <c r="E105" s="291"/>
      <c r="F105" s="291"/>
      <c r="G105" s="291"/>
      <c r="H105" s="291"/>
      <c r="I105" s="291"/>
      <c r="J105" s="291"/>
      <c r="K105" s="291"/>
      <c r="L105" s="291"/>
      <c r="M105" s="291"/>
      <c r="N105" s="291"/>
      <c r="CQ105" s="291"/>
      <c r="CR105" s="291" t="s">
        <v>15</v>
      </c>
      <c r="CS105" s="291">
        <v>14862.323456383514</v>
      </c>
      <c r="CT105" s="291">
        <v>9130.9560244862751</v>
      </c>
      <c r="CU105" s="291">
        <v>6511.1849231212418</v>
      </c>
      <c r="CV105" s="291">
        <v>2570.1495789995051</v>
      </c>
      <c r="CW105" s="291">
        <v>66.065096359743023</v>
      </c>
      <c r="CX105" s="291">
        <v>3940.3363459017896</v>
      </c>
      <c r="CY105" s="291">
        <v>3027.6734208826692</v>
      </c>
      <c r="CZ105" s="291">
        <v>4119.8880990490525</v>
      </c>
      <c r="DA105" s="291">
        <v>2491.3848214285717</v>
      </c>
    </row>
    <row r="106" spans="3:105" x14ac:dyDescent="0.25">
      <c r="C106" s="1"/>
      <c r="D106" s="291"/>
      <c r="E106" s="291"/>
      <c r="F106" s="291"/>
      <c r="G106" s="291"/>
      <c r="H106" s="291"/>
      <c r="I106" s="291"/>
      <c r="J106" s="291"/>
      <c r="K106" s="291"/>
      <c r="L106" s="291"/>
      <c r="M106" s="291"/>
      <c r="N106" s="291"/>
      <c r="CQ106" s="291"/>
      <c r="CR106" s="291" t="s">
        <v>16</v>
      </c>
      <c r="CS106" s="291">
        <v>15669.563027120235</v>
      </c>
      <c r="CT106" s="291">
        <v>9758.2265189660975</v>
      </c>
      <c r="CU106" s="291">
        <v>7063.368059244126</v>
      </c>
      <c r="CV106" s="291">
        <v>2643.8401052516174</v>
      </c>
      <c r="CW106" s="291">
        <v>64.39</v>
      </c>
      <c r="CX106" s="291">
        <v>3853.6535046058716</v>
      </c>
      <c r="CY106" s="291">
        <v>4425.0486232486182</v>
      </c>
      <c r="CZ106" s="291">
        <v>4277.4243748946437</v>
      </c>
      <c r="DA106" s="291">
        <v>2530.1860823258498</v>
      </c>
    </row>
    <row r="107" spans="3:105" x14ac:dyDescent="0.25">
      <c r="C107" s="1"/>
      <c r="D107" s="291"/>
      <c r="E107" s="291"/>
      <c r="F107" s="291"/>
      <c r="G107" s="291"/>
      <c r="H107" s="291"/>
      <c r="I107" s="291"/>
      <c r="J107" s="291"/>
      <c r="K107" s="291"/>
      <c r="L107" s="291"/>
      <c r="M107" s="291"/>
      <c r="N107" s="291"/>
      <c r="CQ107" s="291">
        <v>2008</v>
      </c>
      <c r="CR107" s="291" t="s">
        <v>13</v>
      </c>
      <c r="CS107" s="291">
        <v>13717.032965023242</v>
      </c>
      <c r="CT107" s="291">
        <v>9104.1263920556812</v>
      </c>
      <c r="CU107" s="291">
        <v>6454.584930620761</v>
      </c>
      <c r="CV107" s="291">
        <v>2581.9909150612957</v>
      </c>
      <c r="CW107" s="291">
        <v>64.685106382978717</v>
      </c>
      <c r="CX107" s="291">
        <v>3580.3025425003757</v>
      </c>
      <c r="CY107" s="291">
        <v>2199.1185837995245</v>
      </c>
      <c r="CZ107" s="291">
        <v>3943.2200204163705</v>
      </c>
      <c r="DA107" s="291">
        <v>2621.854034582133</v>
      </c>
    </row>
    <row r="108" spans="3:105" x14ac:dyDescent="0.25">
      <c r="C108" s="1"/>
      <c r="D108" s="291"/>
      <c r="E108" s="291"/>
      <c r="F108" s="291"/>
      <c r="G108" s="291"/>
      <c r="H108" s="291"/>
      <c r="I108" s="291"/>
      <c r="J108" s="291"/>
      <c r="K108" s="291"/>
      <c r="L108" s="291"/>
      <c r="M108" s="291"/>
      <c r="N108" s="291"/>
      <c r="CQ108" s="291"/>
      <c r="CR108" s="291" t="s">
        <v>14</v>
      </c>
      <c r="CS108" s="291">
        <v>15034.453981133987</v>
      </c>
      <c r="CT108" s="291">
        <v>9516.743328395627</v>
      </c>
      <c r="CU108" s="291">
        <v>6824.4276428780058</v>
      </c>
      <c r="CV108" s="291">
        <v>2627.3128386465014</v>
      </c>
      <c r="CW108" s="291">
        <v>64.547770700636946</v>
      </c>
      <c r="CX108" s="291">
        <v>4766.1149143485773</v>
      </c>
      <c r="CY108" s="291">
        <v>3093.8293002325818</v>
      </c>
      <c r="CZ108" s="291">
        <v>4444.2673658235653</v>
      </c>
      <c r="DA108" s="291">
        <v>3323.0111076415224</v>
      </c>
    </row>
    <row r="109" spans="3:105" x14ac:dyDescent="0.25">
      <c r="C109" s="1"/>
      <c r="D109" s="291"/>
      <c r="E109" s="291"/>
      <c r="F109" s="291"/>
      <c r="G109" s="291"/>
      <c r="H109" s="291"/>
      <c r="I109" s="291"/>
      <c r="J109" s="291"/>
      <c r="K109" s="291"/>
      <c r="L109" s="291"/>
      <c r="M109" s="291"/>
      <c r="N109" s="291"/>
      <c r="CQ109" s="291"/>
      <c r="CR109" s="291" t="s">
        <v>15</v>
      </c>
      <c r="CS109" s="291">
        <v>15815.22325236723</v>
      </c>
      <c r="CT109" s="291">
        <v>9948.7917183539194</v>
      </c>
      <c r="CU109" s="291">
        <v>7224.539618666955</v>
      </c>
      <c r="CV109" s="291">
        <v>2660.9747399702828</v>
      </c>
      <c r="CW109" s="291">
        <v>65.221199143468937</v>
      </c>
      <c r="CX109" s="291">
        <v>4516.2880635230285</v>
      </c>
      <c r="CY109" s="291">
        <v>3419.9357244348757</v>
      </c>
      <c r="CZ109" s="291">
        <v>4210.3167561121036</v>
      </c>
      <c r="DA109" s="291">
        <v>3015.1614367219922</v>
      </c>
    </row>
    <row r="110" spans="3:105" x14ac:dyDescent="0.25">
      <c r="C110" s="1"/>
      <c r="D110" s="291"/>
      <c r="E110" s="291"/>
      <c r="F110" s="291"/>
      <c r="G110" s="291"/>
      <c r="H110" s="291"/>
      <c r="I110" s="291"/>
      <c r="J110" s="291"/>
      <c r="K110" s="291"/>
      <c r="L110" s="291"/>
      <c r="M110" s="291"/>
      <c r="N110" s="291"/>
      <c r="CQ110" s="291"/>
      <c r="CR110" s="291" t="s">
        <v>16</v>
      </c>
      <c r="CS110" s="291">
        <v>15462.421373952724</v>
      </c>
      <c r="CT110" s="291">
        <v>10282.012025202057</v>
      </c>
      <c r="CU110" s="291">
        <v>7491.0223595505622</v>
      </c>
      <c r="CV110" s="291">
        <v>2735.1386032233308</v>
      </c>
      <c r="CW110" s="291">
        <v>64.155000000000001</v>
      </c>
      <c r="CX110" s="291">
        <v>3620.0551047078698</v>
      </c>
      <c r="CY110" s="291">
        <v>4392.5219907739038</v>
      </c>
      <c r="CZ110" s="291">
        <v>3905.9981794684486</v>
      </c>
      <c r="DA110" s="291">
        <v>2537.4171848013821</v>
      </c>
    </row>
    <row r="111" spans="3:105" x14ac:dyDescent="0.25">
      <c r="C111" s="1"/>
      <c r="D111" s="291"/>
      <c r="E111" s="291"/>
      <c r="F111" s="291"/>
      <c r="G111" s="291"/>
      <c r="H111" s="291"/>
      <c r="I111" s="291"/>
      <c r="J111" s="291"/>
      <c r="K111" s="291"/>
      <c r="L111" s="291"/>
      <c r="M111" s="291"/>
      <c r="N111" s="291"/>
      <c r="CQ111" s="291">
        <v>2009</v>
      </c>
      <c r="CR111" s="291" t="s">
        <v>13</v>
      </c>
      <c r="CS111" s="291">
        <v>12454.795473595976</v>
      </c>
      <c r="CT111" s="291">
        <v>9036.4689607584296</v>
      </c>
      <c r="CU111" s="291">
        <v>6422.0350464267076</v>
      </c>
      <c r="CV111" s="291">
        <v>2552.7098730297726</v>
      </c>
      <c r="CW111" s="291">
        <v>59.773829787234035</v>
      </c>
      <c r="CX111" s="291">
        <v>1664.3548217240857</v>
      </c>
      <c r="CY111" s="291">
        <v>1843.0804735995096</v>
      </c>
      <c r="CZ111" s="291">
        <v>3354.7347294830947</v>
      </c>
      <c r="DA111" s="291">
        <v>1719.3136407300674</v>
      </c>
    </row>
    <row r="112" spans="3:105" x14ac:dyDescent="0.25">
      <c r="C112" s="1"/>
      <c r="D112" s="291"/>
      <c r="E112" s="291"/>
      <c r="F112" s="291"/>
      <c r="G112" s="291"/>
      <c r="H112" s="291"/>
      <c r="I112" s="291"/>
      <c r="J112" s="291"/>
      <c r="K112" s="291"/>
      <c r="L112" s="291"/>
      <c r="M112" s="291"/>
      <c r="N112" s="291"/>
      <c r="CQ112" s="291"/>
      <c r="CR112" s="291" t="s">
        <v>14</v>
      </c>
      <c r="CS112" s="291">
        <v>13357.901488994827</v>
      </c>
      <c r="CT112" s="291">
        <v>9130.6946216955348</v>
      </c>
      <c r="CU112" s="291">
        <v>6460.1819900691271</v>
      </c>
      <c r="CV112" s="291">
        <v>2612.3208356000428</v>
      </c>
      <c r="CW112" s="291">
        <v>59.407855626326963</v>
      </c>
      <c r="CX112" s="291">
        <v>2079.9914820053432</v>
      </c>
      <c r="CY112" s="291">
        <v>2493.0056881383357</v>
      </c>
      <c r="CZ112" s="291">
        <v>4032.9475077112893</v>
      </c>
      <c r="DA112" s="291">
        <v>2036.8394522014544</v>
      </c>
    </row>
    <row r="113" spans="3:105" x14ac:dyDescent="0.25">
      <c r="C113" s="1"/>
      <c r="D113" s="291"/>
      <c r="E113" s="291"/>
      <c r="F113" s="291"/>
      <c r="G113" s="291"/>
      <c r="H113" s="291"/>
      <c r="I113" s="291"/>
      <c r="J113" s="291"/>
      <c r="K113" s="291"/>
      <c r="L113" s="291"/>
      <c r="M113" s="291"/>
      <c r="N113" s="291"/>
      <c r="CQ113" s="291"/>
      <c r="CR113" s="291" t="s">
        <v>15</v>
      </c>
      <c r="CS113" s="291">
        <v>14452.145308997759</v>
      </c>
      <c r="CT113" s="291">
        <v>9334.7137856642057</v>
      </c>
      <c r="CU113" s="291">
        <v>6643.8536152821289</v>
      </c>
      <c r="CV113" s="291">
        <v>2638.702327885092</v>
      </c>
      <c r="CW113" s="291">
        <v>59.796145610278366</v>
      </c>
      <c r="CX113" s="291">
        <v>2832.9625110494708</v>
      </c>
      <c r="CY113" s="291">
        <v>2862.1767578040904</v>
      </c>
      <c r="CZ113" s="291">
        <v>4104.8382795091475</v>
      </c>
      <c r="DA113" s="291">
        <v>2013.1178349140491</v>
      </c>
    </row>
    <row r="114" spans="3:105" x14ac:dyDescent="0.25">
      <c r="C114" s="1"/>
      <c r="D114" s="291"/>
      <c r="E114" s="291"/>
      <c r="F114" s="291"/>
      <c r="G114" s="291"/>
      <c r="H114" s="291"/>
      <c r="I114" s="291"/>
      <c r="J114" s="291"/>
      <c r="K114" s="291"/>
      <c r="L114" s="291"/>
      <c r="M114" s="291"/>
      <c r="N114" s="291"/>
      <c r="CQ114" s="291"/>
      <c r="CR114" s="291" t="s">
        <v>16</v>
      </c>
      <c r="CS114" s="291">
        <v>15062.34372332828</v>
      </c>
      <c r="CT114" s="291">
        <v>9826.3509412038111</v>
      </c>
      <c r="CU114" s="291">
        <v>7045.7571331290428</v>
      </c>
      <c r="CV114" s="291">
        <v>2736.7532068852101</v>
      </c>
      <c r="CW114" s="291">
        <v>58.985000000000007</v>
      </c>
      <c r="CX114" s="291">
        <v>2898.2331686482012</v>
      </c>
      <c r="CY114" s="291">
        <v>4022.7455373771536</v>
      </c>
      <c r="CZ114" s="291">
        <v>4230.7451368208112</v>
      </c>
      <c r="DA114" s="291">
        <v>2174.9290155440417</v>
      </c>
    </row>
    <row r="115" spans="3:105" x14ac:dyDescent="0.25">
      <c r="C115" s="1"/>
      <c r="D115" s="291"/>
      <c r="E115" s="291"/>
      <c r="F115" s="291"/>
      <c r="G115" s="291"/>
      <c r="H115" s="291"/>
      <c r="I115" s="291"/>
      <c r="J115" s="291"/>
      <c r="K115" s="291"/>
      <c r="L115" s="291"/>
      <c r="M115" s="291"/>
      <c r="N115" s="291"/>
      <c r="CQ115" s="291">
        <v>2010</v>
      </c>
      <c r="CR115" s="291" t="s">
        <v>13</v>
      </c>
      <c r="CS115" s="291">
        <v>12961.759711956107</v>
      </c>
      <c r="CT115" s="291">
        <v>9163.3800582023287</v>
      </c>
      <c r="CU115" s="291">
        <v>6548.6655169535734</v>
      </c>
      <c r="CV115" s="291">
        <v>2554.2734238178632</v>
      </c>
      <c r="CW115" s="291">
        <v>59.174893617021269</v>
      </c>
      <c r="CX115" s="291">
        <v>1696.1805701820369</v>
      </c>
      <c r="CY115" s="291">
        <v>1777.7271208521724</v>
      </c>
      <c r="CZ115" s="291">
        <v>3987.6942741361713</v>
      </c>
      <c r="DA115" s="291">
        <v>1924.8636087095742</v>
      </c>
    </row>
    <row r="116" spans="3:105" x14ac:dyDescent="0.25">
      <c r="C116" s="1"/>
      <c r="D116" s="291"/>
      <c r="E116" s="291"/>
      <c r="F116" s="291"/>
      <c r="G116" s="291"/>
      <c r="H116" s="291"/>
      <c r="I116" s="291"/>
      <c r="J116" s="291"/>
      <c r="K116" s="291"/>
      <c r="L116" s="291"/>
      <c r="M116" s="291"/>
      <c r="N116" s="291"/>
      <c r="CQ116" s="291"/>
      <c r="CR116" s="291" t="s">
        <v>14</v>
      </c>
      <c r="CS116" s="291">
        <v>14025.789215944822</v>
      </c>
      <c r="CT116" s="291">
        <v>9493.1538172288074</v>
      </c>
      <c r="CU116" s="291">
        <v>6851.0591432187721</v>
      </c>
      <c r="CV116" s="291">
        <v>2582.3368295071259</v>
      </c>
      <c r="CW116" s="291">
        <v>59.168789808917197</v>
      </c>
      <c r="CX116" s="291">
        <v>2742.4671067106706</v>
      </c>
      <c r="CY116" s="291">
        <v>2637.1692334917589</v>
      </c>
      <c r="CZ116" s="291">
        <v>4211.0625138803207</v>
      </c>
      <c r="DA116" s="291">
        <v>2491.0897087032167</v>
      </c>
    </row>
    <row r="117" spans="3:105" x14ac:dyDescent="0.25">
      <c r="C117" s="1"/>
      <c r="D117" s="291"/>
      <c r="E117" s="291"/>
      <c r="F117" s="291"/>
      <c r="G117" s="291"/>
      <c r="H117" s="291"/>
      <c r="I117" s="291"/>
      <c r="J117" s="291"/>
      <c r="K117" s="291"/>
      <c r="L117" s="291"/>
      <c r="M117" s="291"/>
      <c r="N117" s="291"/>
      <c r="CQ117" s="291"/>
      <c r="CR117" s="291" t="s">
        <v>15</v>
      </c>
      <c r="CS117" s="291">
        <v>15005.10698870134</v>
      </c>
      <c r="CT117" s="291">
        <v>9776.7264926379394</v>
      </c>
      <c r="CU117" s="291">
        <v>7127.5733913074791</v>
      </c>
      <c r="CV117" s="291">
        <v>2591.5542347696883</v>
      </c>
      <c r="CW117" s="291">
        <v>59.193361884368301</v>
      </c>
      <c r="CX117" s="291">
        <v>3693.2903892461968</v>
      </c>
      <c r="CY117" s="291">
        <v>3014.7153842841767</v>
      </c>
      <c r="CZ117" s="291">
        <v>4197.2130339264968</v>
      </c>
      <c r="DA117" s="291">
        <v>2720.2400303793725</v>
      </c>
    </row>
    <row r="118" spans="3:105" x14ac:dyDescent="0.25">
      <c r="C118" s="1"/>
      <c r="D118" s="291"/>
      <c r="E118" s="291"/>
      <c r="F118" s="291"/>
      <c r="G118" s="291"/>
      <c r="H118" s="291"/>
      <c r="I118" s="291"/>
      <c r="J118" s="291"/>
      <c r="K118" s="291"/>
      <c r="L118" s="291"/>
      <c r="M118" s="291"/>
      <c r="N118" s="291"/>
      <c r="CQ118" s="291"/>
      <c r="CR118" s="291" t="s">
        <v>16</v>
      </c>
      <c r="CS118" s="291">
        <v>15827.419752312271</v>
      </c>
      <c r="CT118" s="291">
        <v>10217.25870839466</v>
      </c>
      <c r="CU118" s="291">
        <v>7507.3852672795365</v>
      </c>
      <c r="CV118" s="291">
        <v>2654.1148558272121</v>
      </c>
      <c r="CW118" s="291">
        <v>59.22</v>
      </c>
      <c r="CX118" s="291">
        <v>3951.8742868071272</v>
      </c>
      <c r="CY118" s="291">
        <v>4447.5890089109198</v>
      </c>
      <c r="CZ118" s="291">
        <v>4414.8269708377811</v>
      </c>
      <c r="DA118" s="291">
        <v>2822.9291018998279</v>
      </c>
    </row>
    <row r="119" spans="3:105" x14ac:dyDescent="0.25">
      <c r="C119" s="1"/>
      <c r="D119" s="291"/>
      <c r="E119" s="291"/>
      <c r="F119" s="291"/>
      <c r="G119" s="291"/>
      <c r="H119" s="291"/>
      <c r="I119" s="291"/>
      <c r="J119" s="291"/>
      <c r="K119" s="291"/>
      <c r="L119" s="291"/>
      <c r="M119" s="291"/>
      <c r="N119" s="291"/>
      <c r="CQ119" s="291">
        <v>2011</v>
      </c>
      <c r="CR119" s="291" t="s">
        <v>13</v>
      </c>
      <c r="CS119" s="291">
        <v>13386.1</v>
      </c>
      <c r="CT119" s="291">
        <v>9495.4</v>
      </c>
      <c r="CU119" s="291">
        <v>6841.9</v>
      </c>
      <c r="CV119" s="291">
        <v>2597.1999999999998</v>
      </c>
      <c r="CW119" s="291">
        <v>56.3</v>
      </c>
      <c r="CX119" s="291">
        <v>2503.5</v>
      </c>
      <c r="CY119" s="291">
        <v>1890.9</v>
      </c>
      <c r="CZ119" s="291">
        <v>3971.6</v>
      </c>
      <c r="DA119" s="291">
        <v>2480.1</v>
      </c>
    </row>
    <row r="120" spans="3:105" x14ac:dyDescent="0.25">
      <c r="C120" s="1"/>
      <c r="D120" s="291"/>
      <c r="E120" s="291"/>
      <c r="F120" s="291"/>
      <c r="G120" s="291"/>
      <c r="H120" s="291"/>
      <c r="I120" s="291"/>
      <c r="J120" s="291"/>
      <c r="K120" s="291"/>
      <c r="L120" s="291"/>
      <c r="M120" s="291"/>
      <c r="N120" s="291"/>
      <c r="CQ120" s="291"/>
      <c r="CR120" s="291" t="s">
        <v>14</v>
      </c>
      <c r="CS120" s="291">
        <v>14487.8</v>
      </c>
      <c r="CT120" s="291">
        <v>9917.2000000000007</v>
      </c>
      <c r="CU120" s="291">
        <v>7236.3</v>
      </c>
      <c r="CV120" s="291">
        <v>2624.6</v>
      </c>
      <c r="CW120" s="291">
        <v>56.3</v>
      </c>
      <c r="CX120" s="291">
        <v>3340.2</v>
      </c>
      <c r="CY120" s="291">
        <v>2811.9</v>
      </c>
      <c r="CZ120" s="291">
        <v>4293.3</v>
      </c>
      <c r="DA120" s="291">
        <v>3082</v>
      </c>
    </row>
    <row r="121" spans="3:105" x14ac:dyDescent="0.25">
      <c r="C121" s="1"/>
      <c r="D121" s="291"/>
      <c r="E121" s="291"/>
      <c r="F121" s="291"/>
      <c r="G121" s="291"/>
      <c r="H121" s="291"/>
      <c r="I121" s="291"/>
      <c r="J121" s="291"/>
      <c r="K121" s="291"/>
      <c r="L121" s="291"/>
      <c r="M121" s="291"/>
      <c r="N121" s="291"/>
      <c r="CQ121" s="291"/>
      <c r="CR121" s="291" t="s">
        <v>15</v>
      </c>
      <c r="CS121" s="291">
        <v>15764.6</v>
      </c>
      <c r="CT121" s="291">
        <v>10400.200000000001</v>
      </c>
      <c r="CU121" s="291">
        <v>7715.9</v>
      </c>
      <c r="CV121" s="291">
        <v>2628</v>
      </c>
      <c r="CW121" s="291">
        <v>56.3</v>
      </c>
      <c r="CX121" s="291">
        <v>4373.8999999999996</v>
      </c>
      <c r="CY121" s="291">
        <v>3271.2</v>
      </c>
      <c r="CZ121" s="291">
        <v>4133.8999999999996</v>
      </c>
      <c r="DA121" s="291">
        <v>3207.3</v>
      </c>
    </row>
    <row r="122" spans="3:105" x14ac:dyDescent="0.25">
      <c r="C122" s="1"/>
      <c r="D122" s="291"/>
      <c r="E122" s="291"/>
      <c r="F122" s="291"/>
      <c r="G122" s="291"/>
      <c r="H122" s="291"/>
      <c r="I122" s="291"/>
      <c r="J122" s="291"/>
      <c r="K122" s="291"/>
      <c r="L122" s="291"/>
      <c r="M122" s="291"/>
      <c r="N122" s="291"/>
      <c r="CQ122" s="291"/>
      <c r="CR122" s="291" t="s">
        <v>16</v>
      </c>
      <c r="CS122" s="291">
        <v>16644.099999999999</v>
      </c>
      <c r="CT122" s="291">
        <v>10879.4</v>
      </c>
      <c r="CU122" s="291">
        <v>8145.4</v>
      </c>
      <c r="CV122" s="291">
        <v>2677.6</v>
      </c>
      <c r="CW122" s="291">
        <v>56.4</v>
      </c>
      <c r="CX122" s="291">
        <v>4518.3</v>
      </c>
      <c r="CY122" s="291">
        <v>4979</v>
      </c>
      <c r="CZ122" s="291">
        <v>4466.3999999999996</v>
      </c>
      <c r="DA122" s="291">
        <v>3241.4</v>
      </c>
    </row>
    <row r="123" spans="3:105" x14ac:dyDescent="0.25">
      <c r="C123" s="1"/>
      <c r="D123" s="291"/>
      <c r="E123" s="291"/>
      <c r="F123" s="291"/>
      <c r="G123" s="291"/>
      <c r="H123" s="291"/>
      <c r="I123" s="291"/>
      <c r="J123" s="291"/>
      <c r="K123" s="291"/>
      <c r="L123" s="291"/>
      <c r="M123" s="291"/>
      <c r="N123" s="291"/>
      <c r="CQ123" s="291">
        <v>2012</v>
      </c>
      <c r="CR123" s="291" t="s">
        <v>13</v>
      </c>
      <c r="CS123" s="291">
        <v>14114.6</v>
      </c>
      <c r="CT123" s="291">
        <v>10151.799999999999</v>
      </c>
      <c r="CU123" s="291">
        <v>7412.8</v>
      </c>
      <c r="CV123" s="291">
        <v>2683.3</v>
      </c>
      <c r="CW123" s="291">
        <v>55.7</v>
      </c>
      <c r="CX123" s="291">
        <v>2747.1</v>
      </c>
      <c r="CY123" s="291">
        <v>2093.1999999999998</v>
      </c>
      <c r="CZ123" s="291">
        <v>4137.8</v>
      </c>
      <c r="DA123" s="291">
        <v>2780.5</v>
      </c>
    </row>
    <row r="124" spans="3:105" x14ac:dyDescent="0.25">
      <c r="C124" s="1"/>
      <c r="D124" s="291"/>
      <c r="E124" s="291"/>
      <c r="F124" s="291"/>
      <c r="G124" s="291"/>
      <c r="H124" s="291"/>
      <c r="I124" s="291"/>
      <c r="J124" s="291"/>
      <c r="K124" s="291"/>
      <c r="L124" s="291"/>
      <c r="M124" s="291"/>
      <c r="N124" s="291"/>
      <c r="CQ124" s="291"/>
      <c r="CR124" s="291" t="s">
        <v>14</v>
      </c>
      <c r="CS124" s="291">
        <v>15130.7</v>
      </c>
      <c r="CT124" s="291">
        <v>10561.3</v>
      </c>
      <c r="CU124" s="291">
        <v>7811.6</v>
      </c>
      <c r="CV124" s="291">
        <v>2694</v>
      </c>
      <c r="CW124" s="291">
        <v>55.7</v>
      </c>
      <c r="CX124" s="291">
        <v>3614.7</v>
      </c>
      <c r="CY124" s="291">
        <v>2994.5</v>
      </c>
      <c r="CZ124" s="291">
        <v>4203.1000000000004</v>
      </c>
      <c r="DA124" s="291">
        <v>3233.4</v>
      </c>
    </row>
    <row r="125" spans="3:105" x14ac:dyDescent="0.25">
      <c r="C125" s="1"/>
      <c r="D125" s="291"/>
      <c r="E125" s="291"/>
      <c r="F125" s="291"/>
      <c r="G125" s="291"/>
      <c r="H125" s="291"/>
      <c r="I125" s="291"/>
      <c r="J125" s="291"/>
      <c r="K125" s="291"/>
      <c r="L125" s="291"/>
      <c r="M125" s="291"/>
      <c r="N125" s="291"/>
      <c r="CQ125" s="291"/>
      <c r="CR125" s="291" t="s">
        <v>15</v>
      </c>
      <c r="CS125" s="291">
        <v>16279.8</v>
      </c>
      <c r="CT125" s="291">
        <v>11063.8</v>
      </c>
      <c r="CU125" s="291">
        <v>8313.2000000000007</v>
      </c>
      <c r="CV125" s="291">
        <v>2694.8</v>
      </c>
      <c r="CW125" s="291">
        <v>55.8</v>
      </c>
      <c r="CX125" s="291">
        <v>4596</v>
      </c>
      <c r="CY125" s="291">
        <v>3450.7</v>
      </c>
      <c r="CZ125" s="291">
        <v>4192</v>
      </c>
      <c r="DA125" s="291">
        <v>3588.1</v>
      </c>
    </row>
    <row r="126" spans="3:105" x14ac:dyDescent="0.25">
      <c r="C126" s="1"/>
      <c r="D126" s="291"/>
      <c r="E126" s="291"/>
      <c r="F126" s="291"/>
      <c r="G126" s="291"/>
      <c r="H126" s="291"/>
      <c r="I126" s="291"/>
      <c r="J126" s="291"/>
      <c r="K126" s="291"/>
      <c r="L126" s="291"/>
      <c r="M126" s="291"/>
      <c r="N126" s="291"/>
      <c r="CQ126" s="291"/>
      <c r="CR126" s="291" t="s">
        <v>16</v>
      </c>
      <c r="CS126" s="291">
        <v>16961.3</v>
      </c>
      <c r="CT126" s="291">
        <v>11569.6</v>
      </c>
      <c r="CU126" s="291">
        <v>8781.7999999999993</v>
      </c>
      <c r="CV126" s="291">
        <v>2732</v>
      </c>
      <c r="CW126" s="291">
        <v>55.8</v>
      </c>
      <c r="CX126" s="291">
        <v>4432.1000000000004</v>
      </c>
      <c r="CY126" s="291">
        <v>5063.7</v>
      </c>
      <c r="CZ126" s="291">
        <v>4561.7</v>
      </c>
      <c r="DA126" s="291">
        <v>3571.5</v>
      </c>
    </row>
    <row r="127" spans="3:105" x14ac:dyDescent="0.25">
      <c r="C127" s="1"/>
      <c r="D127" s="291"/>
      <c r="E127" s="291"/>
      <c r="F127" s="291"/>
      <c r="G127" s="291"/>
      <c r="H127" s="291"/>
      <c r="I127" s="291"/>
      <c r="J127" s="291"/>
      <c r="K127" s="291"/>
      <c r="L127" s="291"/>
      <c r="M127" s="291"/>
      <c r="N127" s="291"/>
      <c r="CQ127" s="291">
        <v>2013</v>
      </c>
      <c r="CR127" s="291" t="s">
        <v>13</v>
      </c>
      <c r="CS127" s="291">
        <v>14291.9</v>
      </c>
      <c r="CT127" s="291">
        <v>10575.3</v>
      </c>
      <c r="CU127" s="291">
        <v>7816.9</v>
      </c>
      <c r="CV127" s="291">
        <v>2707.5</v>
      </c>
      <c r="CW127" s="291">
        <v>55</v>
      </c>
      <c r="CX127" s="291">
        <v>2722</v>
      </c>
      <c r="CY127" s="291">
        <v>2184.1</v>
      </c>
      <c r="CZ127" s="291">
        <v>4163.8999999999996</v>
      </c>
      <c r="DA127" s="291">
        <v>2995.4</v>
      </c>
    </row>
    <row r="128" spans="3:105" x14ac:dyDescent="0.25">
      <c r="C128" s="1"/>
      <c r="D128" s="291"/>
      <c r="E128" s="291"/>
      <c r="F128" s="291"/>
      <c r="G128" s="291"/>
      <c r="H128" s="291"/>
      <c r="I128" s="291"/>
      <c r="J128" s="291"/>
      <c r="K128" s="291"/>
      <c r="L128" s="291"/>
      <c r="M128" s="291"/>
      <c r="N128" s="291"/>
      <c r="CQ128" s="291"/>
      <c r="CR128" s="291" t="s">
        <v>14</v>
      </c>
      <c r="CS128" s="291">
        <v>15385.3</v>
      </c>
      <c r="CT128" s="291">
        <v>11027.2</v>
      </c>
      <c r="CU128" s="291">
        <v>8262.2000000000007</v>
      </c>
      <c r="CV128" s="291">
        <v>2715</v>
      </c>
      <c r="CW128" s="291">
        <v>55.1</v>
      </c>
      <c r="CX128" s="291">
        <v>3340.6</v>
      </c>
      <c r="CY128" s="291">
        <v>3084</v>
      </c>
      <c r="CZ128" s="291">
        <v>4419.5</v>
      </c>
      <c r="DA128" s="291">
        <v>3359.5</v>
      </c>
    </row>
    <row r="129" spans="3:105" x14ac:dyDescent="0.25">
      <c r="C129" s="1"/>
      <c r="D129" s="291"/>
      <c r="E129" s="291"/>
      <c r="F129" s="291"/>
      <c r="G129" s="291"/>
      <c r="H129" s="291"/>
      <c r="I129" s="291"/>
      <c r="J129" s="291"/>
      <c r="K129" s="291"/>
      <c r="L129" s="291"/>
      <c r="M129" s="291"/>
      <c r="N129" s="291"/>
      <c r="CQ129" s="291"/>
      <c r="CR129" s="291" t="s">
        <v>15</v>
      </c>
      <c r="CS129" s="291">
        <v>16544.599999999999</v>
      </c>
      <c r="CT129" s="291">
        <v>11572</v>
      </c>
      <c r="CU129" s="291">
        <v>8806</v>
      </c>
      <c r="CV129" s="291">
        <v>2717.2</v>
      </c>
      <c r="CW129" s="291">
        <v>55.1</v>
      </c>
      <c r="CX129" s="291">
        <v>4233.7</v>
      </c>
      <c r="CY129" s="291">
        <v>3434.8</v>
      </c>
      <c r="CZ129" s="291">
        <v>4509.1000000000004</v>
      </c>
      <c r="DA129" s="291">
        <v>3738.3</v>
      </c>
    </row>
    <row r="130" spans="3:105" x14ac:dyDescent="0.25">
      <c r="C130" s="1"/>
      <c r="D130" s="291"/>
      <c r="E130" s="291"/>
      <c r="F130" s="291"/>
      <c r="G130" s="291"/>
      <c r="H130" s="291"/>
      <c r="I130" s="291"/>
      <c r="J130" s="291"/>
      <c r="K130" s="291"/>
      <c r="L130" s="291"/>
      <c r="M130" s="291"/>
      <c r="N130" s="291"/>
      <c r="CQ130" s="291"/>
      <c r="CR130" s="291" t="s">
        <v>16</v>
      </c>
      <c r="CS130" s="291">
        <v>17380.2</v>
      </c>
      <c r="CT130" s="291">
        <v>11937.5</v>
      </c>
      <c r="CU130" s="291">
        <v>9129.7000000000007</v>
      </c>
      <c r="CV130" s="291">
        <v>2756.5</v>
      </c>
      <c r="CW130" s="291">
        <v>55.1</v>
      </c>
      <c r="CX130" s="291">
        <v>4239.3</v>
      </c>
      <c r="CY130" s="291">
        <v>5082.5</v>
      </c>
      <c r="CZ130" s="291">
        <v>4782</v>
      </c>
      <c r="DA130" s="291">
        <v>3546.6</v>
      </c>
    </row>
    <row r="131" spans="3:105" x14ac:dyDescent="0.25">
      <c r="C131" s="1"/>
      <c r="D131" s="291"/>
      <c r="E131" s="291"/>
      <c r="F131" s="291"/>
      <c r="G131" s="291"/>
      <c r="H131" s="291"/>
      <c r="I131" s="291"/>
      <c r="J131" s="291"/>
      <c r="K131" s="291"/>
      <c r="L131" s="291"/>
      <c r="M131" s="291"/>
      <c r="N131" s="291"/>
      <c r="CQ131" s="291">
        <v>2014</v>
      </c>
      <c r="CR131" s="291" t="s">
        <v>13</v>
      </c>
      <c r="CS131" s="291">
        <v>14358.7</v>
      </c>
      <c r="CT131" s="291">
        <v>10782.4</v>
      </c>
      <c r="CU131" s="291">
        <v>8089.2</v>
      </c>
      <c r="CV131" s="291">
        <v>2652.7</v>
      </c>
      <c r="CW131" s="291">
        <v>55</v>
      </c>
      <c r="CX131" s="291">
        <v>2294.1999999999998</v>
      </c>
      <c r="CY131" s="291">
        <v>2199.5</v>
      </c>
      <c r="CZ131" s="291">
        <v>4338.3999999999996</v>
      </c>
      <c r="DA131" s="291">
        <v>2870.3</v>
      </c>
    </row>
    <row r="132" spans="3:105" x14ac:dyDescent="0.25">
      <c r="C132" s="1"/>
      <c r="D132" s="291"/>
      <c r="E132" s="291"/>
      <c r="F132" s="291"/>
      <c r="G132" s="291"/>
      <c r="H132" s="291"/>
      <c r="I132" s="291"/>
      <c r="J132" s="291"/>
      <c r="K132" s="291"/>
      <c r="L132" s="291"/>
      <c r="M132" s="291"/>
      <c r="N132" s="291"/>
      <c r="CQ132" s="291"/>
      <c r="CR132" s="291" t="s">
        <v>14</v>
      </c>
      <c r="CS132" s="291">
        <v>15585.7</v>
      </c>
      <c r="CT132" s="291">
        <v>11118.9</v>
      </c>
      <c r="CU132" s="291">
        <v>8418.6</v>
      </c>
      <c r="CV132" s="291">
        <v>2658.2</v>
      </c>
      <c r="CW132" s="291">
        <v>55.1</v>
      </c>
      <c r="CX132" s="291">
        <v>3124.4</v>
      </c>
      <c r="CY132" s="291">
        <v>3013.2</v>
      </c>
      <c r="CZ132" s="291">
        <v>4556</v>
      </c>
      <c r="DA132" s="291">
        <v>3109.9</v>
      </c>
    </row>
    <row r="133" spans="3:105" x14ac:dyDescent="0.25">
      <c r="C133" s="1"/>
      <c r="D133" s="291"/>
      <c r="E133" s="291"/>
      <c r="F133" s="291"/>
      <c r="G133" s="291"/>
      <c r="H133" s="291"/>
      <c r="I133" s="291"/>
      <c r="J133" s="291"/>
      <c r="K133" s="291"/>
      <c r="L133" s="291"/>
      <c r="M133" s="291"/>
      <c r="N133" s="291"/>
      <c r="CQ133" s="291"/>
      <c r="CR133" s="291" t="s">
        <v>15</v>
      </c>
      <c r="CS133" s="291">
        <v>16690.2</v>
      </c>
      <c r="CT133" s="291">
        <v>11602.7</v>
      </c>
      <c r="CU133" s="291">
        <v>8901.1</v>
      </c>
      <c r="CV133" s="291">
        <v>2659.5</v>
      </c>
      <c r="CW133" s="291">
        <v>55.1</v>
      </c>
      <c r="CX133" s="291">
        <v>4173.5</v>
      </c>
      <c r="CY133" s="291">
        <v>3320.8</v>
      </c>
      <c r="CZ133" s="291">
        <v>4509.3</v>
      </c>
      <c r="DA133" s="291">
        <v>3527.5</v>
      </c>
    </row>
    <row r="134" spans="3:105" x14ac:dyDescent="0.25">
      <c r="C134" s="1"/>
      <c r="D134" s="291"/>
      <c r="E134" s="291"/>
      <c r="F134" s="291"/>
      <c r="G134" s="291"/>
      <c r="H134" s="291"/>
      <c r="I134" s="291"/>
      <c r="J134" s="291"/>
      <c r="K134" s="291"/>
      <c r="L134" s="291"/>
      <c r="M134" s="291"/>
      <c r="N134" s="291"/>
      <c r="CQ134" s="291"/>
      <c r="CR134" s="291" t="s">
        <v>16</v>
      </c>
      <c r="CS134" s="291">
        <v>17437.2</v>
      </c>
      <c r="CT134" s="291">
        <v>12006.9</v>
      </c>
      <c r="CU134" s="291">
        <v>9269.2999999999993</v>
      </c>
      <c r="CV134" s="291">
        <v>2694.3</v>
      </c>
      <c r="CW134" s="291">
        <v>55.1</v>
      </c>
      <c r="CX134" s="291">
        <v>4062.6</v>
      </c>
      <c r="CY134" s="291">
        <v>5009.7</v>
      </c>
      <c r="CZ134" s="291">
        <v>4562</v>
      </c>
      <c r="DA134" s="291">
        <v>3141.7</v>
      </c>
    </row>
    <row r="135" spans="3:105" x14ac:dyDescent="0.25">
      <c r="C135" s="1"/>
      <c r="D135" s="291"/>
      <c r="E135" s="291"/>
      <c r="F135" s="291"/>
      <c r="G135" s="291"/>
      <c r="H135" s="291"/>
      <c r="I135" s="291"/>
      <c r="J135" s="291"/>
      <c r="K135" s="291"/>
      <c r="L135" s="291"/>
      <c r="M135" s="291"/>
      <c r="N135" s="291"/>
      <c r="CQ135" s="291">
        <v>2015</v>
      </c>
      <c r="CR135" s="291" t="s">
        <v>13</v>
      </c>
      <c r="CS135" s="291">
        <v>14149.6</v>
      </c>
      <c r="CT135" s="291">
        <v>10112.200000000001</v>
      </c>
      <c r="CU135" s="291">
        <v>7495.4</v>
      </c>
      <c r="CV135" s="291">
        <v>2569.4</v>
      </c>
      <c r="CW135" s="291">
        <v>53.3</v>
      </c>
      <c r="CX135" s="291">
        <v>1893.2</v>
      </c>
      <c r="CY135" s="291">
        <v>2116</v>
      </c>
      <c r="CZ135" s="291">
        <v>4554.1000000000004</v>
      </c>
      <c r="DA135" s="291">
        <v>2139.8000000000002</v>
      </c>
    </row>
    <row r="136" spans="3:105" x14ac:dyDescent="0.25">
      <c r="C136" s="1"/>
      <c r="D136" s="291"/>
      <c r="E136" s="291"/>
      <c r="F136" s="291"/>
      <c r="G136" s="291"/>
      <c r="H136" s="291"/>
      <c r="I136" s="291"/>
      <c r="J136" s="291"/>
      <c r="K136" s="291"/>
      <c r="L136" s="291"/>
      <c r="M136" s="291"/>
      <c r="N136" s="291"/>
      <c r="CQ136" s="291"/>
      <c r="CR136" s="291" t="s">
        <v>14</v>
      </c>
      <c r="CS136" s="291">
        <v>15074.9</v>
      </c>
      <c r="CT136" s="291">
        <v>10260.4</v>
      </c>
      <c r="CU136" s="291">
        <v>7631.4</v>
      </c>
      <c r="CV136" s="291">
        <v>2575.3000000000002</v>
      </c>
      <c r="CW136" s="291">
        <v>53.4</v>
      </c>
      <c r="CX136" s="291">
        <v>2503.4</v>
      </c>
      <c r="CY136" s="291">
        <v>2662.7</v>
      </c>
      <c r="CZ136" s="291">
        <v>4635.6000000000004</v>
      </c>
      <c r="DA136" s="291">
        <v>2198.1</v>
      </c>
    </row>
    <row r="137" spans="3:105" x14ac:dyDescent="0.25">
      <c r="C137" s="1"/>
      <c r="D137" s="291"/>
      <c r="E137" s="291"/>
      <c r="F137" s="291"/>
      <c r="G137" s="291"/>
      <c r="H137" s="291"/>
      <c r="I137" s="291"/>
      <c r="J137" s="291"/>
      <c r="K137" s="291"/>
      <c r="L137" s="291"/>
      <c r="M137" s="291"/>
      <c r="N137" s="291"/>
      <c r="CQ137" s="291"/>
      <c r="CR137" s="291" t="s">
        <v>15</v>
      </c>
      <c r="CS137" s="291">
        <v>16261.6</v>
      </c>
      <c r="CT137" s="291">
        <v>10680.6</v>
      </c>
      <c r="CU137" s="291">
        <v>8049.8</v>
      </c>
      <c r="CV137" s="291">
        <v>2576.1999999999998</v>
      </c>
      <c r="CW137" s="291">
        <v>53.5</v>
      </c>
      <c r="CX137" s="291">
        <v>3892.5</v>
      </c>
      <c r="CY137" s="291">
        <v>2833.7</v>
      </c>
      <c r="CZ137" s="291">
        <v>4467.2</v>
      </c>
      <c r="DA137" s="291">
        <v>2649.2</v>
      </c>
    </row>
    <row r="138" spans="3:105" x14ac:dyDescent="0.25">
      <c r="C138" s="1"/>
      <c r="D138" s="291"/>
      <c r="E138" s="291"/>
      <c r="F138" s="291"/>
      <c r="G138" s="291"/>
      <c r="H138" s="291"/>
      <c r="I138" s="291"/>
      <c r="J138" s="291"/>
      <c r="K138" s="291"/>
      <c r="L138" s="291"/>
      <c r="M138" s="291"/>
      <c r="N138" s="291"/>
      <c r="CQ138" s="291"/>
      <c r="CR138" s="291" t="s">
        <v>16</v>
      </c>
      <c r="CS138" s="291">
        <v>16959.3</v>
      </c>
      <c r="CT138" s="291">
        <v>10922.7</v>
      </c>
      <c r="CU138" s="291">
        <v>8252.2000000000007</v>
      </c>
      <c r="CV138" s="291">
        <v>2610.6</v>
      </c>
      <c r="CW138" s="291">
        <v>53.5</v>
      </c>
      <c r="CX138" s="291">
        <v>3687.8</v>
      </c>
      <c r="CY138" s="291">
        <v>4412.1000000000004</v>
      </c>
      <c r="CZ138" s="291">
        <v>4971.5</v>
      </c>
      <c r="DA138" s="291">
        <v>2490.6999999999998</v>
      </c>
    </row>
    <row r="139" spans="3:105" x14ac:dyDescent="0.25">
      <c r="C139" s="1"/>
      <c r="D139" s="291"/>
      <c r="E139" s="291"/>
      <c r="F139" s="291"/>
      <c r="G139" s="291"/>
      <c r="H139" s="291"/>
      <c r="I139" s="291"/>
      <c r="J139" s="291"/>
      <c r="K139" s="291"/>
      <c r="L139" s="291"/>
      <c r="M139" s="291"/>
      <c r="N139" s="291"/>
      <c r="CQ139" s="291" t="s">
        <v>26</v>
      </c>
      <c r="CR139" s="291" t="s">
        <v>13</v>
      </c>
      <c r="CS139" s="291">
        <v>14077</v>
      </c>
      <c r="CT139" s="291">
        <v>9895.1</v>
      </c>
      <c r="CU139" s="291">
        <v>7250.4</v>
      </c>
      <c r="CV139" s="291">
        <v>2593.3000000000002</v>
      </c>
      <c r="CW139" s="291">
        <v>53.9</v>
      </c>
      <c r="CX139" s="291">
        <v>1915.6</v>
      </c>
      <c r="CY139" s="291">
        <v>1982</v>
      </c>
      <c r="CZ139" s="291">
        <v>4366.6000000000004</v>
      </c>
      <c r="DA139" s="291">
        <v>1899.7</v>
      </c>
    </row>
    <row r="140" spans="3:105" x14ac:dyDescent="0.25">
      <c r="C140" s="1"/>
      <c r="D140" s="291"/>
      <c r="E140" s="291"/>
      <c r="F140" s="291"/>
      <c r="G140" s="291"/>
      <c r="H140" s="291"/>
      <c r="I140" s="291"/>
      <c r="J140" s="291"/>
      <c r="K140" s="291"/>
      <c r="L140" s="291"/>
      <c r="M140" s="291"/>
      <c r="N140" s="291"/>
      <c r="CQ140" s="291"/>
      <c r="CR140" s="291" t="s">
        <v>14</v>
      </c>
      <c r="CS140" s="291">
        <v>15017.9</v>
      </c>
      <c r="CT140" s="291">
        <v>9912.6</v>
      </c>
      <c r="CU140" s="291">
        <v>7257.8</v>
      </c>
      <c r="CV140" s="291">
        <v>2598.8000000000002</v>
      </c>
      <c r="CW140" s="291">
        <v>53.9</v>
      </c>
      <c r="CX140" s="291">
        <v>2528.6999999999998</v>
      </c>
      <c r="CY140" s="291">
        <v>2651.1</v>
      </c>
      <c r="CZ140" s="291">
        <v>4740.7</v>
      </c>
      <c r="DA140" s="291">
        <v>2055.6999999999998</v>
      </c>
    </row>
    <row r="141" spans="3:105" x14ac:dyDescent="0.25">
      <c r="C141" s="1"/>
      <c r="D141" s="291"/>
      <c r="E141" s="291"/>
      <c r="F141" s="291"/>
      <c r="G141" s="291"/>
      <c r="H141" s="291"/>
      <c r="I141" s="291"/>
      <c r="J141" s="291"/>
      <c r="K141" s="291"/>
      <c r="L141" s="291"/>
      <c r="M141" s="291"/>
      <c r="N141" s="291"/>
      <c r="CQ141" s="291"/>
      <c r="CR141" s="291" t="s">
        <v>15</v>
      </c>
      <c r="CS141" s="291">
        <v>16221.9</v>
      </c>
      <c r="CT141" s="291">
        <v>10558.8</v>
      </c>
      <c r="CU141" s="291">
        <v>7900.4</v>
      </c>
      <c r="CV141" s="291">
        <v>2600</v>
      </c>
      <c r="CW141" s="291">
        <v>53.9</v>
      </c>
      <c r="CX141" s="291">
        <v>3570.3</v>
      </c>
      <c r="CY141" s="291">
        <v>2831.9</v>
      </c>
      <c r="CZ141" s="291">
        <v>4863.6000000000004</v>
      </c>
      <c r="DA141" s="291">
        <v>2569</v>
      </c>
    </row>
    <row r="142" spans="3:105" x14ac:dyDescent="0.25">
      <c r="C142" s="1"/>
      <c r="D142" s="291"/>
      <c r="E142" s="291"/>
      <c r="F142" s="291"/>
      <c r="G142" s="291"/>
      <c r="H142" s="291"/>
      <c r="I142" s="291"/>
      <c r="J142" s="291"/>
      <c r="K142" s="291"/>
      <c r="L142" s="291"/>
      <c r="M142" s="291"/>
      <c r="N142" s="291"/>
      <c r="CQ142" s="291"/>
      <c r="CR142" s="291" t="s">
        <v>16</v>
      </c>
      <c r="CS142" s="291">
        <v>17020.8</v>
      </c>
      <c r="CT142" s="291">
        <v>10826.2</v>
      </c>
      <c r="CU142" s="291">
        <v>8126.1</v>
      </c>
      <c r="CV142" s="291">
        <v>2636.7</v>
      </c>
      <c r="CW142" s="291">
        <v>54.1</v>
      </c>
      <c r="CX142" s="291">
        <v>3736.9</v>
      </c>
      <c r="CY142" s="291">
        <v>4660</v>
      </c>
      <c r="CZ142" s="291">
        <v>5246.6</v>
      </c>
      <c r="DA142" s="291">
        <v>2613.1</v>
      </c>
    </row>
    <row r="143" spans="3:105" x14ac:dyDescent="0.25">
      <c r="C143" s="1"/>
      <c r="D143" s="291"/>
      <c r="E143" s="291"/>
      <c r="F143" s="291"/>
      <c r="G143" s="291"/>
      <c r="H143" s="291"/>
      <c r="I143" s="291"/>
      <c r="J143" s="291"/>
      <c r="K143" s="291"/>
      <c r="L143" s="291"/>
      <c r="M143" s="291"/>
      <c r="N143" s="291"/>
      <c r="CQ143" s="291">
        <v>2017</v>
      </c>
      <c r="CR143" s="291" t="s">
        <v>13</v>
      </c>
      <c r="CS143" s="291">
        <v>14261.744402609274</v>
      </c>
      <c r="CT143" s="291">
        <v>10075.375644467949</v>
      </c>
      <c r="CU143" s="291">
        <v>7366.4891566265051</v>
      </c>
      <c r="CV143" s="291">
        <v>2657.1614115257685</v>
      </c>
      <c r="CW143" s="291">
        <v>53.9</v>
      </c>
      <c r="CX143" s="291">
        <v>2031.0414283740847</v>
      </c>
      <c r="CY143" s="291">
        <v>2192.2365507728218</v>
      </c>
      <c r="CZ143" s="291">
        <v>4676.3816269175231</v>
      </c>
      <c r="DA143" s="291">
        <v>2194.7628300263486</v>
      </c>
    </row>
    <row r="144" spans="3:105" x14ac:dyDescent="0.25">
      <c r="C144" s="1"/>
      <c r="D144" s="291"/>
      <c r="E144" s="291"/>
      <c r="F144" s="291"/>
      <c r="G144" s="291"/>
      <c r="H144" s="291"/>
      <c r="I144" s="291"/>
      <c r="J144" s="291"/>
      <c r="K144" s="291"/>
      <c r="L144" s="291"/>
      <c r="M144" s="291"/>
      <c r="N144" s="291"/>
      <c r="CQ144" s="291"/>
      <c r="CR144" s="291" t="s">
        <v>14</v>
      </c>
      <c r="CS144" s="291">
        <v>15369.883743499688</v>
      </c>
      <c r="CT144" s="291">
        <v>10259.810780991515</v>
      </c>
      <c r="CU144" s="291">
        <v>7537.3103582931126</v>
      </c>
      <c r="CV144" s="291">
        <v>2666.3885627376426</v>
      </c>
      <c r="CW144" s="291">
        <v>54.150989522700804</v>
      </c>
      <c r="CX144" s="291">
        <v>2924.4018661746968</v>
      </c>
      <c r="CY144" s="291">
        <v>2896.5572658035035</v>
      </c>
      <c r="CZ144" s="291">
        <v>4894.236233330309</v>
      </c>
      <c r="DA144" s="291">
        <v>2508.5638850953615</v>
      </c>
    </row>
    <row r="145" spans="3:107" x14ac:dyDescent="0.25">
      <c r="C145" s="1"/>
      <c r="D145" s="291"/>
      <c r="E145" s="291"/>
      <c r="F145" s="291"/>
      <c r="G145" s="291"/>
      <c r="H145" s="291"/>
      <c r="I145" s="291"/>
      <c r="J145" s="291"/>
      <c r="K145" s="291"/>
      <c r="L145" s="291"/>
      <c r="M145" s="291"/>
      <c r="N145" s="291"/>
      <c r="CQ145" s="291"/>
      <c r="CR145" s="291" t="s">
        <v>15</v>
      </c>
      <c r="CS145" s="291">
        <v>16650.013689157404</v>
      </c>
      <c r="CT145" s="291">
        <v>10984.800338348754</v>
      </c>
      <c r="CU145" s="291">
        <v>8261.3735532192422</v>
      </c>
      <c r="CV145" s="291">
        <v>2665.9312793204008</v>
      </c>
      <c r="CW145" s="291">
        <v>54.338720930232562</v>
      </c>
      <c r="CX145" s="291">
        <v>3851.7759336099584</v>
      </c>
      <c r="CY145" s="291">
        <v>2962.3002056463333</v>
      </c>
      <c r="CZ145" s="291">
        <v>5083.2074932899995</v>
      </c>
      <c r="DA145" s="291">
        <v>3008.4124535431765</v>
      </c>
    </row>
    <row r="146" spans="3:107" x14ac:dyDescent="0.25">
      <c r="C146" s="1"/>
      <c r="D146" s="291"/>
      <c r="E146" s="291"/>
      <c r="F146" s="291"/>
      <c r="G146" s="291"/>
      <c r="H146" s="291"/>
      <c r="I146" s="291"/>
      <c r="J146" s="291"/>
      <c r="K146" s="291"/>
      <c r="L146" s="291"/>
      <c r="M146" s="291"/>
      <c r="N146" s="291"/>
      <c r="CQ146" s="291"/>
      <c r="CR146" s="291" t="s">
        <v>16</v>
      </c>
      <c r="CS146" s="291">
        <v>17198.135883424409</v>
      </c>
      <c r="CT146" s="291">
        <v>11274.124878686891</v>
      </c>
      <c r="CU146" s="291">
        <v>8508.2366853290387</v>
      </c>
      <c r="CV146" s="291">
        <v>2702.9766918614869</v>
      </c>
      <c r="CW146" s="291">
        <v>54.413441483198149</v>
      </c>
      <c r="CX146" s="291">
        <v>3712.2501894368215</v>
      </c>
      <c r="CY146" s="291">
        <v>4661.1193103724363</v>
      </c>
      <c r="CZ146" s="291">
        <v>5525.7671315204034</v>
      </c>
      <c r="DA146" s="291">
        <v>2999.6856988612053</v>
      </c>
    </row>
    <row r="147" spans="3:107" x14ac:dyDescent="0.25">
      <c r="C147" s="1"/>
      <c r="D147" s="291"/>
      <c r="E147" s="291"/>
      <c r="F147" s="291"/>
      <c r="G147" s="291"/>
      <c r="H147" s="291"/>
      <c r="I147" s="291"/>
      <c r="J147" s="291"/>
      <c r="K147" s="291"/>
      <c r="L147" s="291"/>
      <c r="M147" s="291"/>
      <c r="N147" s="291"/>
      <c r="CQ147" s="291">
        <v>2018</v>
      </c>
      <c r="CR147" s="291" t="s">
        <v>13</v>
      </c>
      <c r="CS147" s="291">
        <v>14579.248852115259</v>
      </c>
      <c r="CT147" s="291">
        <v>10301.407890918459</v>
      </c>
      <c r="CU147" s="291">
        <v>7559.8583982990776</v>
      </c>
      <c r="CV147" s="291">
        <v>2691.2647220106633</v>
      </c>
      <c r="CW147" s="291">
        <v>53.398604651162792</v>
      </c>
      <c r="CX147" s="291">
        <v>2126.3715706589305</v>
      </c>
      <c r="CY147" s="291">
        <v>2299.3527393626428</v>
      </c>
      <c r="CZ147" s="291">
        <v>5007.2130645224261</v>
      </c>
      <c r="DA147" s="291">
        <v>2413.8764773888265</v>
      </c>
    </row>
    <row r="148" spans="3:107" x14ac:dyDescent="0.25">
      <c r="C148" s="1"/>
      <c r="D148" s="291"/>
      <c r="E148" s="291"/>
      <c r="F148" s="291"/>
      <c r="G148" s="291"/>
      <c r="H148" s="291"/>
      <c r="I148" s="291"/>
      <c r="J148" s="291"/>
      <c r="K148" s="291"/>
      <c r="L148" s="291"/>
      <c r="M148" s="291"/>
      <c r="N148" s="291"/>
      <c r="CQ148" s="291"/>
      <c r="CR148" s="291" t="s">
        <v>14</v>
      </c>
      <c r="CS148" s="291">
        <v>15767.381366659047</v>
      </c>
      <c r="CT148" s="291">
        <v>10573.629552003842</v>
      </c>
      <c r="CU148" s="291">
        <v>7818.4099723547715</v>
      </c>
      <c r="CV148" s="291">
        <v>2700.3804714828893</v>
      </c>
      <c r="CW148" s="291">
        <v>53.586263096623981</v>
      </c>
      <c r="CX148" s="291">
        <v>2827.0314553324347</v>
      </c>
      <c r="CY148" s="291">
        <v>2827.368872810358</v>
      </c>
      <c r="CZ148" s="291">
        <v>5275.8834418942206</v>
      </c>
      <c r="DA148" s="291">
        <v>2578.2166352719564</v>
      </c>
    </row>
    <row r="149" spans="3:107" x14ac:dyDescent="0.25">
      <c r="C149" s="1"/>
      <c r="D149" s="291"/>
      <c r="E149" s="291"/>
      <c r="F149" s="291"/>
      <c r="G149" s="291"/>
      <c r="H149" s="291"/>
      <c r="I149" s="291"/>
      <c r="J149" s="291"/>
      <c r="K149" s="291"/>
      <c r="L149" s="291"/>
      <c r="M149" s="291"/>
      <c r="N149" s="291"/>
      <c r="CQ149" s="291"/>
      <c r="CR149" s="291" t="s">
        <v>15</v>
      </c>
      <c r="CS149" s="291">
        <v>17063.14598219363</v>
      </c>
      <c r="CT149" s="291">
        <v>11254.568977007662</v>
      </c>
      <c r="CU149" s="291">
        <v>8499.8385929144661</v>
      </c>
      <c r="CV149" s="291">
        <v>2699.6221630531259</v>
      </c>
      <c r="CW149" s="291">
        <v>53.649302325581395</v>
      </c>
      <c r="CX149" s="291">
        <v>3812.3100448132777</v>
      </c>
      <c r="CY149" s="291">
        <v>3196.1343608199036</v>
      </c>
      <c r="CZ149" s="291">
        <v>5328.8339900308574</v>
      </c>
      <c r="DA149" s="291">
        <v>3010.3326827647779</v>
      </c>
    </row>
    <row r="150" spans="3:107" x14ac:dyDescent="0.25">
      <c r="C150" s="1"/>
      <c r="D150" s="291"/>
      <c r="E150" s="291"/>
      <c r="F150" s="291"/>
      <c r="G150" s="291"/>
      <c r="H150" s="291"/>
      <c r="I150" s="291"/>
      <c r="J150" s="291"/>
      <c r="K150" s="291"/>
      <c r="L150" s="291"/>
      <c r="M150" s="291"/>
      <c r="N150" s="291"/>
      <c r="CQ150" s="291"/>
      <c r="CR150" s="291" t="s">
        <v>16</v>
      </c>
      <c r="CS150" s="291">
        <v>17679.4043715847</v>
      </c>
      <c r="CT150" s="291">
        <v>11645.709654592456</v>
      </c>
      <c r="CU150" s="291">
        <v>8848.403425977689</v>
      </c>
      <c r="CV150" s="291">
        <v>2736.9426688094813</v>
      </c>
      <c r="CW150" s="291">
        <v>53.723870220162226</v>
      </c>
      <c r="CX150" s="291">
        <v>3693.6359160138268</v>
      </c>
      <c r="CY150" s="291">
        <v>4423.3902240488933</v>
      </c>
      <c r="CZ150" s="291">
        <v>5683.3375967061802</v>
      </c>
      <c r="DA150" s="291">
        <v>2983.2896102837817</v>
      </c>
    </row>
    <row r="151" spans="3:107" x14ac:dyDescent="0.25">
      <c r="C151" s="1"/>
      <c r="D151" s="291"/>
      <c r="E151" s="291"/>
      <c r="F151" s="291"/>
      <c r="G151" s="291"/>
      <c r="H151" s="291"/>
      <c r="I151" s="291"/>
      <c r="J151" s="291"/>
      <c r="K151" s="291"/>
      <c r="L151" s="291"/>
      <c r="M151" s="291"/>
      <c r="N151" s="291"/>
      <c r="CQ151" s="291">
        <v>2019</v>
      </c>
      <c r="CR151" s="291" t="s">
        <v>13</v>
      </c>
      <c r="CS151" s="291">
        <v>14635.595531384124</v>
      </c>
      <c r="CT151" s="291">
        <v>10553.337568989597</v>
      </c>
      <c r="CU151" s="291">
        <v>7758.2985116938326</v>
      </c>
      <c r="CV151" s="291">
        <v>2744.6581289667429</v>
      </c>
      <c r="CW151" s="291">
        <v>54.589418604651158</v>
      </c>
      <c r="CX151" s="291">
        <v>1900.2519132476859</v>
      </c>
      <c r="CY151" s="291">
        <v>2246.4255650267037</v>
      </c>
      <c r="CZ151" s="291">
        <v>4977.811507084587</v>
      </c>
      <c r="DA151" s="291">
        <v>2366.0187879765554</v>
      </c>
    </row>
    <row r="152" spans="3:107" x14ac:dyDescent="0.25">
      <c r="C152" s="1"/>
      <c r="D152" s="291"/>
      <c r="E152" s="291"/>
      <c r="F152" s="291"/>
      <c r="G152" s="291"/>
      <c r="H152" s="291"/>
      <c r="I152" s="291"/>
      <c r="J152" s="291"/>
      <c r="K152" s="291"/>
      <c r="L152" s="291"/>
      <c r="M152" s="291"/>
      <c r="N152" s="291"/>
      <c r="CQ152" s="291"/>
      <c r="CR152" s="291" t="s">
        <v>14</v>
      </c>
      <c r="CS152" s="291">
        <v>15946.806869779686</v>
      </c>
      <c r="CT152" s="291">
        <v>10826.483108757138</v>
      </c>
      <c r="CU152" s="291">
        <v>8013.3586799631385</v>
      </c>
      <c r="CV152" s="291">
        <v>2757.6265348542456</v>
      </c>
      <c r="CW152" s="291">
        <v>54.71571594877765</v>
      </c>
      <c r="CX152" s="291">
        <v>2912.3202795714192</v>
      </c>
      <c r="CY152" s="291">
        <v>2970.4569306930694</v>
      </c>
      <c r="CZ152" s="291">
        <v>4998.7440896307717</v>
      </c>
      <c r="DA152" s="291">
        <v>2572.4566093713211</v>
      </c>
    </row>
    <row r="153" spans="3:107" x14ac:dyDescent="0.25">
      <c r="C153" s="1"/>
      <c r="D153" s="291"/>
      <c r="E153" s="291"/>
      <c r="F153" s="291"/>
      <c r="G153" s="291"/>
      <c r="H153" s="291"/>
      <c r="I153" s="291"/>
      <c r="J153" s="291"/>
      <c r="K153" s="291"/>
      <c r="L153" s="291"/>
      <c r="M153" s="291"/>
      <c r="N153" s="291"/>
      <c r="CQ153" s="291"/>
      <c r="CR153" s="291" t="s">
        <v>15</v>
      </c>
      <c r="CS153" s="291">
        <v>17325.800114190046</v>
      </c>
      <c r="CT153" s="291">
        <v>11528.532663471149</v>
      </c>
      <c r="CU153" s="291">
        <v>8711.8909335936478</v>
      </c>
      <c r="CV153" s="291">
        <v>2760.6745277038167</v>
      </c>
      <c r="CW153" s="291">
        <v>54.840116279069775</v>
      </c>
      <c r="CX153" s="291">
        <v>3935.6261327800835</v>
      </c>
      <c r="CY153" s="291">
        <v>3161.0655676509377</v>
      </c>
      <c r="CZ153" s="291">
        <v>5283.8113458343232</v>
      </c>
      <c r="DA153" s="291">
        <v>3146.5622780972949</v>
      </c>
    </row>
    <row r="154" spans="3:107" x14ac:dyDescent="0.25">
      <c r="C154" s="1"/>
      <c r="D154" s="291"/>
      <c r="E154" s="291"/>
      <c r="F154" s="291"/>
      <c r="G154" s="291"/>
      <c r="H154" s="291"/>
      <c r="I154" s="291"/>
      <c r="J154" s="291"/>
      <c r="K154" s="291"/>
      <c r="L154" s="291"/>
      <c r="M154" s="291"/>
      <c r="N154" s="291"/>
      <c r="CQ154" s="291"/>
      <c r="CR154" s="291" t="s">
        <v>16</v>
      </c>
      <c r="CS154" s="291">
        <v>18052.950819672133</v>
      </c>
      <c r="CT154" s="291">
        <v>11930.838589715637</v>
      </c>
      <c r="CU154" s="291">
        <v>9071.0000792664105</v>
      </c>
      <c r="CV154" s="291">
        <v>2798.6508374557411</v>
      </c>
      <c r="CW154" s="291">
        <v>54.977636152954815</v>
      </c>
      <c r="CX154" s="291">
        <v>4142.0706848405262</v>
      </c>
      <c r="CY154" s="291">
        <v>4552.6705720652799</v>
      </c>
      <c r="CZ154" s="291">
        <v>5538.8326758973344</v>
      </c>
      <c r="DA154" s="291">
        <v>3283.5296738443985</v>
      </c>
    </row>
    <row r="155" spans="3:107" x14ac:dyDescent="0.25">
      <c r="C155" s="1"/>
      <c r="D155" s="291"/>
      <c r="E155" s="291"/>
      <c r="F155" s="291"/>
      <c r="G155" s="291"/>
      <c r="H155" s="291"/>
      <c r="I155" s="291"/>
      <c r="J155" s="291"/>
      <c r="K155" s="291"/>
      <c r="L155" s="291"/>
      <c r="M155" s="291"/>
      <c r="N155" s="291"/>
      <c r="CQ155" s="291">
        <v>2020</v>
      </c>
      <c r="CR155" s="291" t="s">
        <v>13</v>
      </c>
      <c r="CS155" s="291">
        <v>14874.578156876722</v>
      </c>
      <c r="CT155" s="291">
        <v>10850.218747542136</v>
      </c>
      <c r="CU155" s="291">
        <v>8018.0623671155199</v>
      </c>
      <c r="CV155" s="291">
        <v>2783.1724854023864</v>
      </c>
      <c r="CW155" s="291">
        <v>57.096395348837206</v>
      </c>
      <c r="CX155" s="291">
        <v>1949.8685730073212</v>
      </c>
      <c r="CY155" s="291">
        <v>2287.5755667951753</v>
      </c>
      <c r="CZ155" s="291">
        <v>4810.6913501697964</v>
      </c>
      <c r="DA155" s="291">
        <v>2392.6801688444375</v>
      </c>
    </row>
    <row r="156" spans="3:107" x14ac:dyDescent="0.25">
      <c r="C156" s="1"/>
      <c r="D156" s="291"/>
      <c r="E156" s="291"/>
      <c r="F156" s="291"/>
      <c r="G156" s="291"/>
      <c r="H156" s="291"/>
      <c r="I156" s="291"/>
      <c r="J156" s="291"/>
      <c r="K156" s="291"/>
      <c r="L156" s="291"/>
      <c r="M156" s="291"/>
      <c r="N156" s="291"/>
      <c r="CQ156" s="291"/>
      <c r="CR156" s="291" t="s">
        <v>14</v>
      </c>
      <c r="CS156" s="291">
        <v>14666.865984326281</v>
      </c>
      <c r="CT156" s="291">
        <v>9134.9298428411348</v>
      </c>
      <c r="CU156" s="291">
        <v>6231.9354014032451</v>
      </c>
      <c r="CV156" s="291">
        <v>2801.038681875792</v>
      </c>
      <c r="CW156" s="291">
        <v>55.531431897555301</v>
      </c>
      <c r="CX156" s="291">
        <v>2734.3860214290789</v>
      </c>
      <c r="CY156" s="291">
        <v>2622.0920258948972</v>
      </c>
      <c r="CZ156" s="291">
        <v>5012.4204263812017</v>
      </c>
      <c r="DA156" s="291">
        <v>2002.2140452083825</v>
      </c>
    </row>
    <row r="157" spans="3:107" x14ac:dyDescent="0.25">
      <c r="C157" s="1"/>
      <c r="D157" s="291"/>
      <c r="E157" s="291"/>
      <c r="F157" s="291"/>
      <c r="G157" s="291"/>
      <c r="H157" s="291"/>
      <c r="I157" s="291"/>
      <c r="J157" s="291"/>
      <c r="K157" s="291"/>
      <c r="L157" s="291"/>
      <c r="M157" s="291"/>
      <c r="N157" s="291"/>
      <c r="CR157" s="310" t="s">
        <v>15</v>
      </c>
      <c r="CS157" s="312">
        <v>16744.33006473802</v>
      </c>
      <c r="CT157" s="311">
        <v>10870.722102888778</v>
      </c>
      <c r="CU157" s="311">
        <v>7979.9110965211603</v>
      </c>
      <c r="CV157" s="311">
        <v>2810.2548497527578</v>
      </c>
      <c r="CW157" s="311">
        <v>53.523953488372108</v>
      </c>
      <c r="CX157" s="311">
        <v>3709.556514522822</v>
      </c>
      <c r="CY157" s="311">
        <v>2972.491678029372</v>
      </c>
      <c r="CZ157" s="311">
        <v>4833.3184976903003</v>
      </c>
      <c r="DA157" s="311">
        <v>2512.6199364657518</v>
      </c>
    </row>
    <row r="158" spans="3:107" x14ac:dyDescent="0.25">
      <c r="C158" s="1"/>
      <c r="D158" s="291"/>
      <c r="E158" s="291"/>
      <c r="F158" s="291"/>
      <c r="G158" s="291"/>
      <c r="H158" s="291"/>
      <c r="I158" s="291"/>
      <c r="J158" s="291"/>
      <c r="K158" s="291"/>
      <c r="L158" s="291"/>
      <c r="M158" s="291"/>
      <c r="N158" s="291"/>
    </row>
    <row r="159" spans="3:107" ht="13.8" thickBot="1" x14ac:dyDescent="0.3">
      <c r="C159" s="1"/>
      <c r="D159" s="1"/>
      <c r="E159" s="1"/>
      <c r="F159" s="1"/>
      <c r="G159" s="1"/>
      <c r="H159" s="1"/>
      <c r="I159" s="1"/>
      <c r="J159" s="1"/>
      <c r="CS159" s="312"/>
      <c r="CT159" s="313"/>
      <c r="CU159" s="314"/>
      <c r="CV159" s="314"/>
      <c r="CW159" s="314"/>
      <c r="CX159" s="314"/>
      <c r="CY159" s="315"/>
      <c r="CZ159" s="315"/>
      <c r="DA159" s="314"/>
      <c r="DB159" s="314"/>
      <c r="DC159" s="316"/>
    </row>
    <row r="160" spans="3:107" x14ac:dyDescent="0.25">
      <c r="C160" s="1"/>
      <c r="D160" s="1"/>
      <c r="E160" s="1"/>
      <c r="F160" s="1"/>
      <c r="G160" s="1"/>
      <c r="H160" s="1"/>
      <c r="I160" s="1"/>
      <c r="J160" s="1"/>
    </row>
  </sheetData>
  <mergeCells count="95">
    <mergeCell ref="CY40:DB40"/>
    <mergeCell ref="CY27:DB27"/>
    <mergeCell ref="CU40:CX40"/>
    <mergeCell ref="CU27:CX27"/>
    <mergeCell ref="CQ40:CT40"/>
    <mergeCell ref="CQ27:CT27"/>
    <mergeCell ref="C1:F1"/>
    <mergeCell ref="G1:J1"/>
    <mergeCell ref="K1:N1"/>
    <mergeCell ref="O1:R1"/>
    <mergeCell ref="S1:V1"/>
    <mergeCell ref="W1:Z1"/>
    <mergeCell ref="AA1:AD1"/>
    <mergeCell ref="AU1:AX1"/>
    <mergeCell ref="AY1:BB1"/>
    <mergeCell ref="AA14:AD14"/>
    <mergeCell ref="AE14:AH14"/>
    <mergeCell ref="AE1:AH1"/>
    <mergeCell ref="BC1:BF1"/>
    <mergeCell ref="AI1:AL1"/>
    <mergeCell ref="AM1:AP1"/>
    <mergeCell ref="AQ1:AT1"/>
    <mergeCell ref="AM27:AP27"/>
    <mergeCell ref="AQ27:AT27"/>
    <mergeCell ref="AI14:AL14"/>
    <mergeCell ref="AQ14:AT14"/>
    <mergeCell ref="AI27:AL27"/>
    <mergeCell ref="BK27:BN27"/>
    <mergeCell ref="C14:F14"/>
    <mergeCell ref="G14:J14"/>
    <mergeCell ref="K14:N14"/>
    <mergeCell ref="O14:R14"/>
    <mergeCell ref="S14:V14"/>
    <mergeCell ref="W14:Z14"/>
    <mergeCell ref="BK14:BN14"/>
    <mergeCell ref="BG14:BJ14"/>
    <mergeCell ref="BC14:BF14"/>
    <mergeCell ref="AY14:BB14"/>
    <mergeCell ref="AU14:AX14"/>
    <mergeCell ref="AU27:AX27"/>
    <mergeCell ref="AY27:BB27"/>
    <mergeCell ref="BC27:BF27"/>
    <mergeCell ref="BG27:BJ27"/>
    <mergeCell ref="W27:Z27"/>
    <mergeCell ref="AA27:AD27"/>
    <mergeCell ref="AE27:AH27"/>
    <mergeCell ref="AM14:AP14"/>
    <mergeCell ref="C27:F27"/>
    <mergeCell ref="G27:J27"/>
    <mergeCell ref="K27:N27"/>
    <mergeCell ref="O27:R27"/>
    <mergeCell ref="S27:V27"/>
    <mergeCell ref="CI1:CL1"/>
    <mergeCell ref="BW14:BZ14"/>
    <mergeCell ref="CA14:CD14"/>
    <mergeCell ref="CE14:CH14"/>
    <mergeCell ref="BO27:BR27"/>
    <mergeCell ref="BS27:BV27"/>
    <mergeCell ref="BW27:BZ27"/>
    <mergeCell ref="CA27:CD27"/>
    <mergeCell ref="CE1:CH1"/>
    <mergeCell ref="CI14:CL14"/>
    <mergeCell ref="BS14:BV14"/>
    <mergeCell ref="CE27:CH27"/>
    <mergeCell ref="CI27:CL27"/>
    <mergeCell ref="BG1:BJ1"/>
    <mergeCell ref="BK1:BN1"/>
    <mergeCell ref="BS1:BV1"/>
    <mergeCell ref="BW1:BZ1"/>
    <mergeCell ref="CA1:CD1"/>
    <mergeCell ref="G40:J40"/>
    <mergeCell ref="CA40:CD40"/>
    <mergeCell ref="CI40:CL40"/>
    <mergeCell ref="CE40:CH40"/>
    <mergeCell ref="BS40:BV40"/>
    <mergeCell ref="AA40:AD40"/>
    <mergeCell ref="AI40:AL40"/>
    <mergeCell ref="AM40:AP40"/>
    <mergeCell ref="AU40:AX40"/>
    <mergeCell ref="A27:A37"/>
    <mergeCell ref="CM27:CP27"/>
    <mergeCell ref="AY40:BB40"/>
    <mergeCell ref="BC40:BF40"/>
    <mergeCell ref="BG40:BJ40"/>
    <mergeCell ref="BK40:BN40"/>
    <mergeCell ref="BO40:BR40"/>
    <mergeCell ref="AE40:AH40"/>
    <mergeCell ref="AQ40:AT40"/>
    <mergeCell ref="BW40:BZ40"/>
    <mergeCell ref="CM40:CP40"/>
    <mergeCell ref="K40:N40"/>
    <mergeCell ref="O40:R40"/>
    <mergeCell ref="S40:V40"/>
    <mergeCell ref="W40:Z40"/>
    <mergeCell ref="C40:F40"/>
  </mergeCells>
  <phoneticPr fontId="0" type="noConversion"/>
  <pageMargins left="0.78740157480314965" right="2.8740157480314963" top="0.78740157480314965" bottom="4.1338582677165361" header="0.47244094488188981" footer="3.9370078740157481"/>
  <pageSetup paperSize="9" scale="75" orientation="landscape" horizontalDpi="4294967292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F137"/>
  <sheetViews>
    <sheetView topLeftCell="CG117" zoomScale="85" zoomScaleNormal="85" workbookViewId="0">
      <selection activeCell="CU136" sqref="CU136:DC136"/>
    </sheetView>
  </sheetViews>
  <sheetFormatPr defaultRowHeight="13.2" x14ac:dyDescent="0.25"/>
  <cols>
    <col min="1" max="1" width="30.5546875" customWidth="1"/>
    <col min="63" max="63" width="11.6640625" bestFit="1" customWidth="1"/>
    <col min="64" max="64" width="9.109375" customWidth="1"/>
    <col min="65" max="65" width="8.88671875" customWidth="1"/>
    <col min="66" max="66" width="10.6640625" bestFit="1" customWidth="1"/>
  </cols>
  <sheetData>
    <row r="1" spans="1:105" s="4" customFormat="1" x14ac:dyDescent="0.25">
      <c r="A1" s="149"/>
      <c r="B1" s="333">
        <v>1995</v>
      </c>
      <c r="C1" s="334"/>
      <c r="D1" s="334"/>
      <c r="E1" s="335"/>
      <c r="F1" s="336">
        <v>1996</v>
      </c>
      <c r="G1" s="334"/>
      <c r="H1" s="334"/>
      <c r="I1" s="334"/>
      <c r="J1" s="333">
        <v>1997</v>
      </c>
      <c r="K1" s="334"/>
      <c r="L1" s="334"/>
      <c r="M1" s="335"/>
      <c r="N1" s="330">
        <v>1998</v>
      </c>
      <c r="O1" s="331"/>
      <c r="P1" s="331"/>
      <c r="Q1" s="331"/>
      <c r="R1" s="330">
        <v>1999</v>
      </c>
      <c r="S1" s="331"/>
      <c r="T1" s="331"/>
      <c r="U1" s="332"/>
      <c r="V1" s="337">
        <v>2000</v>
      </c>
      <c r="W1" s="331"/>
      <c r="X1" s="331"/>
      <c r="Y1" s="332"/>
      <c r="Z1" s="330">
        <v>2001</v>
      </c>
      <c r="AA1" s="331"/>
      <c r="AB1" s="331"/>
      <c r="AC1" s="332"/>
      <c r="AD1" s="330">
        <v>2002</v>
      </c>
      <c r="AE1" s="331"/>
      <c r="AF1" s="331"/>
      <c r="AG1" s="332"/>
      <c r="AH1" s="330">
        <v>2003</v>
      </c>
      <c r="AI1" s="331"/>
      <c r="AJ1" s="331"/>
      <c r="AK1" s="332"/>
      <c r="AL1" s="330">
        <v>2004</v>
      </c>
      <c r="AM1" s="331"/>
      <c r="AN1" s="331"/>
      <c r="AO1" s="332"/>
      <c r="AP1" s="330">
        <v>2005</v>
      </c>
      <c r="AQ1" s="331"/>
      <c r="AR1" s="331"/>
      <c r="AS1" s="332"/>
      <c r="AT1" s="330">
        <v>2006</v>
      </c>
      <c r="AU1" s="331"/>
      <c r="AV1" s="331"/>
      <c r="AW1" s="332"/>
      <c r="AX1" s="330">
        <v>2007</v>
      </c>
      <c r="AY1" s="331"/>
      <c r="AZ1" s="331"/>
      <c r="BA1" s="332"/>
      <c r="BB1" s="330">
        <v>2008</v>
      </c>
      <c r="BC1" s="331"/>
      <c r="BD1" s="331"/>
      <c r="BE1" s="332"/>
      <c r="BF1" s="330">
        <v>2009</v>
      </c>
      <c r="BG1" s="337"/>
      <c r="BH1" s="337"/>
      <c r="BI1" s="338"/>
      <c r="BJ1" s="330">
        <v>2010</v>
      </c>
      <c r="BK1" s="337"/>
      <c r="BL1" s="337"/>
      <c r="BM1" s="338"/>
      <c r="BN1" s="339">
        <v>2011</v>
      </c>
      <c r="BO1" s="319"/>
      <c r="BP1" s="319"/>
      <c r="BQ1" s="320"/>
      <c r="BR1" s="339">
        <v>2012</v>
      </c>
      <c r="BS1" s="319"/>
      <c r="BT1" s="319"/>
      <c r="BU1" s="320"/>
      <c r="BV1" s="339">
        <v>2013</v>
      </c>
      <c r="BW1" s="319"/>
      <c r="BX1" s="319"/>
      <c r="BY1" s="320"/>
      <c r="BZ1" s="339">
        <v>2014</v>
      </c>
      <c r="CA1" s="319"/>
      <c r="CB1" s="319"/>
      <c r="CC1" s="320"/>
      <c r="CD1" s="339">
        <v>2015</v>
      </c>
      <c r="CE1" s="343"/>
      <c r="CF1" s="343"/>
      <c r="CG1" s="344"/>
      <c r="CH1" s="339">
        <v>2016</v>
      </c>
      <c r="CI1" s="343"/>
      <c r="CJ1" s="343"/>
      <c r="CK1" s="344"/>
      <c r="CL1" s="339">
        <v>2017</v>
      </c>
      <c r="CM1" s="343"/>
      <c r="CN1" s="343"/>
      <c r="CO1" s="344"/>
      <c r="CP1" s="339">
        <v>2018</v>
      </c>
      <c r="CQ1" s="343"/>
      <c r="CR1" s="343"/>
      <c r="CS1" s="344"/>
      <c r="CT1" s="340">
        <v>2019</v>
      </c>
      <c r="CU1" s="341"/>
      <c r="CV1" s="341"/>
      <c r="CW1" s="342"/>
      <c r="CX1" s="340">
        <v>2020</v>
      </c>
      <c r="CY1" s="341"/>
      <c r="CZ1" s="341"/>
      <c r="DA1" s="342"/>
    </row>
    <row r="2" spans="1:105" s="4" customFormat="1" ht="13.8" thickBot="1" x14ac:dyDescent="0.3">
      <c r="A2" s="149"/>
      <c r="B2" s="150" t="s">
        <v>8</v>
      </c>
      <c r="C2" s="150" t="s">
        <v>9</v>
      </c>
      <c r="D2" s="151" t="s">
        <v>10</v>
      </c>
      <c r="E2" s="150" t="s">
        <v>11</v>
      </c>
      <c r="F2" s="151" t="s">
        <v>8</v>
      </c>
      <c r="G2" s="150" t="s">
        <v>9</v>
      </c>
      <c r="H2" s="150" t="s">
        <v>10</v>
      </c>
      <c r="I2" s="150" t="s">
        <v>11</v>
      </c>
      <c r="J2" s="151" t="s">
        <v>8</v>
      </c>
      <c r="K2" s="150" t="s">
        <v>9</v>
      </c>
      <c r="L2" s="150" t="s">
        <v>10</v>
      </c>
      <c r="M2" s="150" t="s">
        <v>11</v>
      </c>
      <c r="N2" s="152" t="s">
        <v>8</v>
      </c>
      <c r="O2" s="150" t="s">
        <v>9</v>
      </c>
      <c r="P2" s="150" t="s">
        <v>10</v>
      </c>
      <c r="Q2" s="153" t="s">
        <v>11</v>
      </c>
      <c r="R2" s="152" t="s">
        <v>8</v>
      </c>
      <c r="S2" s="150" t="s">
        <v>9</v>
      </c>
      <c r="T2" s="150" t="s">
        <v>10</v>
      </c>
      <c r="U2" s="153" t="s">
        <v>11</v>
      </c>
      <c r="V2" s="152" t="s">
        <v>8</v>
      </c>
      <c r="W2" s="150" t="s">
        <v>9</v>
      </c>
      <c r="X2" s="150" t="s">
        <v>10</v>
      </c>
      <c r="Y2" s="153" t="s">
        <v>11</v>
      </c>
      <c r="Z2" s="152" t="s">
        <v>8</v>
      </c>
      <c r="AA2" s="150" t="s">
        <v>9</v>
      </c>
      <c r="AB2" s="150" t="s">
        <v>10</v>
      </c>
      <c r="AC2" s="153" t="s">
        <v>11</v>
      </c>
      <c r="AD2" s="152" t="s">
        <v>8</v>
      </c>
      <c r="AE2" s="150" t="s">
        <v>9</v>
      </c>
      <c r="AF2" s="150" t="s">
        <v>10</v>
      </c>
      <c r="AG2" s="153" t="s">
        <v>11</v>
      </c>
      <c r="AH2" s="152" t="s">
        <v>8</v>
      </c>
      <c r="AI2" s="150" t="s">
        <v>9</v>
      </c>
      <c r="AJ2" s="150" t="s">
        <v>10</v>
      </c>
      <c r="AK2" s="153" t="s">
        <v>11</v>
      </c>
      <c r="AL2" s="152" t="s">
        <v>8</v>
      </c>
      <c r="AM2" s="150" t="s">
        <v>9</v>
      </c>
      <c r="AN2" s="150" t="s">
        <v>10</v>
      </c>
      <c r="AO2" s="153" t="s">
        <v>11</v>
      </c>
      <c r="AP2" s="152" t="s">
        <v>8</v>
      </c>
      <c r="AQ2" s="150" t="s">
        <v>9</v>
      </c>
      <c r="AR2" s="150" t="s">
        <v>10</v>
      </c>
      <c r="AS2" s="153" t="s">
        <v>11</v>
      </c>
      <c r="AT2" s="152" t="s">
        <v>8</v>
      </c>
      <c r="AU2" s="150" t="s">
        <v>9</v>
      </c>
      <c r="AV2" s="150" t="s">
        <v>10</v>
      </c>
      <c r="AW2" s="153" t="s">
        <v>11</v>
      </c>
      <c r="AX2" s="152" t="s">
        <v>8</v>
      </c>
      <c r="AY2" s="150" t="s">
        <v>9</v>
      </c>
      <c r="AZ2" s="150" t="s">
        <v>10</v>
      </c>
      <c r="BA2" s="153" t="s">
        <v>11</v>
      </c>
      <c r="BB2" s="152" t="s">
        <v>8</v>
      </c>
      <c r="BC2" s="150" t="s">
        <v>9</v>
      </c>
      <c r="BD2" s="150" t="s">
        <v>10</v>
      </c>
      <c r="BE2" s="153" t="s">
        <v>11</v>
      </c>
      <c r="BF2" s="150" t="s">
        <v>8</v>
      </c>
      <c r="BG2" s="150" t="s">
        <v>9</v>
      </c>
      <c r="BH2" s="150" t="s">
        <v>10</v>
      </c>
      <c r="BI2" s="153" t="s">
        <v>11</v>
      </c>
      <c r="BJ2" s="150" t="s">
        <v>8</v>
      </c>
      <c r="BK2" s="150" t="s">
        <v>9</v>
      </c>
      <c r="BL2" s="150" t="s">
        <v>10</v>
      </c>
      <c r="BM2" s="153" t="s">
        <v>11</v>
      </c>
      <c r="BN2" s="201" t="s">
        <v>13</v>
      </c>
      <c r="BO2" s="202" t="s">
        <v>14</v>
      </c>
      <c r="BP2" s="203" t="s">
        <v>15</v>
      </c>
      <c r="BQ2" s="204" t="s">
        <v>16</v>
      </c>
      <c r="BR2" s="201" t="s">
        <v>13</v>
      </c>
      <c r="BS2" s="202" t="s">
        <v>14</v>
      </c>
      <c r="BT2" s="203" t="s">
        <v>15</v>
      </c>
      <c r="BU2" s="204" t="s">
        <v>16</v>
      </c>
      <c r="BV2" s="201" t="s">
        <v>13</v>
      </c>
      <c r="BW2" s="202" t="s">
        <v>14</v>
      </c>
      <c r="BX2" s="203" t="s">
        <v>15</v>
      </c>
      <c r="BY2" s="204" t="s">
        <v>16</v>
      </c>
      <c r="BZ2" s="201" t="s">
        <v>13</v>
      </c>
      <c r="CA2" s="202" t="s">
        <v>14</v>
      </c>
      <c r="CB2" s="203" t="s">
        <v>15</v>
      </c>
      <c r="CC2" s="204" t="s">
        <v>16</v>
      </c>
      <c r="CD2" s="228" t="s">
        <v>13</v>
      </c>
      <c r="CE2" s="229" t="s">
        <v>14</v>
      </c>
      <c r="CF2" s="230" t="s">
        <v>15</v>
      </c>
      <c r="CG2" s="231" t="s">
        <v>16</v>
      </c>
      <c r="CH2" s="228" t="s">
        <v>13</v>
      </c>
      <c r="CI2" s="229" t="s">
        <v>14</v>
      </c>
      <c r="CJ2" s="230" t="s">
        <v>15</v>
      </c>
      <c r="CK2" s="231" t="s">
        <v>16</v>
      </c>
      <c r="CL2" s="228" t="s">
        <v>13</v>
      </c>
      <c r="CM2" s="229" t="s">
        <v>14</v>
      </c>
      <c r="CN2" s="230" t="s">
        <v>15</v>
      </c>
      <c r="CO2" s="231" t="s">
        <v>16</v>
      </c>
      <c r="CP2" s="228" t="s">
        <v>13</v>
      </c>
      <c r="CQ2" s="229" t="s">
        <v>14</v>
      </c>
      <c r="CR2" s="230" t="s">
        <v>15</v>
      </c>
      <c r="CS2" s="231" t="s">
        <v>16</v>
      </c>
      <c r="CT2" s="232" t="s">
        <v>13</v>
      </c>
      <c r="CU2" s="233" t="s">
        <v>14</v>
      </c>
      <c r="CV2" s="234" t="s">
        <v>15</v>
      </c>
      <c r="CW2" s="235" t="s">
        <v>16</v>
      </c>
      <c r="CX2" s="232" t="s">
        <v>13</v>
      </c>
      <c r="CY2" s="233" t="s">
        <v>14</v>
      </c>
      <c r="CZ2" s="234" t="s">
        <v>15</v>
      </c>
      <c r="DA2" s="235" t="s">
        <v>16</v>
      </c>
    </row>
    <row r="3" spans="1:105" s="5" customFormat="1" ht="15.6" x14ac:dyDescent="0.25">
      <c r="A3" s="154" t="s">
        <v>63</v>
      </c>
      <c r="B3" s="36">
        <v>235</v>
      </c>
      <c r="C3" s="36">
        <v>324.3</v>
      </c>
      <c r="D3" s="36">
        <v>421.1</v>
      </c>
      <c r="E3" s="36">
        <v>448.2</v>
      </c>
      <c r="F3" s="36">
        <v>425.3</v>
      </c>
      <c r="G3" s="36">
        <v>468.4</v>
      </c>
      <c r="H3" s="36">
        <v>548.9</v>
      </c>
      <c r="I3" s="36">
        <v>565.20000000000005</v>
      </c>
      <c r="J3" s="36">
        <v>512.4</v>
      </c>
      <c r="K3" s="36">
        <v>555.1</v>
      </c>
      <c r="L3" s="36">
        <v>634.20000000000005</v>
      </c>
      <c r="M3" s="36">
        <v>640.9</v>
      </c>
      <c r="N3" s="36">
        <v>550.9</v>
      </c>
      <c r="O3" s="36">
        <v>602.5</v>
      </c>
      <c r="P3" s="36">
        <v>675.5</v>
      </c>
      <c r="Q3" s="36">
        <v>800.8</v>
      </c>
      <c r="R3" s="36">
        <v>901.3</v>
      </c>
      <c r="S3" s="36">
        <v>1101.5</v>
      </c>
      <c r="T3" s="36">
        <v>1373.1</v>
      </c>
      <c r="U3" s="36">
        <v>1447.3</v>
      </c>
      <c r="V3" s="36">
        <v>1527.4</v>
      </c>
      <c r="W3" s="36">
        <v>1696.6</v>
      </c>
      <c r="X3" s="36">
        <v>2037.8</v>
      </c>
      <c r="Y3" s="36">
        <v>2043.7</v>
      </c>
      <c r="Z3" s="36">
        <v>1900.9</v>
      </c>
      <c r="AA3" s="36">
        <v>2105</v>
      </c>
      <c r="AB3" s="36">
        <v>2487.9</v>
      </c>
      <c r="AC3" s="36">
        <v>2449.8000000000002</v>
      </c>
      <c r="AD3" s="36">
        <v>2262.1866</v>
      </c>
      <c r="AE3" s="36">
        <v>2528.6712000000002</v>
      </c>
      <c r="AF3" s="36">
        <v>3012.8061000000002</v>
      </c>
      <c r="AG3" s="36">
        <v>3026.8712999999998</v>
      </c>
      <c r="AH3" s="36">
        <v>2851.1</v>
      </c>
      <c r="AI3" s="36">
        <v>3101.7</v>
      </c>
      <c r="AJ3" s="36">
        <v>3600.2</v>
      </c>
      <c r="AK3" s="36">
        <v>3655.2</v>
      </c>
      <c r="AL3" s="36">
        <v>3515.7</v>
      </c>
      <c r="AM3" s="36">
        <v>3971.6</v>
      </c>
      <c r="AN3" s="36">
        <v>4594</v>
      </c>
      <c r="AO3" s="36">
        <v>4945.8999999999996</v>
      </c>
      <c r="AP3" s="36">
        <v>4458.6000000000004</v>
      </c>
      <c r="AQ3" s="36">
        <v>5077.8999999999996</v>
      </c>
      <c r="AR3" s="36">
        <v>5845.2</v>
      </c>
      <c r="AS3" s="36">
        <v>6228.1</v>
      </c>
      <c r="AT3" s="36">
        <v>5792.9</v>
      </c>
      <c r="AU3" s="36">
        <v>6368.1</v>
      </c>
      <c r="AV3" s="36">
        <v>7275.8</v>
      </c>
      <c r="AW3" s="36">
        <v>7480.3</v>
      </c>
      <c r="AX3" s="36">
        <v>6780.2</v>
      </c>
      <c r="AY3" s="36">
        <v>7767.5</v>
      </c>
      <c r="AZ3" s="36">
        <v>8902.7000000000007</v>
      </c>
      <c r="BA3" s="36">
        <v>9797</v>
      </c>
      <c r="BB3" s="38">
        <v>8877.7000000000007</v>
      </c>
      <c r="BC3" s="36">
        <v>10238.299999999999</v>
      </c>
      <c r="BD3" s="36">
        <v>11542</v>
      </c>
      <c r="BE3" s="39">
        <v>10618.9</v>
      </c>
      <c r="BF3" s="155">
        <v>8334.6</v>
      </c>
      <c r="BG3" s="40">
        <v>9244.7999999999993</v>
      </c>
      <c r="BH3" s="40">
        <v>10411.299999999999</v>
      </c>
      <c r="BI3" s="38">
        <v>10816.4</v>
      </c>
      <c r="BJ3" s="35">
        <v>9995.7999999999993</v>
      </c>
      <c r="BK3" s="36">
        <v>10977</v>
      </c>
      <c r="BL3" s="36">
        <v>12086.5</v>
      </c>
      <c r="BM3" s="37">
        <v>13249.3</v>
      </c>
      <c r="BN3" s="37">
        <v>11954.2</v>
      </c>
      <c r="BO3" s="37">
        <v>13376.4</v>
      </c>
      <c r="BP3" s="37">
        <v>14732.9</v>
      </c>
      <c r="BQ3" s="37">
        <v>15903.7</v>
      </c>
      <c r="BR3" s="93">
        <f>BR18/$BK33</f>
        <v>13934.818788772191</v>
      </c>
      <c r="BS3" s="93">
        <f>BS18/$BL33</f>
        <v>15230.866406185054</v>
      </c>
      <c r="BT3" s="93">
        <f>BT18/$BM33</f>
        <v>16576.383867239099</v>
      </c>
      <c r="BU3" s="93">
        <f>BU18/$BN33</f>
        <v>17653.231153600496</v>
      </c>
      <c r="BV3" s="93">
        <f>BV18/$BK33</f>
        <v>15024.434463485046</v>
      </c>
      <c r="BW3" s="93">
        <f>BW18/$BL33</f>
        <v>16224.171693407601</v>
      </c>
      <c r="BX3" s="93">
        <f>BX18/$BM33</f>
        <v>17781.263664134738</v>
      </c>
      <c r="BY3" s="93">
        <f>BY18/$BN33</f>
        <v>18909.251745245081</v>
      </c>
      <c r="BZ3" s="93">
        <f>BZ18/$BK33</f>
        <v>15888.4541705055</v>
      </c>
      <c r="CA3" s="93">
        <f>CA18/$BL33</f>
        <v>17647.825870812205</v>
      </c>
      <c r="CB3" s="93">
        <f>CB18/$BM33</f>
        <v>19222.684280052836</v>
      </c>
      <c r="CC3" s="93">
        <f>CC18/$BN33</f>
        <v>20815.009512798071</v>
      </c>
      <c r="CD3" s="93">
        <f>CD18/$BK33</f>
        <v>16949.893294330817</v>
      </c>
      <c r="CE3" s="93">
        <f>CE18/$BL33</f>
        <v>18302.801313492393</v>
      </c>
      <c r="CF3" s="93">
        <f>CF18/$BM33</f>
        <v>20387.236112945833</v>
      </c>
      <c r="CG3" s="93">
        <f>CG18/$BN33</f>
        <v>21707.880823003408</v>
      </c>
      <c r="CH3" s="93">
        <f>CH18/$BK33</f>
        <v>17332.800689453965</v>
      </c>
      <c r="CI3" s="93">
        <f>CI18/$BL33</f>
        <v>18952.587363870647</v>
      </c>
      <c r="CJ3" s="93">
        <f>CJ18/$BM33</f>
        <v>20805.018849075292</v>
      </c>
      <c r="CK3" s="93">
        <f>CK18/$BN33</f>
        <v>22614.390218111279</v>
      </c>
      <c r="CL3" s="93">
        <f>CL18/$BK33</f>
        <v>18893.98352527486</v>
      </c>
      <c r="CM3" s="93">
        <f>CM18/$BL33</f>
        <v>20310.540128023942</v>
      </c>
      <c r="CN3" s="93">
        <f>CN18/$BM33</f>
        <v>22192.731225231175</v>
      </c>
      <c r="CO3" s="93">
        <f>CO18/$BN33</f>
        <v>24098.213855507194</v>
      </c>
      <c r="CP3" s="93">
        <f>CP18/$BK33</f>
        <v>20967.483973650269</v>
      </c>
      <c r="CQ3" s="93">
        <f>CQ18/$BL33</f>
        <v>23375.988294953862</v>
      </c>
      <c r="CR3" s="93">
        <f>CR18/$BM33</f>
        <v>25739.627121862613</v>
      </c>
      <c r="CS3" s="93">
        <f>CS18/$BN33</f>
        <v>27323.103628288231</v>
      </c>
      <c r="CT3" s="93">
        <f>CT18/$BK33</f>
        <v>22894.411289232852</v>
      </c>
      <c r="CU3" s="93">
        <f>CU18/$BL33</f>
        <v>24473.730102252892</v>
      </c>
      <c r="CV3" s="93">
        <f>CV18/$BM33</f>
        <v>27018.238787978862</v>
      </c>
      <c r="CW3" s="93">
        <f>CW18/$BN33</f>
        <v>28043.288566900075</v>
      </c>
      <c r="CX3" s="93">
        <f>CX18/$BK33</f>
        <v>23236.660013205579</v>
      </c>
      <c r="CY3" s="93">
        <f>CY18/$BL33</f>
        <v>21580.643893923021</v>
      </c>
      <c r="CZ3" s="93"/>
      <c r="DA3" s="93"/>
    </row>
    <row r="4" spans="1:105" s="5" customFormat="1" x14ac:dyDescent="0.25">
      <c r="A4" s="156" t="s">
        <v>64</v>
      </c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7"/>
      <c r="AF4" s="157"/>
      <c r="AG4" s="157"/>
      <c r="AH4" s="158"/>
      <c r="AI4" s="159"/>
      <c r="AJ4" s="159"/>
      <c r="AK4" s="160"/>
      <c r="AL4" s="161"/>
      <c r="AM4" s="159"/>
      <c r="AN4" s="161"/>
      <c r="AO4" s="162"/>
      <c r="AP4" s="158"/>
      <c r="AQ4" s="163"/>
      <c r="AR4" s="159"/>
      <c r="AS4" s="162"/>
      <c r="AT4" s="161"/>
      <c r="AU4" s="159"/>
      <c r="AV4" s="159"/>
      <c r="AW4" s="161"/>
      <c r="AX4" s="164"/>
      <c r="AY4" s="18"/>
      <c r="AZ4" s="165"/>
      <c r="BA4" s="57"/>
      <c r="BB4" s="120"/>
      <c r="BC4" s="122"/>
      <c r="BD4" s="122"/>
      <c r="BE4" s="166"/>
      <c r="BF4" s="167"/>
      <c r="BG4" s="122"/>
      <c r="BH4" s="122"/>
      <c r="BI4" s="120"/>
      <c r="BJ4" s="119"/>
      <c r="BK4" s="122"/>
      <c r="BL4" s="122"/>
      <c r="BM4" s="168"/>
      <c r="BN4" s="169"/>
      <c r="BO4" s="170"/>
      <c r="BP4" s="170"/>
      <c r="BQ4" s="171"/>
      <c r="BR4" s="93"/>
      <c r="BS4" s="93"/>
      <c r="BT4" s="93"/>
      <c r="BU4" s="93"/>
      <c r="BV4" s="93"/>
      <c r="BW4" s="93"/>
      <c r="BX4" s="93"/>
      <c r="BY4" s="93"/>
      <c r="BZ4" s="93"/>
      <c r="CA4" s="93"/>
      <c r="CB4" s="93"/>
      <c r="CC4" s="93"/>
      <c r="CD4" s="93"/>
      <c r="CE4" s="93"/>
      <c r="CF4" s="93"/>
      <c r="CG4" s="93"/>
      <c r="CH4" s="93"/>
      <c r="CI4" s="93"/>
      <c r="CJ4" s="93"/>
      <c r="CK4" s="93"/>
      <c r="CL4" s="93"/>
      <c r="CM4" s="93"/>
      <c r="CN4" s="93"/>
      <c r="CO4" s="93"/>
      <c r="CP4" s="93"/>
      <c r="CQ4" s="93"/>
      <c r="CR4" s="93"/>
      <c r="CS4" s="93"/>
      <c r="CT4" s="93"/>
      <c r="CU4" s="93"/>
      <c r="CV4" s="93"/>
      <c r="CW4" s="93"/>
      <c r="CX4" s="93"/>
      <c r="CY4" s="93"/>
      <c r="CZ4" s="93"/>
      <c r="DA4" s="93"/>
    </row>
    <row r="5" spans="1:105" s="5" customFormat="1" ht="26.4" x14ac:dyDescent="0.25">
      <c r="A5" s="154" t="s">
        <v>4</v>
      </c>
      <c r="B5" s="36">
        <v>181.2</v>
      </c>
      <c r="C5" s="36">
        <v>233</v>
      </c>
      <c r="D5" s="36">
        <v>281.7</v>
      </c>
      <c r="E5" s="36">
        <v>320.7</v>
      </c>
      <c r="F5" s="36">
        <v>330.4</v>
      </c>
      <c r="G5" s="36">
        <v>349.6</v>
      </c>
      <c r="H5" s="36">
        <v>364.9</v>
      </c>
      <c r="I5" s="36">
        <v>391</v>
      </c>
      <c r="J5" s="36">
        <v>413.3</v>
      </c>
      <c r="K5" s="36">
        <v>426.9</v>
      </c>
      <c r="L5" s="36">
        <v>452.3</v>
      </c>
      <c r="M5" s="36">
        <v>483.6</v>
      </c>
      <c r="N5" s="36">
        <v>420.1</v>
      </c>
      <c r="O5" s="36">
        <v>427</v>
      </c>
      <c r="P5" s="36">
        <v>503.6</v>
      </c>
      <c r="Q5" s="36">
        <v>653.1</v>
      </c>
      <c r="R5" s="36">
        <v>708</v>
      </c>
      <c r="S5" s="36">
        <v>766.3</v>
      </c>
      <c r="T5" s="36">
        <v>852.5</v>
      </c>
      <c r="U5" s="36">
        <v>958.9</v>
      </c>
      <c r="V5" s="36">
        <v>997.7</v>
      </c>
      <c r="W5" s="36">
        <v>1045.0999999999999</v>
      </c>
      <c r="X5" s="36">
        <v>1167.3</v>
      </c>
      <c r="Y5" s="36">
        <v>1266.7</v>
      </c>
      <c r="Z5" s="36">
        <v>1306.3</v>
      </c>
      <c r="AA5" s="36">
        <v>1412.7</v>
      </c>
      <c r="AB5" s="36">
        <v>1523.9</v>
      </c>
      <c r="AC5" s="36">
        <v>1643.9</v>
      </c>
      <c r="AD5" s="172">
        <v>1689.8498</v>
      </c>
      <c r="AE5" s="172">
        <v>1778.6461000000002</v>
      </c>
      <c r="AF5" s="172">
        <v>1905.6276</v>
      </c>
      <c r="AG5" s="172">
        <v>2069.0758999999998</v>
      </c>
      <c r="AH5" s="172">
        <v>2077.3000000000002</v>
      </c>
      <c r="AI5" s="172">
        <v>2172.6</v>
      </c>
      <c r="AJ5" s="172">
        <v>2295.9</v>
      </c>
      <c r="AK5" s="172">
        <v>2512.9</v>
      </c>
      <c r="AL5" s="172">
        <v>2590.1</v>
      </c>
      <c r="AM5" s="172">
        <v>2734.8</v>
      </c>
      <c r="AN5" s="172">
        <v>2938.7</v>
      </c>
      <c r="AO5" s="172">
        <v>3214.3</v>
      </c>
      <c r="AP5" s="172">
        <v>3205.3</v>
      </c>
      <c r="AQ5" s="172">
        <v>3472.9</v>
      </c>
      <c r="AR5" s="172">
        <v>3710.6</v>
      </c>
      <c r="AS5" s="172">
        <v>4049.4</v>
      </c>
      <c r="AT5" s="172">
        <v>3978.4</v>
      </c>
      <c r="AU5" s="172">
        <v>4299.2</v>
      </c>
      <c r="AV5" s="172">
        <v>4565.1000000000004</v>
      </c>
      <c r="AW5" s="172">
        <v>4967</v>
      </c>
      <c r="AX5" s="172">
        <v>4819</v>
      </c>
      <c r="AY5" s="172">
        <v>5254.7</v>
      </c>
      <c r="AZ5" s="172">
        <v>5648.1</v>
      </c>
      <c r="BA5" s="172">
        <v>6246.8</v>
      </c>
      <c r="BB5" s="172">
        <v>6096.8</v>
      </c>
      <c r="BC5" s="173">
        <v>6663.5</v>
      </c>
      <c r="BD5" s="173">
        <v>7169.4</v>
      </c>
      <c r="BE5" s="174">
        <v>7613.8</v>
      </c>
      <c r="BF5" s="175">
        <v>6842.2</v>
      </c>
      <c r="BG5" s="173">
        <v>7140.1</v>
      </c>
      <c r="BH5" s="173">
        <v>7410.6</v>
      </c>
      <c r="BI5" s="172">
        <v>7876.7</v>
      </c>
      <c r="BJ5" s="41">
        <v>7436.8</v>
      </c>
      <c r="BK5" s="42">
        <v>7866.2</v>
      </c>
      <c r="BL5" s="42">
        <v>8293.2000000000007</v>
      </c>
      <c r="BM5" s="43">
        <v>8918.4</v>
      </c>
      <c r="BN5" s="43">
        <v>8572.7000000000007</v>
      </c>
      <c r="BO5" s="43">
        <v>9125.1</v>
      </c>
      <c r="BP5" s="43">
        <v>9604.7000000000007</v>
      </c>
      <c r="BQ5" s="43">
        <v>10226.9</v>
      </c>
      <c r="BR5" s="93">
        <f t="shared" ref="BR5:BR15" si="0">BR20/$BK35</f>
        <v>9880.7308034384441</v>
      </c>
      <c r="BS5" s="93">
        <f t="shared" ref="BS5:BS15" si="1">BS20/$BL35</f>
        <v>10459.417268995696</v>
      </c>
      <c r="BT5" s="93">
        <f t="shared" ref="BT5:BT15" si="2">BT20/$BM35</f>
        <v>11177.499541882309</v>
      </c>
      <c r="BU5" s="93">
        <f t="shared" ref="BU5:BU15" si="3">BU20/$BN35</f>
        <v>11877.986100612476</v>
      </c>
      <c r="BV5" s="93">
        <f t="shared" ref="BV5:BV15" si="4">BV20/$BK35</f>
        <v>11036.908916336864</v>
      </c>
      <c r="BW5" s="93">
        <f t="shared" ref="BW5:BW15" si="5">BW20/$BL35</f>
        <v>11701.696867755243</v>
      </c>
      <c r="BX5" s="93">
        <f t="shared" ref="BX5:BX15" si="6">BX20/$BM35</f>
        <v>12410.995612420933</v>
      </c>
      <c r="BY5" s="93">
        <f t="shared" ref="BY5:BY15" si="7">BY20/$BN35</f>
        <v>12981.293160804969</v>
      </c>
      <c r="BZ5" s="93">
        <f t="shared" ref="BZ5:BZ15" si="8">BZ20/$BK35</f>
        <v>11868.313797395635</v>
      </c>
      <c r="CA5" s="93">
        <f t="shared" ref="CA5:CA15" si="9">CA20/$BL35</f>
        <v>12581.778470709849</v>
      </c>
      <c r="CB5" s="93">
        <f t="shared" ref="CB5:CB15" si="10">CB20/$BM35</f>
        <v>13339.891795092966</v>
      </c>
      <c r="CC5" s="93">
        <f t="shared" ref="CC5:CC15" si="11">CC20/$BN35</f>
        <v>14291.793168923245</v>
      </c>
      <c r="CD5" s="93">
        <f t="shared" ref="CD5:CD15" si="12">CD20/$BK35</f>
        <v>12594.197019022085</v>
      </c>
      <c r="CE5" s="93">
        <f t="shared" ref="CE5:CE15" si="13">CE20/$BL35</f>
        <v>13002.679099968889</v>
      </c>
      <c r="CF5" s="93">
        <f t="shared" ref="CF5:CF15" si="14">CF20/$BM35</f>
        <v>13792.419159478628</v>
      </c>
      <c r="CG5" s="93">
        <f t="shared" ref="CG5:CG15" si="15">CG20/$BN35</f>
        <v>14336.165300691855</v>
      </c>
      <c r="CH5" s="93">
        <f t="shared" ref="CH5:CH15" si="16">CH20/$BK35</f>
        <v>13276.485294055066</v>
      </c>
      <c r="CI5" s="93">
        <f t="shared" ref="CI5:CI15" si="17">CI20/$BL35</f>
        <v>13685.131556287071</v>
      </c>
      <c r="CJ5" s="93">
        <f t="shared" ref="CJ5:CJ15" si="18">CJ20/$BM35</f>
        <v>14406.405636381061</v>
      </c>
      <c r="CK5" s="93">
        <f t="shared" ref="CK5:CK15" si="19">CK20/$BN35</f>
        <v>14988.463312616699</v>
      </c>
      <c r="CL5" s="93">
        <f t="shared" ref="CL5:CL15" si="20">CL20/$BK35</f>
        <v>14003.554152304352</v>
      </c>
      <c r="CM5" s="93">
        <f t="shared" ref="CM5:CM15" si="21">CM20/$BL35</f>
        <v>14614.116757158197</v>
      </c>
      <c r="CN5" s="93">
        <f t="shared" ref="CN5:CN15" si="22">CN20/$BM35</f>
        <v>15367.335896108876</v>
      </c>
      <c r="CO5" s="93">
        <f t="shared" ref="CO5:CO15" si="23">CO20/$BN35</f>
        <v>15943.709517323494</v>
      </c>
      <c r="CP5" s="93">
        <f t="shared" ref="CP5:CP15" si="24">CP20/$BK35</f>
        <v>14944.767225201071</v>
      </c>
      <c r="CQ5" s="93">
        <f t="shared" ref="CQ5:CQ15" si="25">CQ20/$BL35</f>
        <v>15675.159988358208</v>
      </c>
      <c r="CR5" s="93">
        <f t="shared" ref="CR5:CR15" si="26">CR20/$BM35</f>
        <v>16502.612540732222</v>
      </c>
      <c r="CS5" s="93">
        <f t="shared" ref="CS5:CS15" si="27">CS20/$BN35</f>
        <v>17266.663242258321</v>
      </c>
      <c r="CT5" s="93">
        <f t="shared" ref="CT5:CT15" si="28">CT20/$BK35</f>
        <v>16290.920806204518</v>
      </c>
      <c r="CU5" s="93">
        <f t="shared" ref="CU5:CU15" si="29">CU20/$BL35</f>
        <v>16936.2134402505</v>
      </c>
      <c r="CV5" s="93">
        <f t="shared" ref="CV5:CV15" si="30">CV20/$BM35</f>
        <v>17748.443571976233</v>
      </c>
      <c r="CW5" s="93">
        <f t="shared" ref="CW5:CW15" si="31">CW20/$BN35</f>
        <v>18396.35373215107</v>
      </c>
      <c r="CX5" s="93">
        <f t="shared" ref="CX5:CX15" si="32">CX20/$BK35</f>
        <v>17309.291462402656</v>
      </c>
      <c r="CY5" s="93">
        <f t="shared" ref="CY5:CY15" si="33">CY20/$BL35</f>
        <v>14888.947651067332</v>
      </c>
      <c r="CZ5" s="93"/>
      <c r="DA5" s="93"/>
    </row>
    <row r="6" spans="1:105" s="5" customFormat="1" ht="19.5" customHeight="1" x14ac:dyDescent="0.25">
      <c r="A6" s="156" t="s">
        <v>0</v>
      </c>
      <c r="B6" s="128">
        <v>126</v>
      </c>
      <c r="C6" s="128">
        <v>163.69999999999999</v>
      </c>
      <c r="D6" s="128">
        <v>200.9</v>
      </c>
      <c r="E6" s="128">
        <v>229.2</v>
      </c>
      <c r="F6" s="128">
        <v>230</v>
      </c>
      <c r="G6" s="128">
        <v>242.9</v>
      </c>
      <c r="H6" s="128">
        <v>256.10000000000002</v>
      </c>
      <c r="I6" s="128">
        <v>278.8</v>
      </c>
      <c r="J6" s="128">
        <v>282.8</v>
      </c>
      <c r="K6" s="128">
        <v>292</v>
      </c>
      <c r="L6" s="128">
        <v>315</v>
      </c>
      <c r="M6" s="128">
        <v>345.4</v>
      </c>
      <c r="N6" s="128">
        <v>307.2</v>
      </c>
      <c r="O6" s="128">
        <v>312.39999999999998</v>
      </c>
      <c r="P6" s="128">
        <v>371.6</v>
      </c>
      <c r="Q6" s="128">
        <v>471.1</v>
      </c>
      <c r="R6" s="128">
        <v>536.70000000000005</v>
      </c>
      <c r="S6" s="128">
        <v>580.5</v>
      </c>
      <c r="T6" s="128">
        <v>655.29999999999995</v>
      </c>
      <c r="U6" s="128">
        <v>753.7</v>
      </c>
      <c r="V6" s="128">
        <v>724</v>
      </c>
      <c r="W6" s="128">
        <v>760.9</v>
      </c>
      <c r="X6" s="128">
        <v>857.6</v>
      </c>
      <c r="Y6" s="128">
        <v>952.7</v>
      </c>
      <c r="Z6" s="128">
        <v>937.1</v>
      </c>
      <c r="AA6" s="128">
        <v>1023</v>
      </c>
      <c r="AB6" s="128">
        <v>1125</v>
      </c>
      <c r="AC6" s="128">
        <v>1233</v>
      </c>
      <c r="AD6" s="128">
        <v>1201.4371000000001</v>
      </c>
      <c r="AE6" s="128">
        <v>1271.8865000000001</v>
      </c>
      <c r="AF6" s="128">
        <v>1389.4556</v>
      </c>
      <c r="AG6" s="128">
        <v>1537.567</v>
      </c>
      <c r="AH6" s="128">
        <v>1476.1</v>
      </c>
      <c r="AI6" s="128">
        <v>1546.6</v>
      </c>
      <c r="AJ6" s="128">
        <v>1661.3</v>
      </c>
      <c r="AK6" s="128">
        <v>1853.4</v>
      </c>
      <c r="AL6" s="128">
        <v>1862.8</v>
      </c>
      <c r="AM6" s="128">
        <v>1985.7</v>
      </c>
      <c r="AN6" s="128">
        <v>2174.8000000000002</v>
      </c>
      <c r="AO6" s="128">
        <v>2415.1999999999998</v>
      </c>
      <c r="AP6" s="128">
        <v>2307.3000000000002</v>
      </c>
      <c r="AQ6" s="128">
        <v>2536.3000000000002</v>
      </c>
      <c r="AR6" s="128">
        <v>2755.1</v>
      </c>
      <c r="AS6" s="128">
        <v>3054.2</v>
      </c>
      <c r="AT6" s="128">
        <v>2815.1</v>
      </c>
      <c r="AU6" s="128">
        <v>3095.6</v>
      </c>
      <c r="AV6" s="128">
        <v>3346.7</v>
      </c>
      <c r="AW6" s="128">
        <v>3717.3</v>
      </c>
      <c r="AX6" s="128">
        <v>3403.1</v>
      </c>
      <c r="AY6" s="128">
        <v>3789.7</v>
      </c>
      <c r="AZ6" s="128">
        <v>4158.6000000000004</v>
      </c>
      <c r="BA6" s="128">
        <v>4680.3</v>
      </c>
      <c r="BB6" s="128">
        <v>4307</v>
      </c>
      <c r="BC6" s="94">
        <v>4785.1000000000004</v>
      </c>
      <c r="BD6" s="94">
        <v>5255.2</v>
      </c>
      <c r="BE6" s="101">
        <v>5619.6</v>
      </c>
      <c r="BF6" s="176">
        <v>4852.2</v>
      </c>
      <c r="BG6" s="94">
        <v>5075.3</v>
      </c>
      <c r="BH6" s="94">
        <v>5330.3</v>
      </c>
      <c r="BI6" s="128">
        <v>5728.1</v>
      </c>
      <c r="BJ6" s="127">
        <v>5285.4</v>
      </c>
      <c r="BK6" s="94">
        <v>5664.7</v>
      </c>
      <c r="BL6" s="94">
        <v>6068.9</v>
      </c>
      <c r="BM6" s="95">
        <v>6598.6</v>
      </c>
      <c r="BN6" s="177">
        <v>6044.2</v>
      </c>
      <c r="BO6" s="53">
        <v>6538.5</v>
      </c>
      <c r="BP6" s="53">
        <v>7020.4</v>
      </c>
      <c r="BQ6" s="54">
        <v>7589.4</v>
      </c>
      <c r="BR6" s="93">
        <f t="shared" si="0"/>
        <v>6967.4224986351492</v>
      </c>
      <c r="BS6" s="93">
        <f t="shared" si="1"/>
        <v>7505.7928605851976</v>
      </c>
      <c r="BT6" s="93">
        <f t="shared" si="2"/>
        <v>8163.1755999172528</v>
      </c>
      <c r="BU6" s="93">
        <f t="shared" si="3"/>
        <v>8832.2324670624021</v>
      </c>
      <c r="BV6" s="93">
        <f t="shared" si="4"/>
        <v>7769.9803874699355</v>
      </c>
      <c r="BW6" s="93">
        <f t="shared" si="5"/>
        <v>8403.8518967297769</v>
      </c>
      <c r="BX6" s="93">
        <f t="shared" si="6"/>
        <v>9069.9530616466691</v>
      </c>
      <c r="BY6" s="93">
        <f t="shared" si="7"/>
        <v>9619.1551976255978</v>
      </c>
      <c r="BZ6" s="93">
        <f t="shared" si="8"/>
        <v>8485.9415755536866</v>
      </c>
      <c r="CA6" s="93">
        <f t="shared" si="9"/>
        <v>9127.791015490533</v>
      </c>
      <c r="CB6" s="93">
        <f t="shared" si="10"/>
        <v>9837.3100848158883</v>
      </c>
      <c r="CC6" s="93">
        <f t="shared" si="11"/>
        <v>10719.876415230927</v>
      </c>
      <c r="CD6" s="93">
        <f t="shared" si="12"/>
        <v>9077.1357354698775</v>
      </c>
      <c r="CE6" s="93">
        <f t="shared" si="13"/>
        <v>9428.9446471600695</v>
      </c>
      <c r="CF6" s="93">
        <f t="shared" si="14"/>
        <v>10159.99215453041</v>
      </c>
      <c r="CG6" s="93">
        <f t="shared" si="15"/>
        <v>10632.521948747646</v>
      </c>
      <c r="CH6" s="93">
        <f t="shared" si="16"/>
        <v>9448.3154146931647</v>
      </c>
      <c r="CI6" s="93">
        <f t="shared" si="17"/>
        <v>9836.7849913941482</v>
      </c>
      <c r="CJ6" s="93">
        <f t="shared" si="18"/>
        <v>10527.513870500623</v>
      </c>
      <c r="CK6" s="93">
        <f t="shared" si="19"/>
        <v>11103.357029100913</v>
      </c>
      <c r="CL6" s="93">
        <f t="shared" si="20"/>
        <v>9939.8921546928705</v>
      </c>
      <c r="CM6" s="93">
        <f t="shared" si="21"/>
        <v>10521.470602409639</v>
      </c>
      <c r="CN6" s="93">
        <f t="shared" si="22"/>
        <v>11264.917283822922</v>
      </c>
      <c r="CO6" s="93">
        <f t="shared" si="23"/>
        <v>11844.496496308093</v>
      </c>
      <c r="CP6" s="93">
        <f t="shared" si="24"/>
        <v>10512.179516916765</v>
      </c>
      <c r="CQ6" s="93">
        <f t="shared" si="25"/>
        <v>11201.74469535284</v>
      </c>
      <c r="CR6" s="93">
        <f t="shared" si="26"/>
        <v>12000.233021307407</v>
      </c>
      <c r="CS6" s="93">
        <f t="shared" si="27"/>
        <v>12739.650861444912</v>
      </c>
      <c r="CT6" s="93">
        <f t="shared" si="28"/>
        <v>11404.009596742064</v>
      </c>
      <c r="CU6" s="93">
        <f t="shared" si="29"/>
        <v>12025.438141135974</v>
      </c>
      <c r="CV6" s="93">
        <f t="shared" si="30"/>
        <v>12829.584940008275</v>
      </c>
      <c r="CW6" s="93">
        <f t="shared" si="31"/>
        <v>13498.462668307515</v>
      </c>
      <c r="CX6" s="93">
        <f t="shared" si="32"/>
        <v>12031.768789931093</v>
      </c>
      <c r="CY6" s="93">
        <f t="shared" si="33"/>
        <v>9684.092447504303</v>
      </c>
      <c r="CZ6" s="93"/>
      <c r="DA6" s="93"/>
    </row>
    <row r="7" spans="1:105" s="5" customFormat="1" ht="27.75" customHeight="1" x14ac:dyDescent="0.25">
      <c r="A7" s="156" t="s">
        <v>2</v>
      </c>
      <c r="B7" s="128">
        <v>50.7</v>
      </c>
      <c r="C7" s="128">
        <v>63.6</v>
      </c>
      <c r="D7" s="128">
        <v>74.2</v>
      </c>
      <c r="E7" s="128">
        <v>84</v>
      </c>
      <c r="F7" s="128">
        <v>91.8</v>
      </c>
      <c r="G7" s="128">
        <v>97.5</v>
      </c>
      <c r="H7" s="128">
        <v>99.5</v>
      </c>
      <c r="I7" s="128">
        <v>102.6</v>
      </c>
      <c r="J7" s="128">
        <v>119</v>
      </c>
      <c r="K7" s="128">
        <v>123.1</v>
      </c>
      <c r="L7" s="128">
        <v>125.3</v>
      </c>
      <c r="M7" s="128">
        <v>126.1</v>
      </c>
      <c r="N7" s="128">
        <v>102.7</v>
      </c>
      <c r="O7" s="128">
        <v>104.1</v>
      </c>
      <c r="P7" s="128">
        <v>120.1</v>
      </c>
      <c r="Q7" s="128">
        <v>165.7</v>
      </c>
      <c r="R7" s="128">
        <v>158.6</v>
      </c>
      <c r="S7" s="128">
        <v>172</v>
      </c>
      <c r="T7" s="128">
        <v>182.6</v>
      </c>
      <c r="U7" s="128">
        <v>190</v>
      </c>
      <c r="V7" s="128">
        <v>255.2</v>
      </c>
      <c r="W7" s="128">
        <v>265</v>
      </c>
      <c r="X7" s="128">
        <v>289.5</v>
      </c>
      <c r="Y7" s="128">
        <v>292.8</v>
      </c>
      <c r="Z7" s="128">
        <v>345.9</v>
      </c>
      <c r="AA7" s="128">
        <v>365.2</v>
      </c>
      <c r="AB7" s="128">
        <v>373.8</v>
      </c>
      <c r="AC7" s="128">
        <v>385</v>
      </c>
      <c r="AD7" s="128">
        <v>456.9538</v>
      </c>
      <c r="AE7" s="128">
        <v>474.13809999999995</v>
      </c>
      <c r="AF7" s="128">
        <v>482.94749999999999</v>
      </c>
      <c r="AG7" s="128">
        <v>497.2953</v>
      </c>
      <c r="AH7" s="128">
        <v>563.79999999999995</v>
      </c>
      <c r="AI7" s="128">
        <v>587.4</v>
      </c>
      <c r="AJ7" s="128">
        <v>595.6</v>
      </c>
      <c r="AK7" s="128">
        <v>619.6</v>
      </c>
      <c r="AL7" s="128">
        <v>691.3</v>
      </c>
      <c r="AM7" s="128">
        <v>712.1</v>
      </c>
      <c r="AN7" s="128">
        <v>726.1</v>
      </c>
      <c r="AO7" s="128">
        <v>760.3</v>
      </c>
      <c r="AP7" s="128">
        <v>864.4</v>
      </c>
      <c r="AQ7" s="128">
        <v>901.8</v>
      </c>
      <c r="AR7" s="128">
        <v>920.3</v>
      </c>
      <c r="AS7" s="128">
        <v>959.4</v>
      </c>
      <c r="AT7" s="128">
        <v>1125.5</v>
      </c>
      <c r="AU7" s="128">
        <v>1165.2</v>
      </c>
      <c r="AV7" s="128">
        <v>1179.4000000000001</v>
      </c>
      <c r="AW7" s="128">
        <v>1210.3</v>
      </c>
      <c r="AX7" s="128">
        <v>1371.1</v>
      </c>
      <c r="AY7" s="128">
        <v>1419.4</v>
      </c>
      <c r="AZ7" s="128">
        <v>1442.5</v>
      </c>
      <c r="BA7" s="128">
        <v>1518</v>
      </c>
      <c r="BB7" s="128">
        <v>1738.3</v>
      </c>
      <c r="BC7" s="94">
        <v>1825</v>
      </c>
      <c r="BD7" s="94">
        <v>1859.5</v>
      </c>
      <c r="BE7" s="101">
        <v>1937.1</v>
      </c>
      <c r="BF7" s="176">
        <v>1937.2</v>
      </c>
      <c r="BG7" s="94">
        <v>2010.9</v>
      </c>
      <c r="BH7" s="94">
        <v>2025.3</v>
      </c>
      <c r="BI7" s="128">
        <v>2093.3000000000002</v>
      </c>
      <c r="BJ7" s="127">
        <v>2096.1999999999998</v>
      </c>
      <c r="BK7" s="94">
        <v>2145.5</v>
      </c>
      <c r="BL7" s="94">
        <v>2167.5</v>
      </c>
      <c r="BM7" s="95">
        <v>2262.1</v>
      </c>
      <c r="BN7" s="177">
        <v>2471</v>
      </c>
      <c r="BO7" s="53">
        <v>2528.1</v>
      </c>
      <c r="BP7" s="53">
        <v>2525.6</v>
      </c>
      <c r="BQ7" s="54">
        <v>2578.1</v>
      </c>
      <c r="BR7" s="93">
        <f t="shared" si="0"/>
        <v>2850.1985741000462</v>
      </c>
      <c r="BS7" s="93">
        <f t="shared" si="1"/>
        <v>2888.7929305912594</v>
      </c>
      <c r="BT7" s="93">
        <f t="shared" si="2"/>
        <v>2949.3045175936436</v>
      </c>
      <c r="BU7" s="93">
        <f t="shared" si="3"/>
        <v>2979.0583345497002</v>
      </c>
      <c r="BV7" s="93">
        <f t="shared" si="4"/>
        <v>3201.6720430107525</v>
      </c>
      <c r="BW7" s="93">
        <f t="shared" si="5"/>
        <v>3229.3199342204748</v>
      </c>
      <c r="BX7" s="93">
        <f t="shared" si="6"/>
        <v>3272.7686114264093</v>
      </c>
      <c r="BY7" s="93">
        <f t="shared" si="7"/>
        <v>3293.3712852138369</v>
      </c>
      <c r="BZ7" s="93">
        <f t="shared" si="8"/>
        <v>3300.1539270687231</v>
      </c>
      <c r="CA7" s="93">
        <f t="shared" si="9"/>
        <v>3372.2973121125056</v>
      </c>
      <c r="CB7" s="93">
        <f t="shared" si="10"/>
        <v>3421.8392130155125</v>
      </c>
      <c r="CC7" s="93">
        <f t="shared" si="11"/>
        <v>3489.8051196905558</v>
      </c>
      <c r="CD7" s="93">
        <f t="shared" si="12"/>
        <v>3421.451262272089</v>
      </c>
      <c r="CE7" s="93">
        <f t="shared" si="13"/>
        <v>3485.93374414033</v>
      </c>
      <c r="CF7" s="93">
        <f t="shared" si="14"/>
        <v>3546.7336208853576</v>
      </c>
      <c r="CG7" s="93">
        <f t="shared" si="15"/>
        <v>3619.8202342723685</v>
      </c>
      <c r="CH7" s="93">
        <f t="shared" si="16"/>
        <v>3733.7437665575808</v>
      </c>
      <c r="CI7" s="93">
        <f t="shared" si="17"/>
        <v>3757.7436791168911</v>
      </c>
      <c r="CJ7" s="93">
        <f t="shared" si="18"/>
        <v>3789.4511388573587</v>
      </c>
      <c r="CK7" s="93">
        <f t="shared" si="19"/>
        <v>3794.9925521821629</v>
      </c>
      <c r="CL7" s="93">
        <f t="shared" si="20"/>
        <v>3960.9356007480123</v>
      </c>
      <c r="CM7" s="93">
        <f t="shared" si="21"/>
        <v>3991.4199417813402</v>
      </c>
      <c r="CN7" s="93">
        <f t="shared" si="22"/>
        <v>4001.5900718880062</v>
      </c>
      <c r="CO7" s="93">
        <f t="shared" si="23"/>
        <v>4000.6459823383443</v>
      </c>
      <c r="CP7" s="93">
        <f t="shared" si="24"/>
        <v>4335.2245208041131</v>
      </c>
      <c r="CQ7" s="93">
        <f t="shared" si="25"/>
        <v>4374.5725540601843</v>
      </c>
      <c r="CR7" s="93">
        <f t="shared" si="26"/>
        <v>4403.8895800227019</v>
      </c>
      <c r="CS7" s="93">
        <f t="shared" si="27"/>
        <v>4426.4407787184355</v>
      </c>
      <c r="CT7" s="93">
        <f t="shared" si="28"/>
        <v>4786.3350864890126</v>
      </c>
      <c r="CU7" s="93">
        <f t="shared" si="29"/>
        <v>4809.5257938908217</v>
      </c>
      <c r="CV7" s="93">
        <f t="shared" si="30"/>
        <v>4817.9427317442296</v>
      </c>
      <c r="CW7" s="93">
        <f t="shared" si="31"/>
        <v>4793.8134432929501</v>
      </c>
      <c r="CX7" s="93">
        <f t="shared" si="32"/>
        <v>5170.5395823593572</v>
      </c>
      <c r="CY7" s="93">
        <f t="shared" si="33"/>
        <v>5152.7288446998336</v>
      </c>
      <c r="CZ7" s="93"/>
      <c r="DA7" s="93"/>
    </row>
    <row r="8" spans="1:105" s="5" customFormat="1" ht="39.6" x14ac:dyDescent="0.25">
      <c r="A8" s="156" t="s">
        <v>1</v>
      </c>
      <c r="B8" s="128">
        <v>4.5</v>
      </c>
      <c r="C8" s="128">
        <v>5.7</v>
      </c>
      <c r="D8" s="128">
        <v>6.6</v>
      </c>
      <c r="E8" s="128">
        <v>7.5</v>
      </c>
      <c r="F8" s="128">
        <v>8.6</v>
      </c>
      <c r="G8" s="128">
        <v>9.1999999999999993</v>
      </c>
      <c r="H8" s="128">
        <v>9.3000000000000007</v>
      </c>
      <c r="I8" s="128">
        <v>9.6</v>
      </c>
      <c r="J8" s="128">
        <v>11.5</v>
      </c>
      <c r="K8" s="128">
        <v>11.8</v>
      </c>
      <c r="L8" s="128">
        <v>12</v>
      </c>
      <c r="M8" s="128">
        <v>12.1</v>
      </c>
      <c r="N8" s="128">
        <v>10.199999999999999</v>
      </c>
      <c r="O8" s="128">
        <v>10.5</v>
      </c>
      <c r="P8" s="128">
        <v>11.9</v>
      </c>
      <c r="Q8" s="128">
        <v>16.3</v>
      </c>
      <c r="R8" s="128">
        <v>12.7</v>
      </c>
      <c r="S8" s="128">
        <v>13.8</v>
      </c>
      <c r="T8" s="128">
        <v>14.6</v>
      </c>
      <c r="U8" s="128">
        <v>15.2</v>
      </c>
      <c r="V8" s="128">
        <v>18.5</v>
      </c>
      <c r="W8" s="128">
        <v>19.2</v>
      </c>
      <c r="X8" s="128">
        <v>20.2</v>
      </c>
      <c r="Y8" s="128">
        <v>21.2</v>
      </c>
      <c r="Z8" s="128">
        <v>23.3</v>
      </c>
      <c r="AA8" s="128">
        <v>24.5</v>
      </c>
      <c r="AB8" s="128">
        <v>25.1</v>
      </c>
      <c r="AC8" s="128">
        <v>25.9</v>
      </c>
      <c r="AD8" s="128">
        <v>31.4589</v>
      </c>
      <c r="AE8" s="128">
        <v>32.621499999999997</v>
      </c>
      <c r="AF8" s="128">
        <v>33.224499999999999</v>
      </c>
      <c r="AG8" s="128">
        <v>34.2136</v>
      </c>
      <c r="AH8" s="128">
        <v>37.4</v>
      </c>
      <c r="AI8" s="128">
        <v>38.6</v>
      </c>
      <c r="AJ8" s="128">
        <v>39</v>
      </c>
      <c r="AK8" s="128">
        <v>39.9</v>
      </c>
      <c r="AL8" s="128">
        <v>36</v>
      </c>
      <c r="AM8" s="128">
        <v>37</v>
      </c>
      <c r="AN8" s="128">
        <v>37.799999999999997</v>
      </c>
      <c r="AO8" s="128">
        <v>38.799999999999997</v>
      </c>
      <c r="AP8" s="128">
        <v>33.6</v>
      </c>
      <c r="AQ8" s="128">
        <v>34.799999999999997</v>
      </c>
      <c r="AR8" s="128">
        <v>35.200000000000003</v>
      </c>
      <c r="AS8" s="128">
        <v>35.799999999999997</v>
      </c>
      <c r="AT8" s="128">
        <v>37.799999999999997</v>
      </c>
      <c r="AU8" s="128">
        <v>38.4</v>
      </c>
      <c r="AV8" s="128">
        <v>39</v>
      </c>
      <c r="AW8" s="128">
        <v>39.4</v>
      </c>
      <c r="AX8" s="128">
        <v>44.8</v>
      </c>
      <c r="AY8" s="128">
        <v>45.6</v>
      </c>
      <c r="AZ8" s="128">
        <v>47</v>
      </c>
      <c r="BA8" s="128">
        <v>48.5</v>
      </c>
      <c r="BB8" s="128">
        <v>51.5</v>
      </c>
      <c r="BC8" s="94">
        <v>53.4</v>
      </c>
      <c r="BD8" s="94">
        <v>54.7</v>
      </c>
      <c r="BE8" s="101">
        <v>57.1</v>
      </c>
      <c r="BF8" s="176">
        <v>52.8</v>
      </c>
      <c r="BG8" s="94">
        <v>53.9</v>
      </c>
      <c r="BH8" s="94">
        <v>55</v>
      </c>
      <c r="BI8" s="128">
        <v>55.3</v>
      </c>
      <c r="BJ8" s="127">
        <v>55.2</v>
      </c>
      <c r="BK8" s="94">
        <v>56</v>
      </c>
      <c r="BL8" s="94">
        <v>56.8</v>
      </c>
      <c r="BM8" s="95">
        <v>57.7</v>
      </c>
      <c r="BN8" s="177">
        <v>57.5</v>
      </c>
      <c r="BO8" s="53">
        <v>58.5</v>
      </c>
      <c r="BP8" s="53">
        <v>58.7</v>
      </c>
      <c r="BQ8" s="54">
        <v>59.4</v>
      </c>
      <c r="BR8" s="93">
        <f t="shared" si="0"/>
        <v>62.78378378378379</v>
      </c>
      <c r="BS8" s="93">
        <f t="shared" si="1"/>
        <v>63.893617021276597</v>
      </c>
      <c r="BT8" s="93">
        <f t="shared" si="2"/>
        <v>65.130035335689044</v>
      </c>
      <c r="BU8" s="93">
        <f t="shared" si="3"/>
        <v>65.93089005235602</v>
      </c>
      <c r="BV8" s="93">
        <f t="shared" si="4"/>
        <v>65.581081081081081</v>
      </c>
      <c r="BW8" s="93">
        <f t="shared" si="5"/>
        <v>66.694148936170208</v>
      </c>
      <c r="BX8" s="93">
        <f t="shared" si="6"/>
        <v>67.722791519434622</v>
      </c>
      <c r="BY8" s="93">
        <f t="shared" si="7"/>
        <v>68.52251308900523</v>
      </c>
      <c r="BZ8" s="93">
        <f t="shared" si="8"/>
        <v>72.315315315315317</v>
      </c>
      <c r="CA8" s="93">
        <f t="shared" si="9"/>
        <v>74.2659574468085</v>
      </c>
      <c r="CB8" s="93">
        <f t="shared" si="10"/>
        <v>75.708480565371033</v>
      </c>
      <c r="CC8" s="93">
        <f t="shared" si="11"/>
        <v>78.57801047120418</v>
      </c>
      <c r="CD8" s="93">
        <f t="shared" si="12"/>
        <v>79.567567567567565</v>
      </c>
      <c r="CE8" s="93">
        <f t="shared" si="13"/>
        <v>80.696808510638292</v>
      </c>
      <c r="CF8" s="93">
        <f t="shared" si="14"/>
        <v>81.308833922261499</v>
      </c>
      <c r="CG8" s="93">
        <f t="shared" si="15"/>
        <v>84.072251308900519</v>
      </c>
      <c r="CH8" s="93">
        <f t="shared" si="16"/>
        <v>87.337837837837839</v>
      </c>
      <c r="CI8" s="93">
        <f t="shared" si="17"/>
        <v>88.78723404255318</v>
      </c>
      <c r="CJ8" s="93">
        <f t="shared" si="18"/>
        <v>89.709363957597176</v>
      </c>
      <c r="CK8" s="93">
        <f t="shared" si="19"/>
        <v>91.017801047120415</v>
      </c>
      <c r="CL8" s="93">
        <f t="shared" si="20"/>
        <v>97.698198198198199</v>
      </c>
      <c r="CM8" s="93">
        <f t="shared" si="21"/>
        <v>98.537234042553195</v>
      </c>
      <c r="CN8" s="93">
        <f t="shared" si="22"/>
        <v>99.561837455830386</v>
      </c>
      <c r="CO8" s="93">
        <f t="shared" si="23"/>
        <v>98.792670157068059</v>
      </c>
      <c r="CP8" s="93">
        <f t="shared" si="24"/>
        <v>99.252252252252248</v>
      </c>
      <c r="CQ8" s="93">
        <f t="shared" si="25"/>
        <v>100.71542553191489</v>
      </c>
      <c r="CR8" s="93">
        <f t="shared" si="26"/>
        <v>101.84346289752651</v>
      </c>
      <c r="CS8" s="93">
        <f t="shared" si="27"/>
        <v>102.83560209424084</v>
      </c>
      <c r="CT8" s="93">
        <f t="shared" si="28"/>
        <v>106.91891891891892</v>
      </c>
      <c r="CU8" s="93">
        <f t="shared" si="29"/>
        <v>107.97606382978722</v>
      </c>
      <c r="CV8" s="93">
        <f t="shared" si="30"/>
        <v>108.4809187279152</v>
      </c>
      <c r="CW8" s="93">
        <f t="shared" si="31"/>
        <v>108.43350785340314</v>
      </c>
      <c r="CX8" s="93">
        <f t="shared" si="32"/>
        <v>121.00900900900901</v>
      </c>
      <c r="CY8" s="93">
        <f t="shared" si="33"/>
        <v>114.19946808510637</v>
      </c>
      <c r="CZ8" s="93"/>
      <c r="DA8" s="93"/>
    </row>
    <row r="9" spans="1:105" s="5" customFormat="1" x14ac:dyDescent="0.25">
      <c r="A9" s="154" t="s">
        <v>5</v>
      </c>
      <c r="B9" s="36">
        <v>30.9</v>
      </c>
      <c r="C9" s="36">
        <v>69.400000000000006</v>
      </c>
      <c r="D9" s="36">
        <v>132.19999999999999</v>
      </c>
      <c r="E9" s="36">
        <v>130.9</v>
      </c>
      <c r="F9" s="36">
        <v>73.400000000000006</v>
      </c>
      <c r="G9" s="36">
        <v>91.3</v>
      </c>
      <c r="H9" s="36">
        <v>170.6</v>
      </c>
      <c r="I9" s="36">
        <v>139.9</v>
      </c>
      <c r="J9" s="36">
        <v>83.4</v>
      </c>
      <c r="K9" s="36">
        <v>107.8</v>
      </c>
      <c r="L9" s="36">
        <v>186</v>
      </c>
      <c r="M9" s="36">
        <v>137.6</v>
      </c>
      <c r="N9" s="36">
        <v>127.2</v>
      </c>
      <c r="O9" s="36">
        <v>162.80000000000001</v>
      </c>
      <c r="P9" s="36">
        <v>119.7</v>
      </c>
      <c r="Q9" s="36">
        <v>-16.2</v>
      </c>
      <c r="R9" s="36">
        <v>69.400000000000006</v>
      </c>
      <c r="S9" s="36">
        <v>170.1</v>
      </c>
      <c r="T9" s="36">
        <v>313.8</v>
      </c>
      <c r="U9" s="36">
        <v>162</v>
      </c>
      <c r="V9" s="36">
        <v>177</v>
      </c>
      <c r="W9" s="36">
        <v>283.2</v>
      </c>
      <c r="X9" s="36">
        <v>470.1</v>
      </c>
      <c r="Y9" s="36">
        <v>435.4</v>
      </c>
      <c r="Z9" s="36">
        <v>253.7</v>
      </c>
      <c r="AA9" s="36">
        <v>409.6</v>
      </c>
      <c r="AB9" s="36">
        <v>682.7</v>
      </c>
      <c r="AC9" s="36">
        <v>617.1</v>
      </c>
      <c r="AD9" s="172">
        <v>353.29859999999996</v>
      </c>
      <c r="AE9" s="172">
        <v>456.08420000000001</v>
      </c>
      <c r="AF9" s="172">
        <v>615.15589999999997</v>
      </c>
      <c r="AG9" s="172">
        <v>744.77499999999998</v>
      </c>
      <c r="AH9" s="172">
        <v>382.5</v>
      </c>
      <c r="AI9" s="172">
        <v>580.4</v>
      </c>
      <c r="AJ9" s="172">
        <v>985.1</v>
      </c>
      <c r="AK9" s="172">
        <v>807.1</v>
      </c>
      <c r="AL9" s="172">
        <v>493</v>
      </c>
      <c r="AM9" s="172">
        <v>760.2</v>
      </c>
      <c r="AN9" s="172">
        <v>1206.5</v>
      </c>
      <c r="AO9" s="172">
        <v>1099.2</v>
      </c>
      <c r="AP9" s="172">
        <v>677.7</v>
      </c>
      <c r="AQ9" s="172">
        <v>876.4</v>
      </c>
      <c r="AR9" s="172">
        <v>1470.5</v>
      </c>
      <c r="AS9" s="172">
        <v>1314.1</v>
      </c>
      <c r="AT9" s="172">
        <v>849.3</v>
      </c>
      <c r="AU9" s="172">
        <v>1158</v>
      </c>
      <c r="AV9" s="172">
        <v>1863.7</v>
      </c>
      <c r="AW9" s="172">
        <v>1827.8</v>
      </c>
      <c r="AX9" s="172">
        <v>1216.3</v>
      </c>
      <c r="AY9" s="172">
        <v>1744.6</v>
      </c>
      <c r="AZ9" s="172">
        <v>2494.9</v>
      </c>
      <c r="BA9" s="172">
        <v>2578.3000000000002</v>
      </c>
      <c r="BB9" s="172">
        <v>1727.3</v>
      </c>
      <c r="BC9" s="173">
        <v>2598.5</v>
      </c>
      <c r="BD9" s="173">
        <v>3480.1</v>
      </c>
      <c r="BE9" s="174">
        <v>2720.2</v>
      </c>
      <c r="BF9" s="175">
        <v>1028.4000000000001</v>
      </c>
      <c r="BG9" s="173">
        <v>1597.8</v>
      </c>
      <c r="BH9" s="173">
        <v>2376.8000000000002</v>
      </c>
      <c r="BI9" s="172">
        <v>2341.8000000000002</v>
      </c>
      <c r="BJ9" s="41">
        <v>1281.8</v>
      </c>
      <c r="BK9" s="42">
        <v>2291.9</v>
      </c>
      <c r="BL9" s="42">
        <v>3306.2</v>
      </c>
      <c r="BM9" s="43">
        <v>3592.8</v>
      </c>
      <c r="BN9" s="43">
        <v>2144.8000000000002</v>
      </c>
      <c r="BO9" s="43">
        <v>3113.4</v>
      </c>
      <c r="BP9" s="43">
        <v>4232.3</v>
      </c>
      <c r="BQ9" s="43">
        <v>4492</v>
      </c>
      <c r="BR9" s="93">
        <f t="shared" si="0"/>
        <v>2604.6858090460601</v>
      </c>
      <c r="BS9" s="93">
        <f t="shared" si="1"/>
        <v>3682.2676766437685</v>
      </c>
      <c r="BT9" s="93">
        <f t="shared" si="2"/>
        <v>4775.057390063741</v>
      </c>
      <c r="BU9" s="93">
        <f t="shared" si="3"/>
        <v>4951.9737159128244</v>
      </c>
      <c r="BV9" s="93">
        <f t="shared" si="4"/>
        <v>2861.0374694249826</v>
      </c>
      <c r="BW9" s="93">
        <f t="shared" si="5"/>
        <v>3738.3142235034352</v>
      </c>
      <c r="BX9" s="93">
        <f t="shared" si="6"/>
        <v>4791.6137791379988</v>
      </c>
      <c r="BY9" s="93">
        <f t="shared" si="7"/>
        <v>4852.6981053553827</v>
      </c>
      <c r="BZ9" s="93">
        <f t="shared" si="8"/>
        <v>2706.1416690850301</v>
      </c>
      <c r="CA9" s="93">
        <f t="shared" si="9"/>
        <v>3935.8615922473014</v>
      </c>
      <c r="CB9" s="93">
        <f t="shared" si="10"/>
        <v>5014.5406884966742</v>
      </c>
      <c r="CC9" s="93">
        <f t="shared" si="11"/>
        <v>5294.3712627313544</v>
      </c>
      <c r="CD9" s="93">
        <f t="shared" si="12"/>
        <v>2246.7893702582815</v>
      </c>
      <c r="CE9" s="93">
        <f t="shared" si="13"/>
        <v>3597.959157262022</v>
      </c>
      <c r="CF9" s="93">
        <f t="shared" si="14"/>
        <v>5775.4528522447472</v>
      </c>
      <c r="CG9" s="93">
        <f t="shared" si="15"/>
        <v>6078.0484065272149</v>
      </c>
      <c r="CH9" s="93">
        <f t="shared" si="16"/>
        <v>2551.1569503751921</v>
      </c>
      <c r="CI9" s="93">
        <f t="shared" si="17"/>
        <v>3992.4810169283614</v>
      </c>
      <c r="CJ9" s="93">
        <f t="shared" si="18"/>
        <v>5925.5316496766918</v>
      </c>
      <c r="CK9" s="93">
        <f t="shared" si="19"/>
        <v>6531.6267659621071</v>
      </c>
      <c r="CL9" s="93">
        <f t="shared" si="20"/>
        <v>2865.5723062891257</v>
      </c>
      <c r="CM9" s="93">
        <f t="shared" si="21"/>
        <v>4842.9181427870462</v>
      </c>
      <c r="CN9" s="93">
        <f t="shared" si="22"/>
        <v>6188.9730170053163</v>
      </c>
      <c r="CO9" s="93">
        <f t="shared" si="23"/>
        <v>6918.2998576278605</v>
      </c>
      <c r="CP9" s="93">
        <f t="shared" si="24"/>
        <v>3483.9995688404297</v>
      </c>
      <c r="CQ9" s="93">
        <f t="shared" si="25"/>
        <v>5635.1126901373891</v>
      </c>
      <c r="CR9" s="93">
        <f t="shared" si="26"/>
        <v>6435.5658236877834</v>
      </c>
      <c r="CS9" s="93">
        <f t="shared" si="27"/>
        <v>6462.3601358011174</v>
      </c>
      <c r="CT9" s="93">
        <f t="shared" si="28"/>
        <v>3579.4978980970941</v>
      </c>
      <c r="CU9" s="93">
        <f t="shared" si="29"/>
        <v>5567.0357090284597</v>
      </c>
      <c r="CV9" s="93">
        <f t="shared" si="30"/>
        <v>7274.000844512967</v>
      </c>
      <c r="CW9" s="93">
        <f t="shared" si="31"/>
        <v>7972.0578249917862</v>
      </c>
      <c r="CX9" s="93">
        <f t="shared" si="32"/>
        <v>3843.9411301355667</v>
      </c>
      <c r="CY9" s="93">
        <f t="shared" si="33"/>
        <v>5483.3000674681061</v>
      </c>
      <c r="CZ9" s="93"/>
      <c r="DA9" s="93"/>
    </row>
    <row r="10" spans="1:105" s="5" customFormat="1" ht="28.8" x14ac:dyDescent="0.25">
      <c r="A10" s="156" t="s">
        <v>65</v>
      </c>
      <c r="B10" s="128">
        <v>30</v>
      </c>
      <c r="C10" s="128">
        <v>61.7</v>
      </c>
      <c r="D10" s="128">
        <v>75.8</v>
      </c>
      <c r="E10" s="128">
        <v>133.6</v>
      </c>
      <c r="F10" s="128">
        <v>63.4</v>
      </c>
      <c r="G10" s="128">
        <v>78.900000000000006</v>
      </c>
      <c r="H10" s="128">
        <v>97.6</v>
      </c>
      <c r="I10" s="128">
        <v>161.69999999999999</v>
      </c>
      <c r="J10" s="128">
        <v>77.099999999999994</v>
      </c>
      <c r="K10" s="128">
        <v>90.1</v>
      </c>
      <c r="L10" s="128">
        <v>116</v>
      </c>
      <c r="M10" s="128">
        <v>145.30000000000001</v>
      </c>
      <c r="N10" s="128">
        <v>73.599999999999994</v>
      </c>
      <c r="O10" s="128">
        <v>90</v>
      </c>
      <c r="P10" s="128">
        <v>115.2</v>
      </c>
      <c r="Q10" s="128">
        <v>145.9</v>
      </c>
      <c r="R10" s="128">
        <v>101.9</v>
      </c>
      <c r="S10" s="128">
        <v>139.1</v>
      </c>
      <c r="T10" s="128">
        <v>194</v>
      </c>
      <c r="U10" s="128">
        <v>258.89999999999998</v>
      </c>
      <c r="V10" s="128">
        <v>179.7</v>
      </c>
      <c r="W10" s="128">
        <v>252.5</v>
      </c>
      <c r="X10" s="128">
        <v>346.3</v>
      </c>
      <c r="Y10" s="128">
        <v>453.5</v>
      </c>
      <c r="Z10" s="128">
        <v>264.39999999999998</v>
      </c>
      <c r="AA10" s="128">
        <v>367.5</v>
      </c>
      <c r="AB10" s="128">
        <v>470.3</v>
      </c>
      <c r="AC10" s="128">
        <v>587.1</v>
      </c>
      <c r="AD10" s="128">
        <v>305.59190000000001</v>
      </c>
      <c r="AE10" s="128">
        <v>418.29419999999999</v>
      </c>
      <c r="AF10" s="128">
        <v>542.72619999999995</v>
      </c>
      <c r="AG10" s="128">
        <v>672.70209999999997</v>
      </c>
      <c r="AH10" s="128">
        <v>376.2</v>
      </c>
      <c r="AI10" s="128">
        <v>530.9</v>
      </c>
      <c r="AJ10" s="128">
        <v>672.1</v>
      </c>
      <c r="AK10" s="128">
        <v>853.1</v>
      </c>
      <c r="AL10" s="128">
        <v>496.3</v>
      </c>
      <c r="AM10" s="128">
        <v>690.5</v>
      </c>
      <c r="AN10" s="128">
        <v>850.3</v>
      </c>
      <c r="AO10" s="128">
        <v>1093.4000000000001</v>
      </c>
      <c r="AP10" s="128">
        <v>584</v>
      </c>
      <c r="AQ10" s="128">
        <v>832.6</v>
      </c>
      <c r="AR10" s="128">
        <v>1049.5999999999999</v>
      </c>
      <c r="AS10" s="128">
        <v>1370.7</v>
      </c>
      <c r="AT10" s="128">
        <v>706</v>
      </c>
      <c r="AU10" s="128">
        <v>1076.9000000000001</v>
      </c>
      <c r="AV10" s="128">
        <v>1350.3</v>
      </c>
      <c r="AW10" s="128">
        <v>1847.4</v>
      </c>
      <c r="AX10" s="128">
        <v>954.4</v>
      </c>
      <c r="AY10" s="128">
        <v>1479.5</v>
      </c>
      <c r="AZ10" s="128">
        <v>1805.1</v>
      </c>
      <c r="BA10" s="128">
        <v>2741.4</v>
      </c>
      <c r="BB10" s="128">
        <v>1404.3</v>
      </c>
      <c r="BC10" s="94">
        <v>2093.8000000000002</v>
      </c>
      <c r="BD10" s="94">
        <v>2471.6</v>
      </c>
      <c r="BE10" s="101">
        <v>3231.1</v>
      </c>
      <c r="BF10" s="176">
        <v>1345</v>
      </c>
      <c r="BG10" s="94">
        <v>1856.7</v>
      </c>
      <c r="BH10" s="94">
        <v>2201.6</v>
      </c>
      <c r="BI10" s="128">
        <v>3132.4</v>
      </c>
      <c r="BJ10" s="127">
        <v>1403.9</v>
      </c>
      <c r="BK10" s="94">
        <v>2164.8000000000002</v>
      </c>
      <c r="BL10" s="94">
        <v>2578.3000000000002</v>
      </c>
      <c r="BM10" s="95">
        <v>3867.4</v>
      </c>
      <c r="BN10" s="178">
        <v>1662.8</v>
      </c>
      <c r="BO10" s="18">
        <v>2526</v>
      </c>
      <c r="BP10" s="18">
        <v>3051.8</v>
      </c>
      <c r="BQ10" s="57">
        <v>4709.7</v>
      </c>
      <c r="BR10" s="93">
        <f t="shared" si="0"/>
        <v>2024.0815106914745</v>
      </c>
      <c r="BS10" s="93">
        <f t="shared" si="1"/>
        <v>2948.6594953030021</v>
      </c>
      <c r="BT10" s="93">
        <f t="shared" si="2"/>
        <v>3517.7128974611783</v>
      </c>
      <c r="BU10" s="93">
        <f t="shared" si="3"/>
        <v>5199.3255047758412</v>
      </c>
      <c r="BV10" s="93">
        <f t="shared" si="4"/>
        <v>2298.2749680644265</v>
      </c>
      <c r="BW10" s="93">
        <f t="shared" si="5"/>
        <v>3271.1909375575615</v>
      </c>
      <c r="BX10" s="93">
        <f t="shared" si="6"/>
        <v>3758.1446388957361</v>
      </c>
      <c r="BY10" s="93">
        <f t="shared" si="7"/>
        <v>5599.911256352957</v>
      </c>
      <c r="BZ10" s="93">
        <f t="shared" si="8"/>
        <v>2394.0441210774788</v>
      </c>
      <c r="CA10" s="93">
        <f t="shared" si="9"/>
        <v>3387.3245901639343</v>
      </c>
      <c r="CB10" s="93">
        <f t="shared" si="10"/>
        <v>3905.0176854818833</v>
      </c>
      <c r="CC10" s="93">
        <f t="shared" si="11"/>
        <v>6091.7720687404826</v>
      </c>
      <c r="CD10" s="93">
        <f t="shared" si="12"/>
        <v>2621.9691641210775</v>
      </c>
      <c r="CE10" s="93">
        <f t="shared" si="13"/>
        <v>3396.0718364339655</v>
      </c>
      <c r="CF10" s="93">
        <f t="shared" si="14"/>
        <v>3857.815208281982</v>
      </c>
      <c r="CG10" s="93">
        <f t="shared" si="15"/>
        <v>6085.8112484426592</v>
      </c>
      <c r="CH10" s="93">
        <f t="shared" si="16"/>
        <v>2589.4612163287975</v>
      </c>
      <c r="CI10" s="93">
        <f t="shared" si="17"/>
        <v>3620.9877325474304</v>
      </c>
      <c r="CJ10" s="93">
        <f t="shared" si="18"/>
        <v>4230.4514974118811</v>
      </c>
      <c r="CK10" s="93">
        <f t="shared" si="19"/>
        <v>7022.3119999208966</v>
      </c>
      <c r="CL10" s="93">
        <f t="shared" si="20"/>
        <v>2938.4598944737577</v>
      </c>
      <c r="CM10" s="93">
        <f t="shared" si="21"/>
        <v>4068.6792411125439</v>
      </c>
      <c r="CN10" s="93">
        <f t="shared" si="22"/>
        <v>4552.31221345822</v>
      </c>
      <c r="CO10" s="93">
        <f t="shared" si="23"/>
        <v>7258.7889176735816</v>
      </c>
      <c r="CP10" s="93">
        <f t="shared" si="24"/>
        <v>3143.3892585392946</v>
      </c>
      <c r="CQ10" s="93">
        <f t="shared" si="25"/>
        <v>4127.3974580954127</v>
      </c>
      <c r="CR10" s="93">
        <f t="shared" si="26"/>
        <v>5197.1619916194231</v>
      </c>
      <c r="CS10" s="93">
        <f t="shared" si="27"/>
        <v>7383.1279035734769</v>
      </c>
      <c r="CT10" s="93">
        <f t="shared" si="28"/>
        <v>3314.6100971952237</v>
      </c>
      <c r="CU10" s="93">
        <f t="shared" si="29"/>
        <v>4617.3363050285498</v>
      </c>
      <c r="CV10" s="93">
        <f t="shared" si="30"/>
        <v>5496.6438439733793</v>
      </c>
      <c r="CW10" s="93">
        <f t="shared" si="31"/>
        <v>8119.4754859888862</v>
      </c>
      <c r="CX10" s="93">
        <f t="shared" si="32"/>
        <v>3589.5423715634547</v>
      </c>
      <c r="CY10" s="93">
        <f t="shared" si="33"/>
        <v>4308.3910112359545</v>
      </c>
      <c r="CZ10" s="93"/>
      <c r="DA10" s="93"/>
    </row>
    <row r="11" spans="1:105" s="5" customFormat="1" ht="26.25" customHeight="1" x14ac:dyDescent="0.25">
      <c r="A11" s="156" t="s">
        <v>66</v>
      </c>
      <c r="B11" s="128">
        <v>0.9</v>
      </c>
      <c r="C11" s="128">
        <v>7.7</v>
      </c>
      <c r="D11" s="128">
        <v>56.4</v>
      </c>
      <c r="E11" s="128">
        <v>-2.7</v>
      </c>
      <c r="F11" s="128">
        <v>10</v>
      </c>
      <c r="G11" s="128">
        <v>12.4</v>
      </c>
      <c r="H11" s="128">
        <v>73</v>
      </c>
      <c r="I11" s="128">
        <v>-21.8</v>
      </c>
      <c r="J11" s="128">
        <v>6.3</v>
      </c>
      <c r="K11" s="128">
        <v>17.7</v>
      </c>
      <c r="L11" s="128">
        <v>70</v>
      </c>
      <c r="M11" s="128">
        <v>-7.7</v>
      </c>
      <c r="N11" s="128">
        <v>53.6</v>
      </c>
      <c r="O11" s="128">
        <v>72.8</v>
      </c>
      <c r="P11" s="128">
        <v>4.5</v>
      </c>
      <c r="Q11" s="128">
        <v>-162.1</v>
      </c>
      <c r="R11" s="128">
        <v>-32.5</v>
      </c>
      <c r="S11" s="128">
        <v>31</v>
      </c>
      <c r="T11" s="128">
        <v>119.8</v>
      </c>
      <c r="U11" s="128">
        <v>-96.9</v>
      </c>
      <c r="V11" s="128">
        <v>-2.7</v>
      </c>
      <c r="W11" s="128">
        <v>30.7</v>
      </c>
      <c r="X11" s="128">
        <v>123.8</v>
      </c>
      <c r="Y11" s="128">
        <v>-18.100000000000001</v>
      </c>
      <c r="Z11" s="128">
        <v>-10.7</v>
      </c>
      <c r="AA11" s="128">
        <v>42.1</v>
      </c>
      <c r="AB11" s="128">
        <v>212.4</v>
      </c>
      <c r="AC11" s="128">
        <v>30</v>
      </c>
      <c r="AD11" s="128">
        <v>47.706699999999998</v>
      </c>
      <c r="AE11" s="128">
        <v>37.79</v>
      </c>
      <c r="AF11" s="128">
        <v>72.429699999999997</v>
      </c>
      <c r="AG11" s="128">
        <v>72.07289999999999</v>
      </c>
      <c r="AH11" s="128">
        <v>6.3</v>
      </c>
      <c r="AI11" s="128">
        <v>49.5</v>
      </c>
      <c r="AJ11" s="128">
        <v>313</v>
      </c>
      <c r="AK11" s="128">
        <v>-46</v>
      </c>
      <c r="AL11" s="128">
        <v>-3.3</v>
      </c>
      <c r="AM11" s="128">
        <v>69.7</v>
      </c>
      <c r="AN11" s="128">
        <v>356.2</v>
      </c>
      <c r="AO11" s="128">
        <v>5.8</v>
      </c>
      <c r="AP11" s="128">
        <v>93.7</v>
      </c>
      <c r="AQ11" s="128">
        <v>43.8</v>
      </c>
      <c r="AR11" s="128">
        <v>420.9</v>
      </c>
      <c r="AS11" s="128">
        <v>-56.6</v>
      </c>
      <c r="AT11" s="128">
        <v>143.30000000000001</v>
      </c>
      <c r="AU11" s="128">
        <v>81.099999999999994</v>
      </c>
      <c r="AV11" s="128">
        <v>513.4</v>
      </c>
      <c r="AW11" s="128">
        <v>-19.600000000000001</v>
      </c>
      <c r="AX11" s="128">
        <v>261.89999999999998</v>
      </c>
      <c r="AY11" s="128">
        <v>265.10000000000002</v>
      </c>
      <c r="AZ11" s="128">
        <v>689.8</v>
      </c>
      <c r="BA11" s="128">
        <v>-163.1</v>
      </c>
      <c r="BB11" s="128">
        <v>323</v>
      </c>
      <c r="BC11" s="94">
        <v>504.7</v>
      </c>
      <c r="BD11" s="94">
        <v>1008.5</v>
      </c>
      <c r="BE11" s="101">
        <v>-510.9</v>
      </c>
      <c r="BF11" s="176">
        <v>-316.60000000000002</v>
      </c>
      <c r="BG11" s="94">
        <v>-258.89999999999998</v>
      </c>
      <c r="BH11" s="94">
        <v>175.2</v>
      </c>
      <c r="BI11" s="128">
        <v>-790.6</v>
      </c>
      <c r="BJ11" s="127">
        <v>-122.1</v>
      </c>
      <c r="BK11" s="94">
        <v>127.1</v>
      </c>
      <c r="BL11" s="94">
        <v>727.9</v>
      </c>
      <c r="BM11" s="95">
        <v>-274.60000000000002</v>
      </c>
      <c r="BN11" s="178">
        <v>482</v>
      </c>
      <c r="BO11" s="18">
        <v>587.4</v>
      </c>
      <c r="BP11" s="18">
        <v>1180.5</v>
      </c>
      <c r="BQ11" s="179">
        <v>-217.7</v>
      </c>
      <c r="BR11" s="93">
        <f t="shared" si="0"/>
        <v>581.30019620667099</v>
      </c>
      <c r="BS11" s="93">
        <f t="shared" si="1"/>
        <v>739.65304777594736</v>
      </c>
      <c r="BT11" s="93">
        <f t="shared" si="2"/>
        <v>1246.8166075811291</v>
      </c>
      <c r="BU11" s="93">
        <f t="shared" si="3"/>
        <v>-243.49425895765469</v>
      </c>
      <c r="BV11" s="93">
        <f t="shared" si="4"/>
        <v>574.52256376716798</v>
      </c>
      <c r="BW11" s="93">
        <f t="shared" si="5"/>
        <v>430.09335529928615</v>
      </c>
      <c r="BX11" s="93">
        <f t="shared" si="6"/>
        <v>990.67139350968114</v>
      </c>
      <c r="BY11" s="93">
        <f t="shared" si="7"/>
        <v>-478.83363192182412</v>
      </c>
      <c r="BZ11" s="93">
        <f t="shared" si="8"/>
        <v>355.51046435578809</v>
      </c>
      <c r="CA11" s="93">
        <f t="shared" si="9"/>
        <v>518.37001647446471</v>
      </c>
      <c r="CB11" s="93">
        <f t="shared" si="10"/>
        <v>1068.6846195800383</v>
      </c>
      <c r="CC11" s="93">
        <f t="shared" si="11"/>
        <v>-513.93509771986965</v>
      </c>
      <c r="CD11" s="93">
        <f t="shared" si="12"/>
        <v>-246.12262916939173</v>
      </c>
      <c r="CE11" s="93">
        <f t="shared" si="13"/>
        <v>127.73772652388799</v>
      </c>
      <c r="CF11" s="93">
        <f t="shared" si="14"/>
        <v>1960.9541859830927</v>
      </c>
      <c r="CG11" s="93">
        <f t="shared" si="15"/>
        <v>-158.08955618892506</v>
      </c>
      <c r="CH11" s="93">
        <f t="shared" si="16"/>
        <v>51.383911052975797</v>
      </c>
      <c r="CI11" s="93">
        <f t="shared" si="17"/>
        <v>312.14025260845693</v>
      </c>
      <c r="CJ11" s="93">
        <f t="shared" si="18"/>
        <v>1701.0531769839108</v>
      </c>
      <c r="CK11" s="93">
        <f t="shared" si="19"/>
        <v>-399.41213355048859</v>
      </c>
      <c r="CL11" s="93">
        <f t="shared" si="20"/>
        <v>32.23315892740353</v>
      </c>
      <c r="CM11" s="93">
        <f t="shared" si="21"/>
        <v>752.55584843492591</v>
      </c>
      <c r="CN11" s="93">
        <f t="shared" si="22"/>
        <v>1624.0057267521138</v>
      </c>
      <c r="CO11" s="93">
        <f t="shared" si="23"/>
        <v>-337.7629682410423</v>
      </c>
      <c r="CP11" s="93">
        <f t="shared" si="24"/>
        <v>405.47580117723999</v>
      </c>
      <c r="CQ11" s="93">
        <f t="shared" si="25"/>
        <v>1576.8297638660079</v>
      </c>
      <c r="CR11" s="93">
        <f t="shared" si="26"/>
        <v>1159.7894736842106</v>
      </c>
      <c r="CS11" s="93">
        <f t="shared" si="27"/>
        <v>-602.30924267100966</v>
      </c>
      <c r="CT11" s="93">
        <f t="shared" si="28"/>
        <v>344.0042511445389</v>
      </c>
      <c r="CU11" s="93">
        <f t="shared" si="29"/>
        <v>934.05524437122472</v>
      </c>
      <c r="CV11" s="93">
        <f t="shared" si="30"/>
        <v>1741.8303790564496</v>
      </c>
      <c r="CW11" s="93">
        <f t="shared" si="31"/>
        <v>-272.65684039087949</v>
      </c>
      <c r="CX11" s="93">
        <f t="shared" si="32"/>
        <v>343.76782210595155</v>
      </c>
      <c r="CY11" s="93">
        <f t="shared" si="33"/>
        <v>1196.7347611202638</v>
      </c>
      <c r="CZ11" s="93"/>
      <c r="DA11" s="93"/>
    </row>
    <row r="12" spans="1:105" s="5" customFormat="1" ht="12.75" customHeight="1" x14ac:dyDescent="0.25">
      <c r="A12" s="154" t="s">
        <v>67</v>
      </c>
      <c r="B12" s="36">
        <v>18.899999999999999</v>
      </c>
      <c r="C12" s="36">
        <v>19.2</v>
      </c>
      <c r="D12" s="36">
        <v>5.2</v>
      </c>
      <c r="E12" s="36">
        <v>5.2</v>
      </c>
      <c r="F12" s="36">
        <v>13</v>
      </c>
      <c r="G12" s="36">
        <v>16</v>
      </c>
      <c r="H12" s="36">
        <v>19.399999999999999</v>
      </c>
      <c r="I12" s="36">
        <v>36.4</v>
      </c>
      <c r="J12" s="36">
        <v>21.6</v>
      </c>
      <c r="K12" s="36">
        <v>10.199999999999999</v>
      </c>
      <c r="L12" s="36">
        <v>8.5</v>
      </c>
      <c r="M12" s="36">
        <v>11.3</v>
      </c>
      <c r="N12" s="36">
        <v>-6.6</v>
      </c>
      <c r="O12" s="36">
        <v>-1.3</v>
      </c>
      <c r="P12" s="36">
        <v>35.6</v>
      </c>
      <c r="Q12" s="36">
        <v>147.69999999999999</v>
      </c>
      <c r="R12" s="36">
        <v>123.9</v>
      </c>
      <c r="S12" s="36">
        <v>165.1</v>
      </c>
      <c r="T12" s="36">
        <v>206.8</v>
      </c>
      <c r="U12" s="36">
        <v>326.39999999999998</v>
      </c>
      <c r="V12" s="36">
        <v>372.3</v>
      </c>
      <c r="W12" s="36">
        <v>388.6</v>
      </c>
      <c r="X12" s="36">
        <v>372.2</v>
      </c>
      <c r="Y12" s="36">
        <v>330</v>
      </c>
      <c r="Z12" s="36">
        <v>357.1</v>
      </c>
      <c r="AA12" s="36">
        <v>294.7</v>
      </c>
      <c r="AB12" s="36">
        <v>274.5</v>
      </c>
      <c r="AC12" s="36">
        <v>207.4</v>
      </c>
      <c r="AD12" s="172">
        <v>235.71250000000001</v>
      </c>
      <c r="AE12" s="172">
        <v>290.6497</v>
      </c>
      <c r="AF12" s="172">
        <v>329.70529999999997</v>
      </c>
      <c r="AG12" s="172">
        <v>311.423</v>
      </c>
      <c r="AH12" s="172">
        <v>414</v>
      </c>
      <c r="AI12" s="172">
        <v>351.5</v>
      </c>
      <c r="AJ12" s="172">
        <v>360.2</v>
      </c>
      <c r="AK12" s="172">
        <v>376.3</v>
      </c>
      <c r="AL12" s="172">
        <v>425.6</v>
      </c>
      <c r="AM12" s="172">
        <v>494.9</v>
      </c>
      <c r="AN12" s="172">
        <v>557.5</v>
      </c>
      <c r="AO12" s="172">
        <v>608.5</v>
      </c>
      <c r="AP12" s="172">
        <v>617.1</v>
      </c>
      <c r="AQ12" s="172">
        <v>763.1</v>
      </c>
      <c r="AR12" s="172">
        <v>788.8</v>
      </c>
      <c r="AS12" s="172">
        <v>790</v>
      </c>
      <c r="AT12" s="172">
        <v>962.4</v>
      </c>
      <c r="AU12" s="172">
        <v>945</v>
      </c>
      <c r="AV12" s="172">
        <v>879</v>
      </c>
      <c r="AW12" s="172">
        <v>639.5</v>
      </c>
      <c r="AX12" s="172">
        <v>683.2</v>
      </c>
      <c r="AY12" s="172">
        <v>690.1</v>
      </c>
      <c r="AZ12" s="172">
        <v>643</v>
      </c>
      <c r="BA12" s="172">
        <v>850.3</v>
      </c>
      <c r="BB12" s="172">
        <v>1105.8</v>
      </c>
      <c r="BC12" s="173">
        <v>1067.5999999999999</v>
      </c>
      <c r="BD12" s="173">
        <v>1105.5</v>
      </c>
      <c r="BE12" s="174">
        <v>533.70000000000005</v>
      </c>
      <c r="BF12" s="175">
        <v>510.4</v>
      </c>
      <c r="BG12" s="173">
        <v>651.6</v>
      </c>
      <c r="BH12" s="173">
        <v>849.2</v>
      </c>
      <c r="BI12" s="172">
        <v>876.5</v>
      </c>
      <c r="BJ12" s="41">
        <v>1250.2</v>
      </c>
      <c r="BK12" s="42">
        <v>1001.8</v>
      </c>
      <c r="BL12" s="42">
        <v>600.79999999999995</v>
      </c>
      <c r="BM12" s="43">
        <v>886.9</v>
      </c>
      <c r="BN12" s="43">
        <v>1223.5999999999999</v>
      </c>
      <c r="BO12" s="43">
        <v>1186</v>
      </c>
      <c r="BP12" s="43">
        <v>978</v>
      </c>
      <c r="BQ12" s="43">
        <v>1388.9</v>
      </c>
      <c r="BR12" s="93">
        <f t="shared" si="0"/>
        <v>1541.3010402162338</v>
      </c>
      <c r="BS12" s="93">
        <f t="shared" si="1"/>
        <v>1178.2087591240877</v>
      </c>
      <c r="BT12" s="93">
        <f t="shared" si="2"/>
        <v>723.60918397773582</v>
      </c>
      <c r="BU12" s="93">
        <f t="shared" si="3"/>
        <v>1026.6345596672404</v>
      </c>
      <c r="BV12" s="93">
        <f t="shared" si="4"/>
        <v>1165.4717339667457</v>
      </c>
      <c r="BW12" s="93">
        <f t="shared" si="5"/>
        <v>889.16334144363327</v>
      </c>
      <c r="BX12" s="93">
        <f t="shared" si="6"/>
        <v>768.13000695755898</v>
      </c>
      <c r="BY12" s="93">
        <f t="shared" si="7"/>
        <v>1062.0941408491108</v>
      </c>
      <c r="BZ12" s="93">
        <f t="shared" si="8"/>
        <v>1376.6376935047913</v>
      </c>
      <c r="CA12" s="93">
        <f t="shared" si="9"/>
        <v>1246.4061638280616</v>
      </c>
      <c r="CB12" s="93">
        <f t="shared" si="10"/>
        <v>935.52052479872771</v>
      </c>
      <c r="CC12" s="93">
        <f t="shared" si="11"/>
        <v>1436.9098823866896</v>
      </c>
      <c r="CD12" s="93">
        <f t="shared" si="12"/>
        <v>2315.2087476451793</v>
      </c>
      <c r="CE12" s="93">
        <f t="shared" si="13"/>
        <v>1731.9639902676397</v>
      </c>
      <c r="CF12" s="93">
        <f t="shared" si="14"/>
        <v>1016.4939866812445</v>
      </c>
      <c r="CG12" s="93">
        <f t="shared" si="15"/>
        <v>1523.9651462994839</v>
      </c>
      <c r="CH12" s="93">
        <f t="shared" si="16"/>
        <v>1312.4961585715453</v>
      </c>
      <c r="CI12" s="93">
        <f t="shared" si="17"/>
        <v>1032.0989456609893</v>
      </c>
      <c r="CJ12" s="93">
        <f t="shared" si="18"/>
        <v>703.77894841467048</v>
      </c>
      <c r="CK12" s="93">
        <f t="shared" si="19"/>
        <v>1332.3240390131957</v>
      </c>
      <c r="CL12" s="93">
        <f t="shared" si="20"/>
        <v>1721.8995495126542</v>
      </c>
      <c r="CM12" s="93">
        <f t="shared" si="21"/>
        <v>957.55312246553115</v>
      </c>
      <c r="CN12" s="93">
        <f t="shared" si="22"/>
        <v>614.83450949209816</v>
      </c>
      <c r="CO12" s="93">
        <f t="shared" si="23"/>
        <v>1520.3793459552498</v>
      </c>
      <c r="CP12" s="93">
        <f t="shared" si="24"/>
        <v>2137.215988205422</v>
      </c>
      <c r="CQ12" s="93">
        <f t="shared" si="25"/>
        <v>2239.2603406326034</v>
      </c>
      <c r="CR12" s="93">
        <f t="shared" si="26"/>
        <v>2483.639797236855</v>
      </c>
      <c r="CS12" s="93">
        <f t="shared" si="27"/>
        <v>3330.1128585771662</v>
      </c>
      <c r="CT12" s="93">
        <f t="shared" si="28"/>
        <v>2716.6946678679656</v>
      </c>
      <c r="CU12" s="93">
        <f t="shared" si="29"/>
        <v>1894.3296025952959</v>
      </c>
      <c r="CV12" s="93">
        <f t="shared" si="30"/>
        <v>1661.6570917403837</v>
      </c>
      <c r="CW12" s="93">
        <f t="shared" si="31"/>
        <v>1913.622117039587</v>
      </c>
      <c r="CX12" s="93">
        <f t="shared" si="32"/>
        <v>1671.0874273077236</v>
      </c>
      <c r="CY12" s="93">
        <f t="shared" si="33"/>
        <v>905.707704785077</v>
      </c>
      <c r="CZ12" s="93"/>
      <c r="DA12" s="93"/>
    </row>
    <row r="13" spans="1:105" s="5" customFormat="1" ht="15" customHeight="1" x14ac:dyDescent="0.25">
      <c r="A13" s="156" t="s">
        <v>6</v>
      </c>
      <c r="B13" s="128">
        <v>88.5</v>
      </c>
      <c r="C13" s="128">
        <v>113.9</v>
      </c>
      <c r="D13" s="128">
        <v>101.9</v>
      </c>
      <c r="E13" s="128">
        <v>114.1</v>
      </c>
      <c r="F13" s="128">
        <v>110.2</v>
      </c>
      <c r="G13" s="128">
        <v>123.5</v>
      </c>
      <c r="H13" s="128">
        <v>134.69999999999999</v>
      </c>
      <c r="I13" s="128">
        <v>155.1</v>
      </c>
      <c r="J13" s="128">
        <v>130.30000000000001</v>
      </c>
      <c r="K13" s="128">
        <v>135.19999999999999</v>
      </c>
      <c r="L13" s="128">
        <v>148.4</v>
      </c>
      <c r="M13" s="128">
        <v>165.4</v>
      </c>
      <c r="N13" s="128">
        <v>124.8</v>
      </c>
      <c r="O13" s="128">
        <v>133</v>
      </c>
      <c r="P13" s="128">
        <v>197.3</v>
      </c>
      <c r="Q13" s="128">
        <v>365.9</v>
      </c>
      <c r="R13" s="128">
        <v>388.3</v>
      </c>
      <c r="S13" s="128">
        <v>470.9</v>
      </c>
      <c r="T13" s="128">
        <v>529</v>
      </c>
      <c r="U13" s="128">
        <v>696.4</v>
      </c>
      <c r="V13" s="128">
        <v>755.2</v>
      </c>
      <c r="W13" s="128">
        <v>803</v>
      </c>
      <c r="X13" s="128">
        <v>834.1</v>
      </c>
      <c r="Y13" s="128">
        <v>826.6</v>
      </c>
      <c r="Z13" s="128">
        <v>792.7</v>
      </c>
      <c r="AA13" s="128">
        <v>838.8</v>
      </c>
      <c r="AB13" s="128">
        <v>848.7</v>
      </c>
      <c r="AC13" s="128">
        <v>819.4</v>
      </c>
      <c r="AD13" s="128">
        <v>759.48410000000001</v>
      </c>
      <c r="AE13" s="128">
        <v>929.49119999999994</v>
      </c>
      <c r="AF13" s="128">
        <v>1043.1613</v>
      </c>
      <c r="AG13" s="128">
        <v>1081.558</v>
      </c>
      <c r="AH13" s="128">
        <v>1081</v>
      </c>
      <c r="AI13" s="128">
        <v>1103.0999999999999</v>
      </c>
      <c r="AJ13" s="128">
        <v>1206.5999999999999</v>
      </c>
      <c r="AK13" s="128">
        <v>1265.2</v>
      </c>
      <c r="AL13" s="128">
        <v>1180</v>
      </c>
      <c r="AM13" s="128">
        <v>1391.3</v>
      </c>
      <c r="AN13" s="128">
        <v>1585.6</v>
      </c>
      <c r="AO13" s="128">
        <v>1703.5</v>
      </c>
      <c r="AP13" s="128">
        <v>1531.3</v>
      </c>
      <c r="AQ13" s="128">
        <v>1844.8</v>
      </c>
      <c r="AR13" s="128">
        <v>2049.6999999999998</v>
      </c>
      <c r="AS13" s="128">
        <v>2181.5</v>
      </c>
      <c r="AT13" s="128">
        <v>2062.9</v>
      </c>
      <c r="AU13" s="128">
        <v>2288.6999999999998</v>
      </c>
      <c r="AV13" s="128">
        <v>2373.8000000000002</v>
      </c>
      <c r="AW13" s="128">
        <v>2353.9</v>
      </c>
      <c r="AX13" s="128">
        <v>2086.1999999999998</v>
      </c>
      <c r="AY13" s="128">
        <v>2405.5</v>
      </c>
      <c r="AZ13" s="128">
        <v>2558.3000000000002</v>
      </c>
      <c r="BA13" s="128">
        <v>2978.8</v>
      </c>
      <c r="BB13" s="128">
        <v>2921.9</v>
      </c>
      <c r="BC13" s="94">
        <v>3307.1</v>
      </c>
      <c r="BD13" s="94">
        <v>3675.2</v>
      </c>
      <c r="BE13" s="101">
        <v>3019.4</v>
      </c>
      <c r="BF13" s="176">
        <v>2224</v>
      </c>
      <c r="BG13" s="94">
        <v>2535.1999999999998</v>
      </c>
      <c r="BH13" s="94">
        <v>2939.1</v>
      </c>
      <c r="BI13" s="128">
        <v>3143.7</v>
      </c>
      <c r="BJ13" s="127">
        <v>3032.4</v>
      </c>
      <c r="BK13" s="94">
        <v>3276.6</v>
      </c>
      <c r="BL13" s="94">
        <v>3354.2</v>
      </c>
      <c r="BM13" s="95">
        <v>3866.1</v>
      </c>
      <c r="BN13" s="177">
        <v>3622</v>
      </c>
      <c r="BO13" s="53">
        <v>4130.3999999999996</v>
      </c>
      <c r="BP13" s="53">
        <v>4225.3</v>
      </c>
      <c r="BQ13" s="54">
        <v>4963.2</v>
      </c>
      <c r="BR13" s="93">
        <f t="shared" si="0"/>
        <v>4377.4075573175123</v>
      </c>
      <c r="BS13" s="93">
        <f t="shared" si="1"/>
        <v>4523.3360633255534</v>
      </c>
      <c r="BT13" s="93">
        <f t="shared" si="2"/>
        <v>4560.0260673782523</v>
      </c>
      <c r="BU13" s="93">
        <f t="shared" si="3"/>
        <v>4942.3538718753816</v>
      </c>
      <c r="BV13" s="93">
        <f t="shared" si="4"/>
        <v>4275.689113137978</v>
      </c>
      <c r="BW13" s="93">
        <f t="shared" si="5"/>
        <v>4548.8759136732187</v>
      </c>
      <c r="BX13" s="93">
        <f t="shared" si="6"/>
        <v>4919.818838749643</v>
      </c>
      <c r="BY13" s="93">
        <f t="shared" si="7"/>
        <v>5202.2221098560531</v>
      </c>
      <c r="BZ13" s="93">
        <f t="shared" si="8"/>
        <v>4839.9101771506193</v>
      </c>
      <c r="CA13" s="93">
        <f t="shared" si="9"/>
        <v>5195.0241897841834</v>
      </c>
      <c r="CB13" s="93">
        <f t="shared" si="10"/>
        <v>5226.458117316306</v>
      </c>
      <c r="CC13" s="93">
        <f t="shared" si="11"/>
        <v>6260.5172939689264</v>
      </c>
      <c r="CD13" s="93">
        <f t="shared" si="12"/>
        <v>6361.569903800837</v>
      </c>
      <c r="CE13" s="93">
        <f t="shared" si="13"/>
        <v>5466.621119745927</v>
      </c>
      <c r="CF13" s="93">
        <f t="shared" si="14"/>
        <v>5811.4485466501483</v>
      </c>
      <c r="CG13" s="93">
        <f t="shared" si="15"/>
        <v>6314.3529258247354</v>
      </c>
      <c r="CH13" s="93">
        <f t="shared" si="16"/>
        <v>5308.3371683623964</v>
      </c>
      <c r="CI13" s="93">
        <f t="shared" si="17"/>
        <v>5268.0661742415132</v>
      </c>
      <c r="CJ13" s="93">
        <f t="shared" si="18"/>
        <v>5516.3862598875439</v>
      </c>
      <c r="CK13" s="93">
        <f t="shared" si="19"/>
        <v>6140.8038494474567</v>
      </c>
      <c r="CL13" s="93">
        <f t="shared" si="20"/>
        <v>5601.1416927725877</v>
      </c>
      <c r="CM13" s="93">
        <f t="shared" si="21"/>
        <v>5594.7178788826604</v>
      </c>
      <c r="CN13" s="93">
        <f t="shared" si="22"/>
        <v>5922.2856594872774</v>
      </c>
      <c r="CO13" s="93">
        <f t="shared" si="23"/>
        <v>6954.0052359009896</v>
      </c>
      <c r="CP13" s="93">
        <f t="shared" si="24"/>
        <v>6594.0261706079673</v>
      </c>
      <c r="CQ13" s="93">
        <f t="shared" si="25"/>
        <v>7699.9170608473878</v>
      </c>
      <c r="CR13" s="93">
        <f t="shared" si="26"/>
        <v>8428.5533808253131</v>
      </c>
      <c r="CS13" s="93">
        <f t="shared" si="27"/>
        <v>9352.4231129959626</v>
      </c>
      <c r="CT13" s="93">
        <f t="shared" si="28"/>
        <v>7728.9951484572093</v>
      </c>
      <c r="CU13" s="93">
        <f t="shared" si="29"/>
        <v>7518.653687173688</v>
      </c>
      <c r="CV13" s="93">
        <f t="shared" si="30"/>
        <v>7824.4357476412852</v>
      </c>
      <c r="CW13" s="93">
        <f t="shared" si="31"/>
        <v>8219.0413897157759</v>
      </c>
      <c r="CX13" s="93">
        <f t="shared" si="32"/>
        <v>6737.6168667350503</v>
      </c>
      <c r="CY13" s="93">
        <f t="shared" si="33"/>
        <v>5685.4489425691118</v>
      </c>
      <c r="CZ13" s="93"/>
      <c r="DA13" s="93"/>
    </row>
    <row r="14" spans="1:105" s="5" customFormat="1" ht="12" customHeight="1" x14ac:dyDescent="0.25">
      <c r="A14" s="156" t="s">
        <v>7</v>
      </c>
      <c r="B14" s="128">
        <v>69.599999999999994</v>
      </c>
      <c r="C14" s="128">
        <v>94.7</v>
      </c>
      <c r="D14" s="128">
        <v>96.7</v>
      </c>
      <c r="E14" s="128">
        <v>108.9</v>
      </c>
      <c r="F14" s="128">
        <v>97.2</v>
      </c>
      <c r="G14" s="128">
        <v>107.5</v>
      </c>
      <c r="H14" s="128">
        <v>115.3</v>
      </c>
      <c r="I14" s="128">
        <v>118.7</v>
      </c>
      <c r="J14" s="128">
        <v>108.7</v>
      </c>
      <c r="K14" s="128">
        <v>125</v>
      </c>
      <c r="L14" s="128">
        <v>139.9</v>
      </c>
      <c r="M14" s="128">
        <v>154.1</v>
      </c>
      <c r="N14" s="128">
        <v>131.4</v>
      </c>
      <c r="O14" s="128">
        <v>134.30000000000001</v>
      </c>
      <c r="P14" s="128">
        <v>161.69999999999999</v>
      </c>
      <c r="Q14" s="128">
        <v>218.2</v>
      </c>
      <c r="R14" s="128">
        <v>264.39999999999998</v>
      </c>
      <c r="S14" s="128">
        <v>305.8</v>
      </c>
      <c r="T14" s="128">
        <v>322.2</v>
      </c>
      <c r="U14" s="128">
        <v>370</v>
      </c>
      <c r="V14" s="128">
        <v>382.9</v>
      </c>
      <c r="W14" s="128">
        <v>414.4</v>
      </c>
      <c r="X14" s="128">
        <v>461.9</v>
      </c>
      <c r="Y14" s="128">
        <v>496.6</v>
      </c>
      <c r="Z14" s="128">
        <v>435.6</v>
      </c>
      <c r="AA14" s="128">
        <v>544.1</v>
      </c>
      <c r="AB14" s="128">
        <v>574.20000000000005</v>
      </c>
      <c r="AC14" s="128">
        <v>612</v>
      </c>
      <c r="AD14" s="128">
        <v>523.77159999999992</v>
      </c>
      <c r="AE14" s="128">
        <v>638.8415</v>
      </c>
      <c r="AF14" s="128">
        <v>713.45600000000002</v>
      </c>
      <c r="AG14" s="128">
        <v>770.13499999999999</v>
      </c>
      <c r="AH14" s="128">
        <v>667</v>
      </c>
      <c r="AI14" s="128">
        <v>751.6</v>
      </c>
      <c r="AJ14" s="128">
        <v>846.4</v>
      </c>
      <c r="AK14" s="128">
        <v>888.9</v>
      </c>
      <c r="AL14" s="128">
        <v>754.4</v>
      </c>
      <c r="AM14" s="128">
        <v>896.4</v>
      </c>
      <c r="AN14" s="128">
        <v>1028.0999999999999</v>
      </c>
      <c r="AO14" s="128">
        <v>1095</v>
      </c>
      <c r="AP14" s="128">
        <v>914.2</v>
      </c>
      <c r="AQ14" s="128">
        <v>1081.7</v>
      </c>
      <c r="AR14" s="128">
        <v>1260.9000000000001</v>
      </c>
      <c r="AS14" s="128">
        <v>1391.5</v>
      </c>
      <c r="AT14" s="128">
        <v>1100.5</v>
      </c>
      <c r="AU14" s="128">
        <v>1343.7</v>
      </c>
      <c r="AV14" s="128">
        <v>1494.8</v>
      </c>
      <c r="AW14" s="128">
        <v>1714.4</v>
      </c>
      <c r="AX14" s="128">
        <v>1403</v>
      </c>
      <c r="AY14" s="128">
        <v>1715.4</v>
      </c>
      <c r="AZ14" s="128">
        <v>1915.3</v>
      </c>
      <c r="BA14" s="128">
        <v>2128.5</v>
      </c>
      <c r="BB14" s="128">
        <v>1816.1</v>
      </c>
      <c r="BC14" s="94">
        <v>2239.5</v>
      </c>
      <c r="BD14" s="94">
        <v>2569.6999999999998</v>
      </c>
      <c r="BE14" s="101">
        <v>2485.6999999999998</v>
      </c>
      <c r="BF14" s="176">
        <v>1713.6</v>
      </c>
      <c r="BG14" s="94">
        <v>1883.6</v>
      </c>
      <c r="BH14" s="94">
        <v>2089.9</v>
      </c>
      <c r="BI14" s="128">
        <v>2267.1999999999998</v>
      </c>
      <c r="BJ14" s="127">
        <v>1782.2</v>
      </c>
      <c r="BK14" s="94">
        <v>2274.8000000000002</v>
      </c>
      <c r="BL14" s="94">
        <v>2753.4</v>
      </c>
      <c r="BM14" s="95">
        <v>2979.2</v>
      </c>
      <c r="BN14" s="177">
        <v>2398.4</v>
      </c>
      <c r="BO14" s="53">
        <v>2944.4</v>
      </c>
      <c r="BP14" s="53">
        <v>3247.3</v>
      </c>
      <c r="BQ14" s="54">
        <v>3574.3</v>
      </c>
      <c r="BR14" s="93">
        <f t="shared" si="0"/>
        <v>2835.9255720392257</v>
      </c>
      <c r="BS14" s="93">
        <f t="shared" si="1"/>
        <v>3350.8124106318201</v>
      </c>
      <c r="BT14" s="93">
        <f t="shared" si="2"/>
        <v>3851.9647425652597</v>
      </c>
      <c r="BU14" s="93">
        <f t="shared" si="3"/>
        <v>3923.6653723434565</v>
      </c>
      <c r="BV14" s="93">
        <f t="shared" si="4"/>
        <v>3111.0249266616379</v>
      </c>
      <c r="BW14" s="93">
        <f t="shared" si="5"/>
        <v>3679.3668798960075</v>
      </c>
      <c r="BX14" s="93">
        <f t="shared" si="6"/>
        <v>4169.052480335934</v>
      </c>
      <c r="BY14" s="93">
        <f t="shared" si="7"/>
        <v>4148.9047205287452</v>
      </c>
      <c r="BZ14" s="93">
        <f t="shared" si="8"/>
        <v>3464.0205179783761</v>
      </c>
      <c r="CA14" s="93">
        <f t="shared" si="9"/>
        <v>3960.1792221119968</v>
      </c>
      <c r="CB14" s="93">
        <f t="shared" si="10"/>
        <v>4303.7842405440133</v>
      </c>
      <c r="CC14" s="93">
        <f t="shared" si="11"/>
        <v>4830.6305053843089</v>
      </c>
      <c r="CD14" s="93">
        <f t="shared" si="12"/>
        <v>4045.8802782667008</v>
      </c>
      <c r="CE14" s="93">
        <f t="shared" si="13"/>
        <v>3727.0082851571851</v>
      </c>
      <c r="CF14" s="93">
        <f t="shared" si="14"/>
        <v>4810.3512362508227</v>
      </c>
      <c r="CG14" s="93">
        <f t="shared" si="15"/>
        <v>4795.8059768674157</v>
      </c>
      <c r="CH14" s="93">
        <f t="shared" si="16"/>
        <v>3997.2328220601798</v>
      </c>
      <c r="CI14" s="93">
        <f t="shared" si="17"/>
        <v>4258.6178770567512</v>
      </c>
      <c r="CJ14" s="93">
        <f t="shared" si="18"/>
        <v>4839.4549246341385</v>
      </c>
      <c r="CK14" s="93">
        <f t="shared" si="19"/>
        <v>4817.0876331832942</v>
      </c>
      <c r="CL14" s="93">
        <f t="shared" si="20"/>
        <v>3879.7351437431903</v>
      </c>
      <c r="CM14" s="93">
        <f t="shared" si="21"/>
        <v>4667.7497759381522</v>
      </c>
      <c r="CN14" s="93">
        <f t="shared" si="22"/>
        <v>5342.8673247469524</v>
      </c>
      <c r="CO14" s="93">
        <f t="shared" si="23"/>
        <v>5443.1145376331833</v>
      </c>
      <c r="CP14" s="93">
        <f t="shared" si="24"/>
        <v>4457.071896739586</v>
      </c>
      <c r="CQ14" s="93">
        <f t="shared" si="25"/>
        <v>5459.3223001402521</v>
      </c>
      <c r="CR14" s="93">
        <f t="shared" si="26"/>
        <v>5919.9547961517974</v>
      </c>
      <c r="CS14" s="93">
        <f t="shared" si="27"/>
        <v>6006.4165603099536</v>
      </c>
      <c r="CT14" s="93">
        <f t="shared" si="28"/>
        <v>5011.9946358226471</v>
      </c>
      <c r="CU14" s="93">
        <f t="shared" si="29"/>
        <v>5636.7940888721641</v>
      </c>
      <c r="CV14" s="93">
        <f t="shared" si="30"/>
        <v>6169.7784149666259</v>
      </c>
      <c r="CW14" s="93">
        <f t="shared" si="31"/>
        <v>6314.0332288758482</v>
      </c>
      <c r="CX14" s="93">
        <f t="shared" si="32"/>
        <v>5068.2809487888699</v>
      </c>
      <c r="CY14" s="93">
        <f t="shared" si="33"/>
        <v>4813.9978106933941</v>
      </c>
      <c r="CZ14" s="93"/>
      <c r="DA14" s="93"/>
    </row>
    <row r="15" spans="1:105" s="5" customFormat="1" ht="24.75" customHeight="1" thickBot="1" x14ac:dyDescent="0.3">
      <c r="A15" s="180" t="s">
        <v>25</v>
      </c>
      <c r="B15" s="181">
        <v>4</v>
      </c>
      <c r="C15" s="181">
        <v>2.7</v>
      </c>
      <c r="D15" s="181">
        <v>2</v>
      </c>
      <c r="E15" s="181">
        <v>-8.6</v>
      </c>
      <c r="F15" s="181">
        <v>8.5</v>
      </c>
      <c r="G15" s="181">
        <v>11.5</v>
      </c>
      <c r="H15" s="181">
        <v>-6</v>
      </c>
      <c r="I15" s="181">
        <v>-2.1</v>
      </c>
      <c r="J15" s="181">
        <v>-5.9</v>
      </c>
      <c r="K15" s="181">
        <v>10.199999999999999</v>
      </c>
      <c r="L15" s="181">
        <v>-12.6</v>
      </c>
      <c r="M15" s="181">
        <v>8.4</v>
      </c>
      <c r="N15" s="181">
        <v>10.199999999999999</v>
      </c>
      <c r="O15" s="181">
        <v>14</v>
      </c>
      <c r="P15" s="181">
        <v>16.600000000000001</v>
      </c>
      <c r="Q15" s="181">
        <v>16.2</v>
      </c>
      <c r="R15" s="181">
        <v>0</v>
      </c>
      <c r="S15" s="181">
        <v>0</v>
      </c>
      <c r="T15" s="181">
        <v>0</v>
      </c>
      <c r="U15" s="181">
        <v>0</v>
      </c>
      <c r="V15" s="181">
        <v>-19.600000000000001</v>
      </c>
      <c r="W15" s="181">
        <v>-20.3</v>
      </c>
      <c r="X15" s="181">
        <v>28.2</v>
      </c>
      <c r="Y15" s="181">
        <v>11.6</v>
      </c>
      <c r="Z15" s="181">
        <v>-16.2</v>
      </c>
      <c r="AA15" s="181">
        <v>-12</v>
      </c>
      <c r="AB15" s="181">
        <v>6.8</v>
      </c>
      <c r="AC15" s="181">
        <v>-18.600000000000001</v>
      </c>
      <c r="AD15" s="181">
        <v>-16.674299999999999</v>
      </c>
      <c r="AE15" s="181">
        <v>3.2911999999999999</v>
      </c>
      <c r="AF15" s="181">
        <v>162.31729999999999</v>
      </c>
      <c r="AG15" s="181">
        <v>-98.402600000000007</v>
      </c>
      <c r="AH15" s="181">
        <v>-22.7</v>
      </c>
      <c r="AI15" s="181">
        <v>-2.8</v>
      </c>
      <c r="AJ15" s="181">
        <v>-41</v>
      </c>
      <c r="AK15" s="181">
        <v>-41.1</v>
      </c>
      <c r="AL15" s="181">
        <v>7</v>
      </c>
      <c r="AM15" s="181">
        <v>-18.3</v>
      </c>
      <c r="AN15" s="181">
        <v>-108.7</v>
      </c>
      <c r="AO15" s="181">
        <v>23.9</v>
      </c>
      <c r="AP15" s="181">
        <v>-41.5</v>
      </c>
      <c r="AQ15" s="181">
        <v>-34.5</v>
      </c>
      <c r="AR15" s="181">
        <v>-124.7</v>
      </c>
      <c r="AS15" s="181">
        <v>74.599999999999994</v>
      </c>
      <c r="AT15" s="181">
        <v>2.8</v>
      </c>
      <c r="AU15" s="181">
        <v>-34.1</v>
      </c>
      <c r="AV15" s="181">
        <v>-32</v>
      </c>
      <c r="AW15" s="181">
        <v>46</v>
      </c>
      <c r="AX15" s="181">
        <v>61.7</v>
      </c>
      <c r="AY15" s="181">
        <v>78.099999999999994</v>
      </c>
      <c r="AZ15" s="181">
        <v>116.7</v>
      </c>
      <c r="BA15" s="181">
        <v>121.6</v>
      </c>
      <c r="BB15" s="181">
        <v>-52.2</v>
      </c>
      <c r="BC15" s="182">
        <v>-91.3</v>
      </c>
      <c r="BD15" s="182">
        <v>-213</v>
      </c>
      <c r="BE15" s="183">
        <v>-248.8</v>
      </c>
      <c r="BF15" s="184">
        <v>-46.4</v>
      </c>
      <c r="BG15" s="182">
        <v>-144.69999999999999</v>
      </c>
      <c r="BH15" s="182">
        <v>-225.3</v>
      </c>
      <c r="BI15" s="185">
        <v>-278.60000000000002</v>
      </c>
      <c r="BJ15" s="186">
        <v>27</v>
      </c>
      <c r="BK15" s="182">
        <v>-182.9</v>
      </c>
      <c r="BL15" s="182">
        <v>-113.7</v>
      </c>
      <c r="BM15" s="187">
        <v>-148.80000000000001</v>
      </c>
      <c r="BN15" s="187">
        <v>13.1</v>
      </c>
      <c r="BO15" s="187">
        <v>-48.1</v>
      </c>
      <c r="BP15" s="187">
        <v>-82.1</v>
      </c>
      <c r="BQ15" s="187">
        <v>-204.1</v>
      </c>
      <c r="BR15" s="93">
        <f t="shared" si="0"/>
        <v>198.51538461538462</v>
      </c>
      <c r="BS15" s="93">
        <f t="shared" si="1"/>
        <v>-138.67792207792206</v>
      </c>
      <c r="BT15" s="93">
        <f t="shared" si="2"/>
        <v>-151.53781094527361</v>
      </c>
      <c r="BU15" s="93">
        <f t="shared" si="3"/>
        <v>-253.93491253644316</v>
      </c>
      <c r="BV15" s="93">
        <f t="shared" si="4"/>
        <v>188.10256410256412</v>
      </c>
      <c r="BW15" s="93">
        <f t="shared" si="5"/>
        <v>-227.79826839826839</v>
      </c>
      <c r="BX15" s="93">
        <f t="shared" si="6"/>
        <v>-386.60522388059695</v>
      </c>
      <c r="BY15" s="93">
        <f t="shared" si="7"/>
        <v>50.578717201166185</v>
      </c>
      <c r="BZ15" s="93">
        <f t="shared" si="8"/>
        <v>199.35512820512821</v>
      </c>
      <c r="CA15" s="93">
        <f t="shared" si="9"/>
        <v>-234.04502164502165</v>
      </c>
      <c r="CB15" s="93">
        <f t="shared" si="10"/>
        <v>-120.49502487562187</v>
      </c>
      <c r="CC15" s="93">
        <f t="shared" si="11"/>
        <v>-276.10029154518952</v>
      </c>
      <c r="CD15" s="93">
        <f t="shared" si="12"/>
        <v>298.94871794871796</v>
      </c>
      <c r="CE15" s="93">
        <f t="shared" si="13"/>
        <v>-33.524242424242424</v>
      </c>
      <c r="CF15" s="93">
        <f t="shared" si="14"/>
        <v>-348.41442786069643</v>
      </c>
      <c r="CG15" s="93">
        <f t="shared" si="15"/>
        <v>-250.36465014577263</v>
      </c>
      <c r="CH15" s="93">
        <f t="shared" si="16"/>
        <v>-250.74743589743591</v>
      </c>
      <c r="CI15" s="93">
        <f t="shared" si="17"/>
        <v>529.51645021645027</v>
      </c>
      <c r="CJ15" s="93">
        <f t="shared" si="18"/>
        <v>-456.45149253731336</v>
      </c>
      <c r="CK15" s="93">
        <f t="shared" si="19"/>
        <v>-268.06720116618078</v>
      </c>
      <c r="CL15" s="93">
        <f t="shared" si="20"/>
        <v>-488.73076923076923</v>
      </c>
      <c r="CM15" s="93">
        <f t="shared" si="21"/>
        <v>-224.67489177489176</v>
      </c>
      <c r="CN15" s="93">
        <f t="shared" si="22"/>
        <v>74.951990049751231</v>
      </c>
      <c r="CO15" s="93">
        <f t="shared" si="23"/>
        <v>-327.12529154518955</v>
      </c>
      <c r="CP15" s="93">
        <f t="shared" si="24"/>
        <v>-685.73461538461538</v>
      </c>
      <c r="CQ15" s="93">
        <f t="shared" si="25"/>
        <v>-251.32770562770563</v>
      </c>
      <c r="CR15" s="93">
        <f t="shared" si="26"/>
        <v>854.49353233830823</v>
      </c>
      <c r="CS15" s="93">
        <f t="shared" si="27"/>
        <v>626.58104956268221</v>
      </c>
      <c r="CT15" s="93">
        <f t="shared" si="28"/>
        <v>-581.43846153846152</v>
      </c>
      <c r="CU15" s="93">
        <f t="shared" si="29"/>
        <v>243.20692640692639</v>
      </c>
      <c r="CV15" s="93">
        <f t="shared" si="30"/>
        <v>850.00049751243762</v>
      </c>
      <c r="CW15" s="93">
        <f t="shared" si="31"/>
        <v>-223.14139941690965</v>
      </c>
      <c r="CX15" s="93">
        <f t="shared" si="32"/>
        <v>-585.13333333333333</v>
      </c>
      <c r="CY15" s="93">
        <f t="shared" si="33"/>
        <v>720.0424242424242</v>
      </c>
      <c r="CZ15" s="93"/>
      <c r="DA15" s="93"/>
    </row>
    <row r="16" spans="1:105" x14ac:dyDescent="0.25">
      <c r="A16" s="303"/>
      <c r="B16" s="333">
        <v>1995</v>
      </c>
      <c r="C16" s="334"/>
      <c r="D16" s="334"/>
      <c r="E16" s="335"/>
      <c r="F16" s="336">
        <v>1996</v>
      </c>
      <c r="G16" s="334"/>
      <c r="H16" s="334"/>
      <c r="I16" s="334"/>
      <c r="J16" s="333">
        <v>1997</v>
      </c>
      <c r="K16" s="334"/>
      <c r="L16" s="334"/>
      <c r="M16" s="335"/>
      <c r="N16" s="330">
        <v>1998</v>
      </c>
      <c r="O16" s="331"/>
      <c r="P16" s="331"/>
      <c r="Q16" s="331"/>
      <c r="R16" s="330">
        <v>1999</v>
      </c>
      <c r="S16" s="331"/>
      <c r="T16" s="331"/>
      <c r="U16" s="332"/>
      <c r="V16" s="337">
        <v>2000</v>
      </c>
      <c r="W16" s="331"/>
      <c r="X16" s="331"/>
      <c r="Y16" s="332"/>
      <c r="Z16" s="330">
        <v>2001</v>
      </c>
      <c r="AA16" s="331"/>
      <c r="AB16" s="331"/>
      <c r="AC16" s="332"/>
      <c r="AD16" s="330">
        <v>2002</v>
      </c>
      <c r="AE16" s="331"/>
      <c r="AF16" s="331"/>
      <c r="AG16" s="332"/>
      <c r="AH16" s="330">
        <v>2003</v>
      </c>
      <c r="AI16" s="331"/>
      <c r="AJ16" s="331"/>
      <c r="AK16" s="332"/>
      <c r="AL16" s="330">
        <v>2004</v>
      </c>
      <c r="AM16" s="331"/>
      <c r="AN16" s="331"/>
      <c r="AO16" s="332"/>
      <c r="AP16" s="330">
        <v>2005</v>
      </c>
      <c r="AQ16" s="331"/>
      <c r="AR16" s="331"/>
      <c r="AS16" s="332"/>
      <c r="AT16" s="330">
        <v>2006</v>
      </c>
      <c r="AU16" s="331"/>
      <c r="AV16" s="331"/>
      <c r="AW16" s="332"/>
      <c r="AX16" s="330">
        <v>2007</v>
      </c>
      <c r="AY16" s="331"/>
      <c r="AZ16" s="331"/>
      <c r="BA16" s="332"/>
      <c r="BB16" s="330">
        <v>2008</v>
      </c>
      <c r="BC16" s="331"/>
      <c r="BD16" s="331"/>
      <c r="BE16" s="332"/>
      <c r="BF16" s="330">
        <v>2009</v>
      </c>
      <c r="BG16" s="337"/>
      <c r="BH16" s="337"/>
      <c r="BI16" s="338"/>
      <c r="BJ16" s="330">
        <v>2010</v>
      </c>
      <c r="BK16" s="337"/>
      <c r="BL16" s="337"/>
      <c r="BM16" s="338"/>
      <c r="BN16" s="339">
        <v>2011</v>
      </c>
      <c r="BO16" s="319"/>
      <c r="BP16" s="319"/>
      <c r="BQ16" s="320"/>
      <c r="BR16" s="339">
        <v>2012</v>
      </c>
      <c r="BS16" s="319"/>
      <c r="BT16" s="319"/>
      <c r="BU16" s="320"/>
      <c r="BV16" s="339">
        <v>2013</v>
      </c>
      <c r="BW16" s="319"/>
      <c r="BX16" s="319"/>
      <c r="BY16" s="320"/>
      <c r="BZ16" s="339">
        <v>2014</v>
      </c>
      <c r="CA16" s="319"/>
      <c r="CB16" s="319"/>
      <c r="CC16" s="320"/>
      <c r="CD16" s="339">
        <v>2015</v>
      </c>
      <c r="CE16" s="343"/>
      <c r="CF16" s="343"/>
      <c r="CG16" s="344"/>
      <c r="CH16" s="339">
        <v>2016</v>
      </c>
      <c r="CI16" s="343"/>
      <c r="CJ16" s="343"/>
      <c r="CK16" s="344"/>
      <c r="CL16" s="339">
        <v>2017</v>
      </c>
      <c r="CM16" s="343"/>
      <c r="CN16" s="343"/>
      <c r="CO16" s="344"/>
      <c r="CP16" s="339">
        <v>2018</v>
      </c>
      <c r="CQ16" s="343"/>
      <c r="CR16" s="343"/>
      <c r="CS16" s="344"/>
      <c r="CT16" s="340">
        <v>2019</v>
      </c>
      <c r="CU16" s="341"/>
      <c r="CV16" s="341"/>
      <c r="CW16" s="342"/>
      <c r="CX16" s="340">
        <v>2020</v>
      </c>
      <c r="CY16" s="341"/>
      <c r="CZ16" s="341"/>
      <c r="DA16" s="342"/>
    </row>
    <row r="17" spans="1:105" ht="13.8" thickBot="1" x14ac:dyDescent="0.3">
      <c r="A17" s="304"/>
      <c r="B17" s="150" t="s">
        <v>8</v>
      </c>
      <c r="C17" s="150" t="s">
        <v>9</v>
      </c>
      <c r="D17" s="151" t="s">
        <v>10</v>
      </c>
      <c r="E17" s="150" t="s">
        <v>11</v>
      </c>
      <c r="F17" s="151" t="s">
        <v>8</v>
      </c>
      <c r="G17" s="150" t="s">
        <v>9</v>
      </c>
      <c r="H17" s="150" t="s">
        <v>10</v>
      </c>
      <c r="I17" s="150" t="s">
        <v>11</v>
      </c>
      <c r="J17" s="151" t="s">
        <v>8</v>
      </c>
      <c r="K17" s="150" t="s">
        <v>9</v>
      </c>
      <c r="L17" s="150" t="s">
        <v>10</v>
      </c>
      <c r="M17" s="150" t="s">
        <v>11</v>
      </c>
      <c r="N17" s="152" t="s">
        <v>8</v>
      </c>
      <c r="O17" s="150" t="s">
        <v>9</v>
      </c>
      <c r="P17" s="150" t="s">
        <v>10</v>
      </c>
      <c r="Q17" s="153" t="s">
        <v>11</v>
      </c>
      <c r="R17" s="152" t="s">
        <v>8</v>
      </c>
      <c r="S17" s="150" t="s">
        <v>9</v>
      </c>
      <c r="T17" s="150" t="s">
        <v>10</v>
      </c>
      <c r="U17" s="153" t="s">
        <v>11</v>
      </c>
      <c r="V17" s="152" t="s">
        <v>8</v>
      </c>
      <c r="W17" s="150" t="s">
        <v>9</v>
      </c>
      <c r="X17" s="150" t="s">
        <v>10</v>
      </c>
      <c r="Y17" s="153" t="s">
        <v>11</v>
      </c>
      <c r="Z17" s="152" t="s">
        <v>8</v>
      </c>
      <c r="AA17" s="150" t="s">
        <v>9</v>
      </c>
      <c r="AB17" s="150" t="s">
        <v>10</v>
      </c>
      <c r="AC17" s="153" t="s">
        <v>11</v>
      </c>
      <c r="AD17" s="152" t="s">
        <v>8</v>
      </c>
      <c r="AE17" s="150" t="s">
        <v>9</v>
      </c>
      <c r="AF17" s="150" t="s">
        <v>10</v>
      </c>
      <c r="AG17" s="153" t="s">
        <v>11</v>
      </c>
      <c r="AH17" s="152" t="s">
        <v>8</v>
      </c>
      <c r="AI17" s="150" t="s">
        <v>9</v>
      </c>
      <c r="AJ17" s="150" t="s">
        <v>10</v>
      </c>
      <c r="AK17" s="153" t="s">
        <v>11</v>
      </c>
      <c r="AL17" s="152" t="s">
        <v>8</v>
      </c>
      <c r="AM17" s="150" t="s">
        <v>9</v>
      </c>
      <c r="AN17" s="150" t="s">
        <v>10</v>
      </c>
      <c r="AO17" s="153" t="s">
        <v>11</v>
      </c>
      <c r="AP17" s="152" t="s">
        <v>8</v>
      </c>
      <c r="AQ17" s="150" t="s">
        <v>9</v>
      </c>
      <c r="AR17" s="150" t="s">
        <v>10</v>
      </c>
      <c r="AS17" s="153" t="s">
        <v>11</v>
      </c>
      <c r="AT17" s="152" t="s">
        <v>8</v>
      </c>
      <c r="AU17" s="150" t="s">
        <v>9</v>
      </c>
      <c r="AV17" s="150" t="s">
        <v>10</v>
      </c>
      <c r="AW17" s="153" t="s">
        <v>11</v>
      </c>
      <c r="AX17" s="152" t="s">
        <v>8</v>
      </c>
      <c r="AY17" s="150" t="s">
        <v>9</v>
      </c>
      <c r="AZ17" s="150" t="s">
        <v>10</v>
      </c>
      <c r="BA17" s="153" t="s">
        <v>11</v>
      </c>
      <c r="BB17" s="152" t="s">
        <v>8</v>
      </c>
      <c r="BC17" s="150" t="s">
        <v>9</v>
      </c>
      <c r="BD17" s="150" t="s">
        <v>10</v>
      </c>
      <c r="BE17" s="153" t="s">
        <v>11</v>
      </c>
      <c r="BF17" s="150" t="s">
        <v>8</v>
      </c>
      <c r="BG17" s="150" t="s">
        <v>9</v>
      </c>
      <c r="BH17" s="150" t="s">
        <v>10</v>
      </c>
      <c r="BI17" s="153" t="s">
        <v>11</v>
      </c>
      <c r="BJ17" s="150" t="s">
        <v>8</v>
      </c>
      <c r="BK17" s="150" t="s">
        <v>9</v>
      </c>
      <c r="BL17" s="150" t="s">
        <v>10</v>
      </c>
      <c r="BM17" s="153" t="s">
        <v>11</v>
      </c>
      <c r="BN17" s="201" t="s">
        <v>13</v>
      </c>
      <c r="BO17" s="202" t="s">
        <v>14</v>
      </c>
      <c r="BP17" s="203" t="s">
        <v>15</v>
      </c>
      <c r="BQ17" s="204" t="s">
        <v>16</v>
      </c>
      <c r="BR17" s="201" t="s">
        <v>13</v>
      </c>
      <c r="BS17" s="202" t="s">
        <v>14</v>
      </c>
      <c r="BT17" s="203" t="s">
        <v>15</v>
      </c>
      <c r="BU17" s="204" t="s">
        <v>16</v>
      </c>
      <c r="BV17" s="201" t="s">
        <v>13</v>
      </c>
      <c r="BW17" s="202" t="s">
        <v>14</v>
      </c>
      <c r="BX17" s="203" t="s">
        <v>15</v>
      </c>
      <c r="BY17" s="204" t="s">
        <v>16</v>
      </c>
      <c r="BZ17" s="201" t="s">
        <v>13</v>
      </c>
      <c r="CA17" s="202" t="s">
        <v>14</v>
      </c>
      <c r="CB17" s="203" t="s">
        <v>15</v>
      </c>
      <c r="CC17" s="204" t="s">
        <v>16</v>
      </c>
      <c r="CD17" s="228" t="s">
        <v>13</v>
      </c>
      <c r="CE17" s="229" t="s">
        <v>14</v>
      </c>
      <c r="CF17" s="230" t="s">
        <v>15</v>
      </c>
      <c r="CG17" s="231" t="s">
        <v>16</v>
      </c>
      <c r="CH17" s="228" t="s">
        <v>13</v>
      </c>
      <c r="CI17" s="229" t="s">
        <v>14</v>
      </c>
      <c r="CJ17" s="230" t="s">
        <v>15</v>
      </c>
      <c r="CK17" s="231" t="s">
        <v>16</v>
      </c>
      <c r="CL17" s="228" t="s">
        <v>13</v>
      </c>
      <c r="CM17" s="229" t="s">
        <v>14</v>
      </c>
      <c r="CN17" s="230" t="s">
        <v>15</v>
      </c>
      <c r="CO17" s="231" t="s">
        <v>16</v>
      </c>
      <c r="CP17" s="228" t="s">
        <v>13</v>
      </c>
      <c r="CQ17" s="229" t="s">
        <v>14</v>
      </c>
      <c r="CR17" s="230" t="s">
        <v>15</v>
      </c>
      <c r="CS17" s="231" t="s">
        <v>16</v>
      </c>
      <c r="CT17" s="232" t="s">
        <v>13</v>
      </c>
      <c r="CU17" s="233" t="s">
        <v>14</v>
      </c>
      <c r="CV17" s="234" t="s">
        <v>15</v>
      </c>
      <c r="CW17" s="235" t="s">
        <v>16</v>
      </c>
      <c r="CX17" s="232" t="s">
        <v>13</v>
      </c>
      <c r="CY17" s="233" t="s">
        <v>14</v>
      </c>
      <c r="CZ17" s="234" t="s">
        <v>15</v>
      </c>
      <c r="DA17" s="235" t="s">
        <v>16</v>
      </c>
    </row>
    <row r="18" spans="1:105" x14ac:dyDescent="0.25">
      <c r="A18" s="292" t="s">
        <v>23</v>
      </c>
      <c r="B18" s="291">
        <f>B3*$BK33</f>
        <v>256.04624316139933</v>
      </c>
      <c r="C18" s="291">
        <f>C3*$BL33</f>
        <v>349.96005203193687</v>
      </c>
      <c r="D18" s="291">
        <f>D3*$BM33</f>
        <v>450.04528368481436</v>
      </c>
      <c r="E18" s="291">
        <f>E3*$BN33</f>
        <v>476.52584995944335</v>
      </c>
      <c r="F18" s="291">
        <f>F3*$BK33</f>
        <v>463.38922219805585</v>
      </c>
      <c r="G18" s="291">
        <f>G3*$BL33</f>
        <v>505.46188212074992</v>
      </c>
      <c r="H18" s="291">
        <f>H3*$BM33</f>
        <v>586.62991264448965</v>
      </c>
      <c r="I18" s="291">
        <f>I3*$BN33</f>
        <v>600.92014814162746</v>
      </c>
      <c r="J18" s="291">
        <f>J3*$BK33</f>
        <v>558.28976594000426</v>
      </c>
      <c r="K18" s="291">
        <f>K3*$BL33</f>
        <v>599.02197003678123</v>
      </c>
      <c r="L18" s="291">
        <f>L3*$BM33</f>
        <v>677.79320568252024</v>
      </c>
      <c r="M18" s="291">
        <f>M3*$BN33</f>
        <v>681.4043222646302</v>
      </c>
      <c r="N18" s="291">
        <f>N3*$BK33</f>
        <v>600.23776747921227</v>
      </c>
      <c r="O18" s="291">
        <f>O3*$BL33</f>
        <v>650.17246792859066</v>
      </c>
      <c r="P18" s="291">
        <f>P3*$BM33</f>
        <v>721.9320568252009</v>
      </c>
      <c r="Q18" s="291">
        <f>Q3*$BN33</f>
        <v>851.40986311361496</v>
      </c>
      <c r="R18" s="291">
        <f>R3*$BK33</f>
        <v>982.01905941008158</v>
      </c>
      <c r="S18" s="291">
        <f>S3*$BL33</f>
        <v>1188.6555575491163</v>
      </c>
      <c r="T18" s="291">
        <f>T3*$BM33</f>
        <v>1467.4832083296569</v>
      </c>
      <c r="U18" s="291">
        <f>U3*$BN33</f>
        <v>1538.7681005049137</v>
      </c>
      <c r="V18" s="291">
        <f>V3*$BK33</f>
        <v>1664.1916247009417</v>
      </c>
      <c r="W18" s="291">
        <f>W3*$BL33</f>
        <v>1830.8425047097871</v>
      </c>
      <c r="X18" s="291">
        <f>X3*$BM33</f>
        <v>2177.8729021441809</v>
      </c>
      <c r="Y18" s="291">
        <f>Y3*$BN33</f>
        <v>2172.8600614951238</v>
      </c>
      <c r="Z18" s="291">
        <f>Z3*$BK33</f>
        <v>2071.1417175553361</v>
      </c>
      <c r="AA18" s="291">
        <f>AA3*$BL33</f>
        <v>2271.5569211447023</v>
      </c>
      <c r="AB18" s="291">
        <f>AB3*$BM33</f>
        <v>2658.9115679872943</v>
      </c>
      <c r="AC18" s="291">
        <f>AC3*$BN33</f>
        <v>2604.625228091576</v>
      </c>
      <c r="AD18" s="291">
        <f>AD3*$BK33</f>
        <v>2464.7845968513157</v>
      </c>
      <c r="AE18" s="291">
        <f>AE3*$BL33</f>
        <v>2728.7508625459768</v>
      </c>
      <c r="AF18" s="291">
        <f>AF3*$BM33</f>
        <v>3219.8983043501285</v>
      </c>
      <c r="AG18" s="291">
        <f>AG3*$BN33</f>
        <v>3218.1669320623496</v>
      </c>
      <c r="AH18" s="291">
        <f>AH3*$BK33</f>
        <v>3106.4401867126194</v>
      </c>
      <c r="AI18" s="291">
        <f>AI3*$BL33</f>
        <v>3347.1202386292271</v>
      </c>
      <c r="AJ18" s="291">
        <f>AJ3*$BM33</f>
        <v>3847.6680843554227</v>
      </c>
      <c r="AK18" s="291">
        <f>AK3*$BN33</f>
        <v>3886.2054591069996</v>
      </c>
      <c r="AL18" s="291">
        <f>AL3*$BK33</f>
        <v>3830.5607535426871</v>
      </c>
      <c r="AM18" s="291">
        <f>AM3*$BL33</f>
        <v>4285.8505786310216</v>
      </c>
      <c r="AN18" s="291">
        <f>AN3*$BM33</f>
        <v>4909.7792288008477</v>
      </c>
      <c r="AO18" s="291">
        <f>AO3*$BN33</f>
        <v>5258.4765758911444</v>
      </c>
      <c r="AP18" s="291">
        <f>AP3*$BK33</f>
        <v>4857.9054457847451</v>
      </c>
      <c r="AQ18" s="291">
        <f>AQ3*$BL33</f>
        <v>5479.6859334350047</v>
      </c>
      <c r="AR18" s="291">
        <f>AR3*$BM33</f>
        <v>6246.9833583340696</v>
      </c>
      <c r="AS18" s="291">
        <f>AS3*$BN33</f>
        <v>6621.7105000723104</v>
      </c>
      <c r="AT18" s="291">
        <f>AT3*$BK33</f>
        <v>6311.7033277007231</v>
      </c>
      <c r="AU18" s="291">
        <f>AU3*$BL33</f>
        <v>6871.9722705660715</v>
      </c>
      <c r="AV18" s="291">
        <f>AV3*$BM33</f>
        <v>7775.9189623224229</v>
      </c>
      <c r="AW18" s="291">
        <f>AW3*$BN33</f>
        <v>7953.0484503606076</v>
      </c>
      <c r="AX18" s="291">
        <f>AX3*$BK33</f>
        <v>7387.4244165230621</v>
      </c>
      <c r="AY18" s="291">
        <f>AY3*$BL33</f>
        <v>8382.0989952453565</v>
      </c>
      <c r="AZ18" s="291">
        <f>AZ3*$BM33</f>
        <v>9514.6477014029842</v>
      </c>
      <c r="BA18" s="291">
        <f>BA3*$BN33</f>
        <v>10416.161874280828</v>
      </c>
      <c r="BB18" s="291">
        <f>BB3*$BK33</f>
        <v>9672.773331548744</v>
      </c>
      <c r="BC18" s="291">
        <f>BC3*$BL33</f>
        <v>11048.399632188031</v>
      </c>
      <c r="BD18" s="291">
        <f>BD3*$BM33</f>
        <v>12335.366099002913</v>
      </c>
      <c r="BE18" s="291">
        <f>BE3*$BN33</f>
        <v>11290.005239032425</v>
      </c>
      <c r="BF18" s="291">
        <f>BF3*$BK33</f>
        <v>9081.0341202255258</v>
      </c>
      <c r="BG18" s="291">
        <f>BG3*$BL33</f>
        <v>9976.2895128734181</v>
      </c>
      <c r="BH18" s="291">
        <f>BH3*$BM33</f>
        <v>11126.944816024001</v>
      </c>
      <c r="BI18" s="291">
        <f>BI3*$BN33</f>
        <v>11499.987067160471</v>
      </c>
      <c r="BJ18" s="291">
        <f>BJ3*$BK33</f>
        <v>10891.008669756235</v>
      </c>
      <c r="BK18" s="291">
        <f>BK3*$BL33</f>
        <v>11845.548847223468</v>
      </c>
      <c r="BL18" s="291">
        <f>BL3*$BM33</f>
        <v>12917.293567457868</v>
      </c>
      <c r="BM18" s="188">
        <f>BM3*$BN33</f>
        <v>14086.644229959064</v>
      </c>
      <c r="BN18" s="236">
        <v>13024.8</v>
      </c>
      <c r="BO18" s="206">
        <v>14434.8</v>
      </c>
      <c r="BP18" s="206">
        <v>15745.6</v>
      </c>
      <c r="BQ18" s="237">
        <v>16908.8</v>
      </c>
      <c r="BR18" s="236">
        <v>15182.8</v>
      </c>
      <c r="BS18" s="206">
        <v>16436</v>
      </c>
      <c r="BT18" s="237">
        <v>17715.8</v>
      </c>
      <c r="BU18" s="238">
        <v>18768.900000000001</v>
      </c>
      <c r="BV18" s="236">
        <v>16370</v>
      </c>
      <c r="BW18" s="206">
        <v>17507.900000000001</v>
      </c>
      <c r="BX18" s="206">
        <v>19003.5</v>
      </c>
      <c r="BY18" s="237">
        <v>20104.3</v>
      </c>
      <c r="BZ18" s="236">
        <v>17311.400000000001</v>
      </c>
      <c r="CA18" s="239">
        <v>19044.2</v>
      </c>
      <c r="CB18" s="206">
        <v>20544</v>
      </c>
      <c r="CC18" s="237">
        <v>22130.5</v>
      </c>
      <c r="CD18" s="270">
        <v>18467.900000000001</v>
      </c>
      <c r="CE18" s="271">
        <v>19751</v>
      </c>
      <c r="CF18" s="272">
        <v>21788.6</v>
      </c>
      <c r="CG18" s="273">
        <v>23079.8</v>
      </c>
      <c r="CH18" s="205">
        <v>18885.099999999999</v>
      </c>
      <c r="CI18" s="206">
        <v>20452.2</v>
      </c>
      <c r="CJ18" s="206">
        <v>22235.1</v>
      </c>
      <c r="CK18" s="207">
        <v>24043.599999999999</v>
      </c>
      <c r="CL18" s="197">
        <v>20586.099999999999</v>
      </c>
      <c r="CM18" s="223">
        <v>21917.599999999999</v>
      </c>
      <c r="CN18" s="223">
        <v>23718.2</v>
      </c>
      <c r="CO18" s="274">
        <v>25621.200000000001</v>
      </c>
      <c r="CP18" s="197">
        <v>22845.3</v>
      </c>
      <c r="CQ18" s="223">
        <v>25225.599999999999</v>
      </c>
      <c r="CR18" s="223">
        <v>27508.9</v>
      </c>
      <c r="CS18" s="274">
        <v>29049.9</v>
      </c>
      <c r="CT18" s="197">
        <v>24944.799999999999</v>
      </c>
      <c r="CU18" s="223">
        <v>26410.2</v>
      </c>
      <c r="CV18" s="223">
        <v>28875.4</v>
      </c>
      <c r="CW18" s="274">
        <v>29815.599999999999</v>
      </c>
      <c r="CX18" s="223">
        <v>25317.7</v>
      </c>
      <c r="CY18" s="288">
        <v>23288.2</v>
      </c>
      <c r="CZ18" s="309">
        <v>27941.3</v>
      </c>
      <c r="DA18" s="289"/>
    </row>
    <row r="19" spans="1:105" x14ac:dyDescent="0.25">
      <c r="A19" s="293"/>
      <c r="B19" s="291"/>
      <c r="C19" s="291"/>
      <c r="D19" s="291"/>
      <c r="E19" s="291"/>
      <c r="F19" s="291"/>
      <c r="G19" s="291"/>
      <c r="H19" s="291"/>
      <c r="I19" s="291"/>
      <c r="J19" s="291"/>
      <c r="K19" s="291"/>
      <c r="L19" s="291"/>
      <c r="M19" s="291"/>
      <c r="N19" s="291"/>
      <c r="O19" s="291"/>
      <c r="P19" s="291"/>
      <c r="Q19" s="291"/>
      <c r="R19" s="291"/>
      <c r="S19" s="291"/>
      <c r="T19" s="291"/>
      <c r="U19" s="291"/>
      <c r="V19" s="291"/>
      <c r="W19" s="291"/>
      <c r="X19" s="291"/>
      <c r="Y19" s="291"/>
      <c r="Z19" s="291"/>
      <c r="AA19" s="291"/>
      <c r="AB19" s="291"/>
      <c r="AC19" s="291"/>
      <c r="AD19" s="291"/>
      <c r="AE19" s="291"/>
      <c r="AF19" s="291"/>
      <c r="AG19" s="291"/>
      <c r="AH19" s="291"/>
      <c r="AI19" s="291"/>
      <c r="AJ19" s="291"/>
      <c r="AK19" s="291"/>
      <c r="AL19" s="291"/>
      <c r="AM19" s="291"/>
      <c r="AN19" s="291"/>
      <c r="AO19" s="291"/>
      <c r="AP19" s="291"/>
      <c r="AQ19" s="291"/>
      <c r="AR19" s="291"/>
      <c r="AS19" s="291"/>
      <c r="AT19" s="291"/>
      <c r="AU19" s="291"/>
      <c r="AV19" s="291"/>
      <c r="AW19" s="291"/>
      <c r="AX19" s="291"/>
      <c r="AY19" s="291"/>
      <c r="AZ19" s="291"/>
      <c r="BA19" s="291"/>
      <c r="BB19" s="291"/>
      <c r="BC19" s="291"/>
      <c r="BD19" s="291"/>
      <c r="BE19" s="291"/>
      <c r="BF19" s="291"/>
      <c r="BG19" s="291"/>
      <c r="BH19" s="291"/>
      <c r="BI19" s="291"/>
      <c r="BJ19" s="291"/>
      <c r="BK19" s="291"/>
      <c r="BL19" s="291"/>
      <c r="BM19" s="291"/>
      <c r="BN19" s="208"/>
      <c r="BO19" s="209"/>
      <c r="BP19" s="209"/>
      <c r="BQ19" s="240"/>
      <c r="BR19" s="208"/>
      <c r="BS19" s="209"/>
      <c r="BT19" s="240"/>
      <c r="BU19" s="241"/>
      <c r="BV19" s="208"/>
      <c r="BW19" s="209"/>
      <c r="BX19" s="209"/>
      <c r="BY19" s="240"/>
      <c r="BZ19" s="242"/>
      <c r="CA19" s="243"/>
      <c r="CB19" s="244"/>
      <c r="CC19" s="245"/>
      <c r="CD19" s="275"/>
      <c r="CE19" s="189"/>
      <c r="CF19" s="276"/>
      <c r="CG19" s="190"/>
      <c r="CH19" s="208"/>
      <c r="CI19" s="209"/>
      <c r="CJ19" s="209"/>
      <c r="CK19" s="210"/>
      <c r="CL19" s="198"/>
      <c r="CM19" s="224"/>
      <c r="CN19" s="224"/>
      <c r="CO19" s="277"/>
      <c r="CP19" s="198"/>
      <c r="CQ19" s="224"/>
      <c r="CR19" s="224"/>
      <c r="CS19" s="277"/>
      <c r="CT19" s="198"/>
      <c r="CU19" s="224"/>
      <c r="CV19" s="224"/>
      <c r="CW19" s="277"/>
      <c r="CX19" s="224"/>
      <c r="CY19" s="189"/>
      <c r="CZ19" s="305"/>
      <c r="DA19" s="190"/>
    </row>
    <row r="20" spans="1:105" x14ac:dyDescent="0.25">
      <c r="A20" s="294" t="s">
        <v>17</v>
      </c>
      <c r="B20" s="291">
        <f t="shared" ref="B20:B30" si="34">B5*$BK35</f>
        <v>198.6780734191095</v>
      </c>
      <c r="C20" s="291">
        <f t="shared" ref="C20:C30" si="35">C5*$BL35</f>
        <v>254.42299810413036</v>
      </c>
      <c r="D20" s="291">
        <f t="shared" ref="D20:D30" si="36">D5*$BM35</f>
        <v>306.02286380626146</v>
      </c>
      <c r="E20" s="291">
        <f t="shared" ref="E20:E30" si="37">E5*$BN35</f>
        <v>347.64320273005507</v>
      </c>
      <c r="F20" s="291">
        <f t="shared" ref="F20:F30" si="38">F5*$BK35</f>
        <v>362.26951135581555</v>
      </c>
      <c r="G20" s="291">
        <f t="shared" ref="G20:G30" si="39">G5*$BL35</f>
        <v>381.74369157598272</v>
      </c>
      <c r="H20" s="291">
        <f t="shared" ref="H20:H30" si="40">H5*$BM35</f>
        <v>396.40661342884209</v>
      </c>
      <c r="I20" s="291">
        <f t="shared" ref="I20:I30" si="41">I5*$BN35</f>
        <v>423.84936784362816</v>
      </c>
      <c r="J20" s="291">
        <f t="shared" ref="J20:J30" si="42">J5*$BK35</f>
        <v>453.165826402417</v>
      </c>
      <c r="K20" s="291">
        <f t="shared" ref="K20:K30" si="43">K5*$BL35</f>
        <v>466.15097807147316</v>
      </c>
      <c r="L20" s="291">
        <f t="shared" ref="L20:L30" si="44">L5*$BM35</f>
        <v>491.35300425833185</v>
      </c>
      <c r="M20" s="291">
        <f t="shared" ref="M20:M30" si="45">M5*$BN35</f>
        <v>524.22903910275852</v>
      </c>
      <c r="N20" s="291">
        <f t="shared" ref="N20:N30" si="46">N5*$BK35</f>
        <v>460.62173644242773</v>
      </c>
      <c r="O20" s="291">
        <f t="shared" ref="O20:O30" si="47">O5*$BL35</f>
        <v>466.26017249126033</v>
      </c>
      <c r="P20" s="291">
        <f t="shared" ref="P20:P30" si="48">P5*$BM35</f>
        <v>547.08240757129317</v>
      </c>
      <c r="Q20" s="291">
        <f t="shared" ref="Q20:Q30" si="49">Q5*$BN35</f>
        <v>707.96936608356407</v>
      </c>
      <c r="R20" s="291">
        <f t="shared" ref="R20:R29" si="50">R5*$BK35</f>
        <v>776.29181004817622</v>
      </c>
      <c r="S20" s="291">
        <f t="shared" ref="S20:S30" si="51">S5*$BL35</f>
        <v>836.75683882916337</v>
      </c>
      <c r="T20" s="291">
        <f t="shared" ref="T20:T30" si="52">T5*$BM35</f>
        <v>926.1075306881005</v>
      </c>
      <c r="U20" s="291">
        <f t="shared" ref="U20:U30" si="53">U5*$BN35</f>
        <v>1039.4607642589642</v>
      </c>
      <c r="V20" s="291">
        <f t="shared" ref="V20:V30" si="54">V5*$BK35</f>
        <v>1093.93550689981</v>
      </c>
      <c r="W20" s="291">
        <f t="shared" ref="W20:W30" si="55">W5*$BL35</f>
        <v>1141.1908811958224</v>
      </c>
      <c r="X20" s="291">
        <f t="shared" ref="X20:X30" si="56">X5*$BM35</f>
        <v>1268.0883525773838</v>
      </c>
      <c r="Y20" s="291">
        <f t="shared" ref="Y20:Y30" si="57">Y5*$BN35</f>
        <v>1373.1201898913653</v>
      </c>
      <c r="Z20" s="291">
        <f t="shared" ref="Z20:Z30" si="58">Z5*$BK35</f>
        <v>1432.302247833238</v>
      </c>
      <c r="AA20" s="291">
        <f t="shared" ref="AA20:AA30" si="59">AA5*$BL35</f>
        <v>1542.5895683334977</v>
      </c>
      <c r="AB20" s="291">
        <f t="shared" ref="AB20:AB30" si="60">AB5*$BM35</f>
        <v>1655.4783179068581</v>
      </c>
      <c r="AC20" s="291">
        <f t="shared" ref="AC20:AC30" si="61">AC5*$BN35</f>
        <v>1782.0101682816889</v>
      </c>
      <c r="AD20" s="291">
        <f t="shared" ref="AD20:AD30" si="62">AD5*$BK35</f>
        <v>1852.8482485191364</v>
      </c>
      <c r="AE20" s="291">
        <f t="shared" ref="AE20:AE30" si="63">AE5*$BL35</f>
        <v>1942.1822889623129</v>
      </c>
      <c r="AF20" s="291">
        <f t="shared" ref="AF20:AF30" si="64">AF5*$BM35</f>
        <v>2070.1654792341246</v>
      </c>
      <c r="AG20" s="291">
        <f t="shared" ref="AG20:AG30" si="65">AG5*$BN35</f>
        <v>2242.906680909171</v>
      </c>
      <c r="AH20" s="291">
        <f t="shared" ref="AH20:AH30" si="66">AH5*$BK35</f>
        <v>2277.6708714873962</v>
      </c>
      <c r="AI20" s="291">
        <f t="shared" ref="AI20:AI30" si="67">AI5*$BL35</f>
        <v>2372.3579642962814</v>
      </c>
      <c r="AJ20" s="291">
        <f t="shared" ref="AJ20:AJ30" si="68">AJ5*$BM35</f>
        <v>2494.135225462534</v>
      </c>
      <c r="AK20" s="291">
        <f t="shared" ref="AK20:AK30" si="69">AK5*$BN35</f>
        <v>2724.0180983484738</v>
      </c>
      <c r="AL20" s="291">
        <f t="shared" ref="AL20:AL30" si="70">AL5*$BK35</f>
        <v>2839.9342050929113</v>
      </c>
      <c r="AM20" s="291">
        <f t="shared" ref="AM20:AM30" si="71">AM5*$BL35</f>
        <v>2986.2489923398098</v>
      </c>
      <c r="AN20" s="291">
        <f t="shared" ref="AN20:AN30" si="72">AN5*$BM35</f>
        <v>3192.4365987485289</v>
      </c>
      <c r="AO20" s="291">
        <f t="shared" ref="AO20:AO30" si="73">AO5*$BN35</f>
        <v>3484.3453275186034</v>
      </c>
      <c r="AP20" s="291">
        <f t="shared" ref="AP20:AP30" si="74">AP5*$BK35</f>
        <v>3514.4747722421175</v>
      </c>
      <c r="AQ20" s="291">
        <f t="shared" ref="AQ20:AQ30" si="75">AQ5*$BL35</f>
        <v>3792.2130047889887</v>
      </c>
      <c r="AR20" s="291">
        <f t="shared" ref="AR20:AR30" si="76">AR5*$BM35</f>
        <v>4030.9848719897545</v>
      </c>
      <c r="AS20" s="291">
        <f t="shared" ref="AS20:AS30" si="77">AS5*$BN35</f>
        <v>4389.6051921892276</v>
      </c>
      <c r="AT20" s="291">
        <f t="shared" ref="AT20:AT30" si="78">AT5*$BK35</f>
        <v>4362.1459563498083</v>
      </c>
      <c r="AU20" s="291">
        <f t="shared" ref="AU20:AU30" si="79">AU5*$BL35</f>
        <v>4694.4864954904597</v>
      </c>
      <c r="AV20" s="291">
        <f t="shared" ref="AV20:AV30" si="80">AV5*$BM35</f>
        <v>4959.2650889668603</v>
      </c>
      <c r="AW20" s="291">
        <f t="shared" ref="AW20:AW30" si="81">AW5*$BN35</f>
        <v>5384.2961894611281</v>
      </c>
      <c r="AX20" s="291">
        <f t="shared" ref="AX20:AX30" si="82">AX5*$BK35</f>
        <v>5283.8280121781936</v>
      </c>
      <c r="AY20" s="291">
        <f t="shared" ref="AY20:AY30" si="83">AY5*$BL35</f>
        <v>5737.8391765569686</v>
      </c>
      <c r="AZ20" s="291">
        <f t="shared" ref="AZ20:AZ30" si="84">AZ5*$BM35</f>
        <v>6135.774714462711</v>
      </c>
      <c r="BA20" s="291">
        <f t="shared" ref="BA20:BA30" si="85">BA5*$BN35</f>
        <v>6771.6169591958478</v>
      </c>
      <c r="BB20" s="291">
        <f t="shared" ref="BB20:BB30" si="86">BB5*$BK35</f>
        <v>6684.8812252849166</v>
      </c>
      <c r="BC20" s="291">
        <f t="shared" ref="BC20:BC30" si="87">BC5*$BL35</f>
        <v>7276.1701625187661</v>
      </c>
      <c r="BD20" s="291">
        <f t="shared" ref="BD20:BD30" si="88">BD5*$BM35</f>
        <v>7788.4285401938623</v>
      </c>
      <c r="BE20" s="291">
        <f t="shared" ref="BE20:BE30" si="89">BE5*$BN35</f>
        <v>8253.4637260557956</v>
      </c>
      <c r="BF20" s="291">
        <f t="shared" ref="BF20:BF30" si="90">BF5*$BK35</f>
        <v>7502.1805405531513</v>
      </c>
      <c r="BG20" s="291">
        <f t="shared" ref="BG20:BG30" si="91">BG5*$BL35</f>
        <v>7796.5907672244684</v>
      </c>
      <c r="BH20" s="291">
        <f t="shared" ref="BH20:BH30" si="92">BH5*$BM35</f>
        <v>8050.4545066477867</v>
      </c>
      <c r="BI20" s="291">
        <f t="shared" ref="BI20:BI30" si="93">BI5*$BN35</f>
        <v>8538.4509352785317</v>
      </c>
      <c r="BJ20" s="291">
        <f t="shared" ref="BJ20:BJ30" si="94">BJ5*$BK35</f>
        <v>8154.1340861105609</v>
      </c>
      <c r="BK20" s="291">
        <f t="shared" ref="BK20:BK30" si="95">BK5*$BL35</f>
        <v>8589.4514492991857</v>
      </c>
      <c r="BL20" s="291">
        <f t="shared" ref="BL20:BL30" si="96">BL5*$BM35</f>
        <v>9009.2609659854024</v>
      </c>
      <c r="BM20" s="291">
        <f t="shared" ref="BM20:BM30" si="97">BM5*$BN35</f>
        <v>9667.6680362573225</v>
      </c>
      <c r="BN20" s="211">
        <v>9399.6</v>
      </c>
      <c r="BO20" s="212">
        <v>9964.1</v>
      </c>
      <c r="BP20" s="212">
        <v>10434</v>
      </c>
      <c r="BQ20" s="246">
        <v>11086.1</v>
      </c>
      <c r="BR20" s="211">
        <v>10833.8</v>
      </c>
      <c r="BS20" s="212">
        <v>11421.1</v>
      </c>
      <c r="BT20" s="246">
        <v>12142.6</v>
      </c>
      <c r="BU20" s="247">
        <v>12875.9</v>
      </c>
      <c r="BV20" s="211">
        <v>12101.5</v>
      </c>
      <c r="BW20" s="212">
        <v>12777.6</v>
      </c>
      <c r="BX20" s="212">
        <v>13482.6</v>
      </c>
      <c r="BY20" s="246">
        <v>14071.9</v>
      </c>
      <c r="BZ20" s="248">
        <v>13013.1</v>
      </c>
      <c r="CA20" s="249">
        <v>13738.6</v>
      </c>
      <c r="CB20" s="250">
        <v>14491.7</v>
      </c>
      <c r="CC20" s="251">
        <v>15492.5</v>
      </c>
      <c r="CD20" s="278">
        <v>13809</v>
      </c>
      <c r="CE20" s="191">
        <v>14198.2</v>
      </c>
      <c r="CF20" s="279">
        <v>14983.3</v>
      </c>
      <c r="CG20" s="192">
        <v>15540.6</v>
      </c>
      <c r="CH20" s="211">
        <v>14557.1</v>
      </c>
      <c r="CI20" s="212">
        <v>14943.4</v>
      </c>
      <c r="CJ20" s="212">
        <v>15650.3</v>
      </c>
      <c r="CK20" s="213">
        <v>16247.7</v>
      </c>
      <c r="CL20" s="199">
        <v>15354.3</v>
      </c>
      <c r="CM20" s="225">
        <v>15957.8</v>
      </c>
      <c r="CN20" s="225">
        <v>16694.2</v>
      </c>
      <c r="CO20" s="280">
        <v>17283.2</v>
      </c>
      <c r="CP20" s="199">
        <v>16386.3</v>
      </c>
      <c r="CQ20" s="225">
        <v>17116.400000000001</v>
      </c>
      <c r="CR20" s="225">
        <v>17927.5</v>
      </c>
      <c r="CS20" s="280">
        <v>18717.3</v>
      </c>
      <c r="CT20" s="199">
        <v>17862.3</v>
      </c>
      <c r="CU20" s="225">
        <v>18493.400000000001</v>
      </c>
      <c r="CV20" s="225">
        <v>19280.900000000001</v>
      </c>
      <c r="CW20" s="280">
        <v>19941.900000000001</v>
      </c>
      <c r="CX20" s="225">
        <v>18978.900000000001</v>
      </c>
      <c r="CY20" s="191">
        <v>16257.9</v>
      </c>
      <c r="CZ20" s="306">
        <v>19084.3</v>
      </c>
      <c r="DA20" s="192"/>
    </row>
    <row r="21" spans="1:105" x14ac:dyDescent="0.25">
      <c r="A21" s="295" t="s">
        <v>0</v>
      </c>
      <c r="B21" s="291">
        <f t="shared" si="34"/>
        <v>141.28251877833296</v>
      </c>
      <c r="C21" s="291">
        <f t="shared" si="35"/>
        <v>181.82629808059951</v>
      </c>
      <c r="D21" s="291">
        <f t="shared" si="36"/>
        <v>221.33225457238902</v>
      </c>
      <c r="E21" s="291">
        <f t="shared" si="37"/>
        <v>250.30981105225709</v>
      </c>
      <c r="F21" s="291">
        <f t="shared" si="38"/>
        <v>257.89666126203639</v>
      </c>
      <c r="G21" s="291">
        <f t="shared" si="39"/>
        <v>269.79601590578881</v>
      </c>
      <c r="H21" s="291">
        <f t="shared" si="40"/>
        <v>282.146293658481</v>
      </c>
      <c r="I21" s="291">
        <f t="shared" si="41"/>
        <v>304.47807731836508</v>
      </c>
      <c r="J21" s="291">
        <f t="shared" si="42"/>
        <v>317.10076436914733</v>
      </c>
      <c r="K21" s="291">
        <f t="shared" si="43"/>
        <v>324.33279804236446</v>
      </c>
      <c r="L21" s="291">
        <f t="shared" si="44"/>
        <v>347.03663608911171</v>
      </c>
      <c r="M21" s="291">
        <f t="shared" si="45"/>
        <v>377.21208000632458</v>
      </c>
      <c r="N21" s="291">
        <f t="shared" si="46"/>
        <v>344.46023625955462</v>
      </c>
      <c r="O21" s="291">
        <f t="shared" si="47"/>
        <v>346.99166475491319</v>
      </c>
      <c r="P21" s="291">
        <f t="shared" si="48"/>
        <v>409.39306022448864</v>
      </c>
      <c r="Q21" s="291">
        <f t="shared" si="49"/>
        <v>514.48931931377979</v>
      </c>
      <c r="R21" s="291">
        <f t="shared" si="50"/>
        <v>601.79625260580406</v>
      </c>
      <c r="S21" s="291">
        <f t="shared" si="51"/>
        <v>644.77804542326214</v>
      </c>
      <c r="T21" s="291">
        <f t="shared" si="52"/>
        <v>721.9463734260155</v>
      </c>
      <c r="U21" s="291">
        <f t="shared" si="53"/>
        <v>823.11738477349991</v>
      </c>
      <c r="V21" s="291">
        <f t="shared" si="54"/>
        <v>811.81383805962753</v>
      </c>
      <c r="W21" s="291">
        <f t="shared" si="55"/>
        <v>845.15351380285995</v>
      </c>
      <c r="X21" s="291">
        <f t="shared" si="56"/>
        <v>944.82101304768958</v>
      </c>
      <c r="Y21" s="291">
        <f t="shared" si="57"/>
        <v>1040.445711123409</v>
      </c>
      <c r="Z21" s="291">
        <f t="shared" si="58"/>
        <v>1050.760701168062</v>
      </c>
      <c r="AA21" s="291">
        <f t="shared" si="59"/>
        <v>1136.2755219086946</v>
      </c>
      <c r="AB21" s="291">
        <f t="shared" si="60"/>
        <v>1239.4165574611131</v>
      </c>
      <c r="AC21" s="291">
        <f t="shared" si="61"/>
        <v>1346.5619416554669</v>
      </c>
      <c r="AD21" s="291">
        <f t="shared" si="62"/>
        <v>1347.1592035058407</v>
      </c>
      <c r="AE21" s="291">
        <f t="shared" si="63"/>
        <v>1412.7209155387322</v>
      </c>
      <c r="AF21" s="291">
        <f t="shared" si="64"/>
        <v>1530.7682457751694</v>
      </c>
      <c r="AG21" s="291">
        <f t="shared" si="65"/>
        <v>1679.1802148786464</v>
      </c>
      <c r="AH21" s="291">
        <f t="shared" si="66"/>
        <v>1655.1359203864863</v>
      </c>
      <c r="AI21" s="291">
        <f t="shared" si="67"/>
        <v>1717.8531008641123</v>
      </c>
      <c r="AJ21" s="291">
        <f t="shared" si="68"/>
        <v>1830.2602016979088</v>
      </c>
      <c r="AK21" s="291">
        <f t="shared" si="69"/>
        <v>2024.1021108388015</v>
      </c>
      <c r="AL21" s="291">
        <f t="shared" si="70"/>
        <v>2088.7386982561798</v>
      </c>
      <c r="AM21" s="291">
        <f t="shared" si="71"/>
        <v>2205.5740995641204</v>
      </c>
      <c r="AN21" s="291">
        <f t="shared" si="72"/>
        <v>2395.9850037034926</v>
      </c>
      <c r="AO21" s="291">
        <f t="shared" si="73"/>
        <v>2637.6450944738713</v>
      </c>
      <c r="AP21" s="291">
        <f t="shared" si="74"/>
        <v>2587.1520283908544</v>
      </c>
      <c r="AQ21" s="291">
        <f t="shared" si="75"/>
        <v>2817.1413550508528</v>
      </c>
      <c r="AR21" s="291">
        <f t="shared" si="76"/>
        <v>3035.3036066321006</v>
      </c>
      <c r="AS21" s="291">
        <f t="shared" si="77"/>
        <v>3335.4983635069962</v>
      </c>
      <c r="AT21" s="291">
        <f t="shared" si="78"/>
        <v>3156.5430048641674</v>
      </c>
      <c r="AU21" s="291">
        <f t="shared" si="79"/>
        <v>3438.3719507532305</v>
      </c>
      <c r="AV21" s="291">
        <f t="shared" si="80"/>
        <v>3687.0714603156512</v>
      </c>
      <c r="AW21" s="291">
        <f t="shared" si="81"/>
        <v>4059.6712941734527</v>
      </c>
      <c r="AX21" s="291">
        <f t="shared" si="82"/>
        <v>3815.8614258297216</v>
      </c>
      <c r="AY21" s="291">
        <f t="shared" si="83"/>
        <v>4209.328783360098</v>
      </c>
      <c r="AZ21" s="291">
        <f t="shared" si="84"/>
        <v>4581.5446185402543</v>
      </c>
      <c r="BA21" s="291">
        <f t="shared" si="85"/>
        <v>5111.3656573642184</v>
      </c>
      <c r="BB21" s="291">
        <f t="shared" si="86"/>
        <v>4829.3953045895241</v>
      </c>
      <c r="BC21" s="291">
        <f t="shared" si="87"/>
        <v>5314.9481914812268</v>
      </c>
      <c r="BD21" s="291">
        <f t="shared" si="88"/>
        <v>5789.672793573015</v>
      </c>
      <c r="BE21" s="291">
        <f t="shared" si="89"/>
        <v>6137.1771997786391</v>
      </c>
      <c r="BF21" s="291">
        <f t="shared" si="90"/>
        <v>5440.7225207637075</v>
      </c>
      <c r="BG21" s="291">
        <f t="shared" si="91"/>
        <v>5637.2816777548369</v>
      </c>
      <c r="BH21" s="291">
        <f t="shared" si="92"/>
        <v>5872.410734431086</v>
      </c>
      <c r="BI21" s="291">
        <f t="shared" si="93"/>
        <v>6255.6702822357502</v>
      </c>
      <c r="BJ21" s="291">
        <f t="shared" si="94"/>
        <v>5926.4652758015955</v>
      </c>
      <c r="BK21" s="291">
        <f t="shared" si="95"/>
        <v>6291.9452091458279</v>
      </c>
      <c r="BL21" s="291">
        <f t="shared" si="96"/>
        <v>6686.1290182895555</v>
      </c>
      <c r="BM21" s="291">
        <f t="shared" si="97"/>
        <v>7206.3451972487946</v>
      </c>
      <c r="BN21" s="214">
        <v>6777.3</v>
      </c>
      <c r="BO21" s="215">
        <v>7262.5</v>
      </c>
      <c r="BP21" s="215">
        <v>7734.4</v>
      </c>
      <c r="BQ21" s="252">
        <v>8288.4</v>
      </c>
      <c r="BR21" s="214">
        <v>7812.5</v>
      </c>
      <c r="BS21" s="215">
        <v>8336.9</v>
      </c>
      <c r="BT21" s="252">
        <v>8993.4</v>
      </c>
      <c r="BU21" s="253">
        <v>9645.7000000000007</v>
      </c>
      <c r="BV21" s="214">
        <v>8712.4</v>
      </c>
      <c r="BW21" s="215">
        <v>9334.4</v>
      </c>
      <c r="BX21" s="215">
        <v>9992.4</v>
      </c>
      <c r="BY21" s="252">
        <v>10505.1</v>
      </c>
      <c r="BZ21" s="254">
        <v>9515.2000000000007</v>
      </c>
      <c r="CA21" s="255">
        <v>10138.5</v>
      </c>
      <c r="CB21" s="256">
        <v>10837.8</v>
      </c>
      <c r="CC21" s="257">
        <v>11707.2</v>
      </c>
      <c r="CD21" s="278">
        <v>10178.1</v>
      </c>
      <c r="CE21" s="191">
        <v>10473</v>
      </c>
      <c r="CF21" s="279">
        <v>11193.3</v>
      </c>
      <c r="CG21" s="192">
        <v>11611.8</v>
      </c>
      <c r="CH21" s="214">
        <v>10594.3</v>
      </c>
      <c r="CI21" s="215">
        <v>10926</v>
      </c>
      <c r="CJ21" s="215">
        <v>11598.2</v>
      </c>
      <c r="CK21" s="216">
        <v>12126</v>
      </c>
      <c r="CL21" s="199">
        <v>11145.5</v>
      </c>
      <c r="CM21" s="225">
        <v>11686.5</v>
      </c>
      <c r="CN21" s="225">
        <v>12410.6</v>
      </c>
      <c r="CO21" s="280">
        <v>12935.4</v>
      </c>
      <c r="CP21" s="199">
        <v>11787.2</v>
      </c>
      <c r="CQ21" s="225">
        <v>12442.1</v>
      </c>
      <c r="CR21" s="225">
        <v>13220.7</v>
      </c>
      <c r="CS21" s="280">
        <v>13913</v>
      </c>
      <c r="CT21" s="199">
        <v>12787.2</v>
      </c>
      <c r="CU21" s="225">
        <v>13357</v>
      </c>
      <c r="CV21" s="225">
        <v>14134.4</v>
      </c>
      <c r="CW21" s="280">
        <v>14741.7</v>
      </c>
      <c r="CX21" s="225">
        <v>13491.1</v>
      </c>
      <c r="CY21" s="191">
        <v>10756.4</v>
      </c>
      <c r="CZ21" s="306">
        <v>13470.8</v>
      </c>
      <c r="DA21" s="192"/>
    </row>
    <row r="22" spans="1:105" x14ac:dyDescent="0.25">
      <c r="A22" s="296" t="s">
        <v>2</v>
      </c>
      <c r="B22" s="291">
        <f t="shared" si="34"/>
        <v>52.665625252934049</v>
      </c>
      <c r="C22" s="291">
        <f t="shared" si="35"/>
        <v>66.545911949685532</v>
      </c>
      <c r="D22" s="291">
        <f t="shared" si="36"/>
        <v>77.649113082039918</v>
      </c>
      <c r="E22" s="291">
        <f t="shared" si="37"/>
        <v>89.288080369264193</v>
      </c>
      <c r="F22" s="291">
        <f t="shared" si="38"/>
        <v>95.359061108862818</v>
      </c>
      <c r="G22" s="291">
        <f t="shared" si="39"/>
        <v>102.01613860211225</v>
      </c>
      <c r="H22" s="291">
        <f t="shared" si="40"/>
        <v>104.12515837820716</v>
      </c>
      <c r="I22" s="291">
        <f t="shared" si="41"/>
        <v>109.05901245102983</v>
      </c>
      <c r="J22" s="291">
        <f t="shared" si="42"/>
        <v>123.61359773371107</v>
      </c>
      <c r="K22" s="291">
        <f t="shared" si="43"/>
        <v>128.80191448123097</v>
      </c>
      <c r="L22" s="291">
        <f t="shared" si="44"/>
        <v>131.12444567627495</v>
      </c>
      <c r="M22" s="291">
        <f t="shared" si="45"/>
        <v>134.03841588766923</v>
      </c>
      <c r="N22" s="291">
        <f t="shared" si="46"/>
        <v>106.68165115337922</v>
      </c>
      <c r="O22" s="291">
        <f t="shared" si="47"/>
        <v>108.92184644594754</v>
      </c>
      <c r="P22" s="291">
        <f t="shared" si="48"/>
        <v>125.68272885650934</v>
      </c>
      <c r="Q22" s="291">
        <f t="shared" si="49"/>
        <v>176.13136806175089</v>
      </c>
      <c r="R22" s="291">
        <f t="shared" si="50"/>
        <v>164.74887899635777</v>
      </c>
      <c r="S22" s="291">
        <f t="shared" si="51"/>
        <v>179.9669316878288</v>
      </c>
      <c r="T22" s="291">
        <f t="shared" si="52"/>
        <v>191.08797909407664</v>
      </c>
      <c r="U22" s="291">
        <f t="shared" si="53"/>
        <v>201.96113416857378</v>
      </c>
      <c r="V22" s="291">
        <f t="shared" si="54"/>
        <v>265.09403480372322</v>
      </c>
      <c r="W22" s="291">
        <f t="shared" si="55"/>
        <v>277.27463312368974</v>
      </c>
      <c r="X22" s="291">
        <f t="shared" si="56"/>
        <v>302.95711910041177</v>
      </c>
      <c r="Y22" s="291">
        <f t="shared" si="57"/>
        <v>311.23273728714946</v>
      </c>
      <c r="Z22" s="291">
        <f t="shared" si="58"/>
        <v>359.31044921084583</v>
      </c>
      <c r="AA22" s="291">
        <f t="shared" si="59"/>
        <v>382.11583402555277</v>
      </c>
      <c r="AB22" s="291">
        <f t="shared" si="60"/>
        <v>391.17572062084258</v>
      </c>
      <c r="AC22" s="291">
        <f t="shared" si="61"/>
        <v>409.23703502579423</v>
      </c>
      <c r="AD22" s="291">
        <f t="shared" si="62"/>
        <v>474.66977492513161</v>
      </c>
      <c r="AE22" s="291">
        <f t="shared" si="63"/>
        <v>496.09987821684263</v>
      </c>
      <c r="AF22" s="291">
        <f t="shared" si="64"/>
        <v>505.39683342572062</v>
      </c>
      <c r="AG22" s="291">
        <f t="shared" si="65"/>
        <v>528.60169897211131</v>
      </c>
      <c r="AH22" s="291">
        <f t="shared" si="66"/>
        <v>585.65837312828819</v>
      </c>
      <c r="AI22" s="291">
        <f t="shared" si="67"/>
        <v>614.60799810134085</v>
      </c>
      <c r="AJ22" s="291">
        <f t="shared" si="68"/>
        <v>623.28587266392151</v>
      </c>
      <c r="AK22" s="291">
        <f t="shared" si="69"/>
        <v>658.60588805709642</v>
      </c>
      <c r="AL22" s="291">
        <f t="shared" si="70"/>
        <v>718.1015135572643</v>
      </c>
      <c r="AM22" s="291">
        <f t="shared" si="71"/>
        <v>745.08402357501677</v>
      </c>
      <c r="AN22" s="291">
        <f t="shared" si="72"/>
        <v>759.85203515996204</v>
      </c>
      <c r="AO22" s="291">
        <f t="shared" si="73"/>
        <v>808.16342267561379</v>
      </c>
      <c r="AP22" s="291">
        <f t="shared" si="74"/>
        <v>897.91255362201548</v>
      </c>
      <c r="AQ22" s="291">
        <f t="shared" si="75"/>
        <v>943.57080811676747</v>
      </c>
      <c r="AR22" s="291">
        <f t="shared" si="76"/>
        <v>963.07922869813115</v>
      </c>
      <c r="AS22" s="291">
        <f t="shared" si="77"/>
        <v>1019.7974322175246</v>
      </c>
      <c r="AT22" s="291">
        <f t="shared" si="78"/>
        <v>1169.1353298259817</v>
      </c>
      <c r="AU22" s="291">
        <f t="shared" si="79"/>
        <v>1219.1713302480123</v>
      </c>
      <c r="AV22" s="291">
        <f t="shared" si="80"/>
        <v>1234.2232340829903</v>
      </c>
      <c r="AW22" s="291">
        <f t="shared" si="81"/>
        <v>1286.4924246538149</v>
      </c>
      <c r="AX22" s="291">
        <f t="shared" si="82"/>
        <v>1424.2571752326994</v>
      </c>
      <c r="AY22" s="291">
        <f t="shared" si="83"/>
        <v>1485.1457141726989</v>
      </c>
      <c r="AZ22" s="291">
        <f t="shared" si="84"/>
        <v>1509.5531754830536</v>
      </c>
      <c r="BA22" s="291">
        <f t="shared" si="85"/>
        <v>1613.5631666731315</v>
      </c>
      <c r="BB22" s="291">
        <f t="shared" si="86"/>
        <v>1805.6934196681507</v>
      </c>
      <c r="BC22" s="291">
        <f t="shared" si="87"/>
        <v>1909.5328507574859</v>
      </c>
      <c r="BD22" s="291">
        <f t="shared" si="88"/>
        <v>1945.9370050681027</v>
      </c>
      <c r="BE22" s="291">
        <f t="shared" si="89"/>
        <v>2059.0469105154962</v>
      </c>
      <c r="BF22" s="291">
        <f t="shared" si="90"/>
        <v>2012.3047187373536</v>
      </c>
      <c r="BG22" s="291">
        <f t="shared" si="91"/>
        <v>2104.0436216921798</v>
      </c>
      <c r="BH22" s="291">
        <f t="shared" si="92"/>
        <v>2119.4440528983209</v>
      </c>
      <c r="BI22" s="291">
        <f t="shared" si="93"/>
        <v>2225.0802218688186</v>
      </c>
      <c r="BJ22" s="291">
        <f t="shared" si="94"/>
        <v>2177.4691056252532</v>
      </c>
      <c r="BK22" s="291">
        <f t="shared" si="95"/>
        <v>2244.8782089316087</v>
      </c>
      <c r="BL22" s="291">
        <f t="shared" si="96"/>
        <v>2268.2540782388342</v>
      </c>
      <c r="BM22" s="291">
        <f t="shared" si="97"/>
        <v>2404.5067452775302</v>
      </c>
      <c r="BN22" s="211">
        <v>2566.8000000000002</v>
      </c>
      <c r="BO22" s="212">
        <v>2645.2</v>
      </c>
      <c r="BP22" s="212">
        <v>2643</v>
      </c>
      <c r="BQ22" s="246">
        <v>2740.4</v>
      </c>
      <c r="BR22" s="211">
        <v>2960.7</v>
      </c>
      <c r="BS22" s="212">
        <v>3022.6</v>
      </c>
      <c r="BT22" s="246">
        <v>3086.4</v>
      </c>
      <c r="BU22" s="247">
        <v>3166.6</v>
      </c>
      <c r="BV22" s="211">
        <v>3325.8</v>
      </c>
      <c r="BW22" s="212">
        <v>3378.9</v>
      </c>
      <c r="BX22" s="212">
        <v>3424.9</v>
      </c>
      <c r="BY22" s="246">
        <v>3500.7</v>
      </c>
      <c r="BZ22" s="248">
        <v>3428.1</v>
      </c>
      <c r="CA22" s="249">
        <v>3528.5</v>
      </c>
      <c r="CB22" s="250">
        <v>3580.9</v>
      </c>
      <c r="CC22" s="251">
        <v>3709.5</v>
      </c>
      <c r="CD22" s="278">
        <v>3554.1</v>
      </c>
      <c r="CE22" s="191">
        <v>3647.4</v>
      </c>
      <c r="CF22" s="279">
        <v>3711.6</v>
      </c>
      <c r="CG22" s="192">
        <v>3847.7</v>
      </c>
      <c r="CH22" s="211">
        <v>3878.5</v>
      </c>
      <c r="CI22" s="212">
        <v>3931.8</v>
      </c>
      <c r="CJ22" s="212">
        <v>3965.6</v>
      </c>
      <c r="CK22" s="213">
        <v>4033.9</v>
      </c>
      <c r="CL22" s="199">
        <v>4114.5</v>
      </c>
      <c r="CM22" s="225">
        <v>4176.3</v>
      </c>
      <c r="CN22" s="225">
        <v>4187.6000000000004</v>
      </c>
      <c r="CO22" s="280">
        <v>4252.5</v>
      </c>
      <c r="CP22" s="199">
        <v>4503.3</v>
      </c>
      <c r="CQ22" s="225">
        <v>4577.2</v>
      </c>
      <c r="CR22" s="225">
        <v>4608.6000000000004</v>
      </c>
      <c r="CS22" s="280">
        <v>4705.1000000000004</v>
      </c>
      <c r="CT22" s="199">
        <v>4971.8999999999996</v>
      </c>
      <c r="CU22" s="225">
        <v>5032.3</v>
      </c>
      <c r="CV22" s="225">
        <v>5041.8999999999996</v>
      </c>
      <c r="CW22" s="280">
        <v>5095.6000000000004</v>
      </c>
      <c r="CX22" s="225">
        <v>5371</v>
      </c>
      <c r="CY22" s="191">
        <v>5391.4</v>
      </c>
      <c r="CZ22" s="306">
        <v>5504.1</v>
      </c>
      <c r="DA22" s="192"/>
    </row>
    <row r="23" spans="1:105" ht="21" x14ac:dyDescent="0.25">
      <c r="A23" s="295" t="s">
        <v>1</v>
      </c>
      <c r="B23" s="291">
        <f t="shared" si="34"/>
        <v>4.3434782608695652</v>
      </c>
      <c r="C23" s="291">
        <f t="shared" si="35"/>
        <v>5.4953846153846158</v>
      </c>
      <c r="D23" s="291">
        <f t="shared" si="36"/>
        <v>6.3638841567291307</v>
      </c>
      <c r="E23" s="291">
        <f t="shared" si="37"/>
        <v>7.2348484848484844</v>
      </c>
      <c r="F23" s="291">
        <f t="shared" si="38"/>
        <v>8.3008695652173916</v>
      </c>
      <c r="G23" s="291">
        <f t="shared" si="39"/>
        <v>8.8697435897435888</v>
      </c>
      <c r="H23" s="291">
        <f t="shared" si="40"/>
        <v>8.9672913117546855</v>
      </c>
      <c r="I23" s="291">
        <f t="shared" si="41"/>
        <v>9.2606060606060598</v>
      </c>
      <c r="J23" s="291">
        <f t="shared" si="42"/>
        <v>11.1</v>
      </c>
      <c r="K23" s="291">
        <f t="shared" si="43"/>
        <v>11.376410256410256</v>
      </c>
      <c r="L23" s="291">
        <f t="shared" si="44"/>
        <v>11.570698466780238</v>
      </c>
      <c r="M23" s="291">
        <f t="shared" si="45"/>
        <v>11.672222222222222</v>
      </c>
      <c r="N23" s="291">
        <f t="shared" si="46"/>
        <v>9.845217391304347</v>
      </c>
      <c r="O23" s="291">
        <f t="shared" si="47"/>
        <v>10.123076923076923</v>
      </c>
      <c r="P23" s="291">
        <f t="shared" si="48"/>
        <v>11.474275979557071</v>
      </c>
      <c r="Q23" s="291">
        <f t="shared" si="49"/>
        <v>15.723737373737375</v>
      </c>
      <c r="R23" s="291">
        <f t="shared" si="50"/>
        <v>12.258260869565216</v>
      </c>
      <c r="S23" s="291">
        <f t="shared" si="51"/>
        <v>13.304615384615385</v>
      </c>
      <c r="T23" s="291">
        <f t="shared" si="52"/>
        <v>14.077683134582623</v>
      </c>
      <c r="U23" s="291">
        <f t="shared" si="53"/>
        <v>14.662626262626262</v>
      </c>
      <c r="V23" s="291">
        <f t="shared" si="54"/>
        <v>17.856521739130436</v>
      </c>
      <c r="W23" s="291">
        <f t="shared" si="55"/>
        <v>18.510769230769231</v>
      </c>
      <c r="X23" s="291">
        <f t="shared" si="56"/>
        <v>19.477342419080067</v>
      </c>
      <c r="Y23" s="291">
        <f t="shared" si="57"/>
        <v>20.450505050505051</v>
      </c>
      <c r="Z23" s="291">
        <f t="shared" si="58"/>
        <v>22.489565217391306</v>
      </c>
      <c r="AA23" s="291">
        <f t="shared" si="59"/>
        <v>23.620512820512822</v>
      </c>
      <c r="AB23" s="291">
        <f t="shared" si="60"/>
        <v>24.202044293015334</v>
      </c>
      <c r="AC23" s="291">
        <f t="shared" si="61"/>
        <v>24.984343434343433</v>
      </c>
      <c r="AD23" s="291">
        <f t="shared" si="62"/>
        <v>30.364677391304348</v>
      </c>
      <c r="AE23" s="291">
        <f t="shared" si="63"/>
        <v>31.450471794871792</v>
      </c>
      <c r="AF23" s="291">
        <f t="shared" si="64"/>
        <v>32.03588926746167</v>
      </c>
      <c r="AG23" s="291">
        <f t="shared" si="65"/>
        <v>33.00402828282828</v>
      </c>
      <c r="AH23" s="291">
        <f t="shared" si="66"/>
        <v>36.099130434782609</v>
      </c>
      <c r="AI23" s="291">
        <f t="shared" si="67"/>
        <v>37.214358974358973</v>
      </c>
      <c r="AJ23" s="291">
        <f t="shared" si="68"/>
        <v>37.604770017035776</v>
      </c>
      <c r="AK23" s="291">
        <f t="shared" si="69"/>
        <v>38.489393939393935</v>
      </c>
      <c r="AL23" s="291">
        <f t="shared" si="70"/>
        <v>34.747826086956522</v>
      </c>
      <c r="AM23" s="291">
        <f t="shared" si="71"/>
        <v>35.671794871794873</v>
      </c>
      <c r="AN23" s="291">
        <f t="shared" si="72"/>
        <v>36.447700170357749</v>
      </c>
      <c r="AO23" s="291">
        <f t="shared" si="73"/>
        <v>37.428282828282825</v>
      </c>
      <c r="AP23" s="291">
        <f t="shared" si="74"/>
        <v>32.431304347826085</v>
      </c>
      <c r="AQ23" s="291">
        <f t="shared" si="75"/>
        <v>33.550769230769227</v>
      </c>
      <c r="AR23" s="291">
        <f t="shared" si="76"/>
        <v>33.940715502555371</v>
      </c>
      <c r="AS23" s="291">
        <f t="shared" si="77"/>
        <v>34.534343434343434</v>
      </c>
      <c r="AT23" s="291">
        <f t="shared" si="78"/>
        <v>36.485217391304346</v>
      </c>
      <c r="AU23" s="291">
        <f t="shared" si="79"/>
        <v>37.021538461538462</v>
      </c>
      <c r="AV23" s="291">
        <f t="shared" si="80"/>
        <v>37.604770017035776</v>
      </c>
      <c r="AW23" s="291">
        <f t="shared" si="81"/>
        <v>38.007070707070703</v>
      </c>
      <c r="AX23" s="291">
        <f t="shared" si="82"/>
        <v>43.24173913043478</v>
      </c>
      <c r="AY23" s="291">
        <f t="shared" si="83"/>
        <v>43.963076923076926</v>
      </c>
      <c r="AZ23" s="291">
        <f t="shared" si="84"/>
        <v>45.318568994889269</v>
      </c>
      <c r="BA23" s="291">
        <f t="shared" si="85"/>
        <v>46.785353535353536</v>
      </c>
      <c r="BB23" s="291">
        <f t="shared" si="86"/>
        <v>49.708695652173915</v>
      </c>
      <c r="BC23" s="291">
        <f t="shared" si="87"/>
        <v>51.483076923076922</v>
      </c>
      <c r="BD23" s="291">
        <f t="shared" si="88"/>
        <v>52.743100511073258</v>
      </c>
      <c r="BE23" s="291">
        <f t="shared" si="89"/>
        <v>55.081313131313131</v>
      </c>
      <c r="BF23" s="291">
        <f t="shared" si="90"/>
        <v>50.963478260869564</v>
      </c>
      <c r="BG23" s="291">
        <f t="shared" si="91"/>
        <v>51.965128205128202</v>
      </c>
      <c r="BH23" s="291">
        <f t="shared" si="92"/>
        <v>53.032367972742762</v>
      </c>
      <c r="BI23" s="291">
        <f t="shared" si="93"/>
        <v>53.344949494949489</v>
      </c>
      <c r="BJ23" s="291">
        <f t="shared" si="94"/>
        <v>53.28</v>
      </c>
      <c r="BK23" s="291">
        <f t="shared" si="95"/>
        <v>53.98974358974359</v>
      </c>
      <c r="BL23" s="291">
        <f t="shared" si="96"/>
        <v>54.767972742759788</v>
      </c>
      <c r="BM23" s="291">
        <f t="shared" si="97"/>
        <v>55.660101010101016</v>
      </c>
      <c r="BN23" s="214">
        <v>55.5</v>
      </c>
      <c r="BO23" s="215">
        <v>56.4</v>
      </c>
      <c r="BP23" s="215">
        <v>56.6</v>
      </c>
      <c r="BQ23" s="252">
        <v>57.3</v>
      </c>
      <c r="BR23" s="214">
        <v>60.6</v>
      </c>
      <c r="BS23" s="215">
        <v>61.6</v>
      </c>
      <c r="BT23" s="252">
        <v>62.8</v>
      </c>
      <c r="BU23" s="253">
        <v>63.6</v>
      </c>
      <c r="BV23" s="214">
        <v>63.3</v>
      </c>
      <c r="BW23" s="215">
        <v>64.3</v>
      </c>
      <c r="BX23" s="215">
        <v>65.3</v>
      </c>
      <c r="BY23" s="252">
        <v>66.099999999999994</v>
      </c>
      <c r="BZ23" s="254">
        <v>69.8</v>
      </c>
      <c r="CA23" s="255">
        <v>71.599999999999994</v>
      </c>
      <c r="CB23" s="256">
        <v>73</v>
      </c>
      <c r="CC23" s="257">
        <v>75.8</v>
      </c>
      <c r="CD23" s="278">
        <v>76.8</v>
      </c>
      <c r="CE23" s="191">
        <v>77.8</v>
      </c>
      <c r="CF23" s="279">
        <v>78.400000000000006</v>
      </c>
      <c r="CG23" s="192">
        <v>81.099999999999994</v>
      </c>
      <c r="CH23" s="214">
        <v>84.3</v>
      </c>
      <c r="CI23" s="215">
        <v>85.6</v>
      </c>
      <c r="CJ23" s="215">
        <v>86.5</v>
      </c>
      <c r="CK23" s="216">
        <v>87.8</v>
      </c>
      <c r="CL23" s="199">
        <v>94.3</v>
      </c>
      <c r="CM23" s="225">
        <v>95</v>
      </c>
      <c r="CN23" s="225">
        <v>96</v>
      </c>
      <c r="CO23" s="280">
        <v>95.3</v>
      </c>
      <c r="CP23" s="199">
        <v>95.8</v>
      </c>
      <c r="CQ23" s="225">
        <v>97.1</v>
      </c>
      <c r="CR23" s="225">
        <v>98.2</v>
      </c>
      <c r="CS23" s="280">
        <v>99.2</v>
      </c>
      <c r="CT23" s="199">
        <v>103.2</v>
      </c>
      <c r="CU23" s="225">
        <v>104.1</v>
      </c>
      <c r="CV23" s="225">
        <v>104.6</v>
      </c>
      <c r="CW23" s="280">
        <v>104.6</v>
      </c>
      <c r="CX23" s="225">
        <v>116.8</v>
      </c>
      <c r="CY23" s="191">
        <v>110.1</v>
      </c>
      <c r="CZ23" s="306">
        <v>109.4</v>
      </c>
      <c r="DA23" s="192"/>
    </row>
    <row r="24" spans="1:105" x14ac:dyDescent="0.25">
      <c r="A24" s="297" t="s">
        <v>18</v>
      </c>
      <c r="B24" s="291">
        <f t="shared" si="34"/>
        <v>34.75097444983215</v>
      </c>
      <c r="C24" s="291">
        <f t="shared" si="35"/>
        <v>72.685655553414279</v>
      </c>
      <c r="D24" s="291">
        <f t="shared" si="36"/>
        <v>135.74215910970392</v>
      </c>
      <c r="E24" s="291">
        <f t="shared" si="37"/>
        <v>133.04184105075691</v>
      </c>
      <c r="F24" s="291">
        <f t="shared" si="38"/>
        <v>82.547622155911967</v>
      </c>
      <c r="G24" s="291">
        <f t="shared" si="39"/>
        <v>95.62248345859831</v>
      </c>
      <c r="H24" s="291">
        <f t="shared" si="40"/>
        <v>175.17104647591142</v>
      </c>
      <c r="I24" s="291">
        <f t="shared" si="41"/>
        <v>142.18910284951025</v>
      </c>
      <c r="J24" s="291">
        <f t="shared" si="42"/>
        <v>93.793892204401345</v>
      </c>
      <c r="K24" s="291">
        <f t="shared" si="43"/>
        <v>112.90365516798354</v>
      </c>
      <c r="L24" s="291">
        <f t="shared" si="44"/>
        <v>190.98367318006757</v>
      </c>
      <c r="M24" s="291">
        <f t="shared" si="45"/>
        <v>139.85146927871773</v>
      </c>
      <c r="N24" s="291">
        <f t="shared" si="46"/>
        <v>143.05255501678477</v>
      </c>
      <c r="O24" s="291">
        <f t="shared" si="47"/>
        <v>170.50756086593435</v>
      </c>
      <c r="P24" s="291">
        <f t="shared" si="48"/>
        <v>122.90723483684994</v>
      </c>
      <c r="Q24" s="291">
        <f t="shared" si="49"/>
        <v>-16.46507123775601</v>
      </c>
      <c r="R24" s="291">
        <f t="shared" si="50"/>
        <v>78.049114136516224</v>
      </c>
      <c r="S24" s="291">
        <f t="shared" si="51"/>
        <v>178.15317016766235</v>
      </c>
      <c r="T24" s="291">
        <f t="shared" si="52"/>
        <v>322.20793894572694</v>
      </c>
      <c r="U24" s="291">
        <f t="shared" si="53"/>
        <v>164.65071237756013</v>
      </c>
      <c r="V24" s="291">
        <f t="shared" si="54"/>
        <v>199.05897985826184</v>
      </c>
      <c r="W24" s="291">
        <f t="shared" si="55"/>
        <v>296.60774715744844</v>
      </c>
      <c r="X24" s="291">
        <f t="shared" si="56"/>
        <v>482.6958320534934</v>
      </c>
      <c r="Y24" s="291">
        <f t="shared" si="57"/>
        <v>442.5241985752449</v>
      </c>
      <c r="Z24" s="291">
        <f t="shared" si="58"/>
        <v>285.31787113017526</v>
      </c>
      <c r="AA24" s="291">
        <f t="shared" si="59"/>
        <v>428.99199588873898</v>
      </c>
      <c r="AB24" s="291">
        <f t="shared" si="60"/>
        <v>700.99222408619426</v>
      </c>
      <c r="AC24" s="291">
        <f t="shared" si="61"/>
        <v>627.19725066785406</v>
      </c>
      <c r="AD24" s="291">
        <f t="shared" si="62"/>
        <v>397.32914633532255</v>
      </c>
      <c r="AE24" s="291">
        <f t="shared" si="63"/>
        <v>477.67693176591507</v>
      </c>
      <c r="AF24" s="291">
        <f t="shared" si="64"/>
        <v>631.63835139994796</v>
      </c>
      <c r="AG24" s="291">
        <f t="shared" si="65"/>
        <v>756.96132290739092</v>
      </c>
      <c r="AH24" s="291">
        <f t="shared" si="66"/>
        <v>430.16982935471833</v>
      </c>
      <c r="AI24" s="291">
        <f t="shared" si="67"/>
        <v>607.87830667437527</v>
      </c>
      <c r="AJ24" s="291">
        <f t="shared" si="68"/>
        <v>1011.4947120950783</v>
      </c>
      <c r="AK24" s="291">
        <f t="shared" si="69"/>
        <v>820.30611086375791</v>
      </c>
      <c r="AL24" s="291">
        <f t="shared" si="70"/>
        <v>554.44111339052586</v>
      </c>
      <c r="AM24" s="291">
        <f t="shared" si="71"/>
        <v>796.19071111967628</v>
      </c>
      <c r="AN24" s="291">
        <f t="shared" si="72"/>
        <v>1238.8268908158684</v>
      </c>
      <c r="AO24" s="291">
        <f t="shared" si="73"/>
        <v>1117.1855743544079</v>
      </c>
      <c r="AP24" s="291">
        <f t="shared" si="74"/>
        <v>762.15972118612456</v>
      </c>
      <c r="AQ24" s="291">
        <f t="shared" si="75"/>
        <v>917.89205370334673</v>
      </c>
      <c r="AR24" s="291">
        <f t="shared" si="76"/>
        <v>1509.900491458545</v>
      </c>
      <c r="AS24" s="291">
        <f t="shared" si="77"/>
        <v>1335.601858860196</v>
      </c>
      <c r="AT24" s="291">
        <f t="shared" si="78"/>
        <v>955.14571521820199</v>
      </c>
      <c r="AU24" s="291">
        <f t="shared" si="79"/>
        <v>1212.8240508768549</v>
      </c>
      <c r="AV24" s="291">
        <f t="shared" si="80"/>
        <v>1913.6358693854406</v>
      </c>
      <c r="AW24" s="291">
        <f t="shared" si="81"/>
        <v>1857.7072350845949</v>
      </c>
      <c r="AX24" s="291">
        <f t="shared" si="82"/>
        <v>1367.8838259977617</v>
      </c>
      <c r="AY24" s="291">
        <f t="shared" si="83"/>
        <v>1827.195888738999</v>
      </c>
      <c r="AZ24" s="291">
        <f t="shared" si="84"/>
        <v>2561.7482054674765</v>
      </c>
      <c r="BA24" s="291">
        <f t="shared" si="85"/>
        <v>2620.4872328584152</v>
      </c>
      <c r="BB24" s="291">
        <f t="shared" si="86"/>
        <v>1942.5682254755686</v>
      </c>
      <c r="BC24" s="291">
        <f t="shared" si="87"/>
        <v>2721.5227082931842</v>
      </c>
      <c r="BD24" s="291">
        <f t="shared" si="88"/>
        <v>3573.3455969567372</v>
      </c>
      <c r="BE24" s="291">
        <f t="shared" si="89"/>
        <v>2764.7090605520925</v>
      </c>
      <c r="BF24" s="291">
        <f t="shared" si="90"/>
        <v>1156.5664117866468</v>
      </c>
      <c r="BG24" s="291">
        <f t="shared" si="91"/>
        <v>1673.4458277124686</v>
      </c>
      <c r="BH24" s="291">
        <f t="shared" si="92"/>
        <v>2440.483840937552</v>
      </c>
      <c r="BI24" s="291">
        <f t="shared" si="93"/>
        <v>2380.1175200356192</v>
      </c>
      <c r="BJ24" s="291">
        <f t="shared" si="94"/>
        <v>1441.5468948153673</v>
      </c>
      <c r="BK24" s="291">
        <f t="shared" si="95"/>
        <v>2400.4071176206076</v>
      </c>
      <c r="BL24" s="291">
        <f t="shared" si="96"/>
        <v>3394.7861304727921</v>
      </c>
      <c r="BM24" s="291">
        <f t="shared" si="97"/>
        <v>3651.5869100623336</v>
      </c>
      <c r="BN24" s="214">
        <v>2412.1</v>
      </c>
      <c r="BO24" s="215">
        <v>3260.8</v>
      </c>
      <c r="BP24" s="215">
        <v>4345.7</v>
      </c>
      <c r="BQ24" s="252">
        <v>4565.5</v>
      </c>
      <c r="BR24" s="214">
        <v>2929.3</v>
      </c>
      <c r="BS24" s="215">
        <v>3856.6</v>
      </c>
      <c r="BT24" s="252">
        <v>4903</v>
      </c>
      <c r="BU24" s="253">
        <v>5033</v>
      </c>
      <c r="BV24" s="214">
        <v>3217.6</v>
      </c>
      <c r="BW24" s="215">
        <v>3915.3</v>
      </c>
      <c r="BX24" s="215">
        <v>4920</v>
      </c>
      <c r="BY24" s="252">
        <v>4932.1000000000004</v>
      </c>
      <c r="BZ24" s="254">
        <v>3043.4</v>
      </c>
      <c r="CA24" s="255">
        <v>4122.2</v>
      </c>
      <c r="CB24" s="256">
        <v>5148.8999999999996</v>
      </c>
      <c r="CC24" s="257">
        <v>5381</v>
      </c>
      <c r="CD24" s="281">
        <v>2526.8000000000002</v>
      </c>
      <c r="CE24" s="193">
        <v>3768.3</v>
      </c>
      <c r="CF24" s="282">
        <v>5930.2</v>
      </c>
      <c r="CG24" s="194">
        <v>6177.5</v>
      </c>
      <c r="CH24" s="214">
        <v>2869.1</v>
      </c>
      <c r="CI24" s="215">
        <v>4181.5</v>
      </c>
      <c r="CJ24" s="215">
        <v>6084.3</v>
      </c>
      <c r="CK24" s="216">
        <v>6638.5</v>
      </c>
      <c r="CL24" s="283">
        <v>3222.7</v>
      </c>
      <c r="CM24" s="226">
        <v>5072.2</v>
      </c>
      <c r="CN24" s="226">
        <v>6354.8</v>
      </c>
      <c r="CO24" s="284">
        <v>7031.5</v>
      </c>
      <c r="CP24" s="283">
        <v>3918.2</v>
      </c>
      <c r="CQ24" s="226">
        <v>5901.9</v>
      </c>
      <c r="CR24" s="226">
        <v>6608</v>
      </c>
      <c r="CS24" s="284">
        <v>6568.1</v>
      </c>
      <c r="CT24" s="283">
        <v>4025.6</v>
      </c>
      <c r="CU24" s="226">
        <v>5830.6</v>
      </c>
      <c r="CV24" s="226">
        <v>7468.9</v>
      </c>
      <c r="CW24" s="284">
        <v>8102.5</v>
      </c>
      <c r="CX24" s="226">
        <v>4323</v>
      </c>
      <c r="CY24" s="193">
        <v>5742.9</v>
      </c>
      <c r="CZ24" s="307">
        <v>7306.7</v>
      </c>
      <c r="DA24" s="194"/>
    </row>
    <row r="25" spans="1:105" ht="22.2" x14ac:dyDescent="0.25">
      <c r="A25" s="302" t="s">
        <v>68</v>
      </c>
      <c r="B25" s="291">
        <f t="shared" si="34"/>
        <v>32.484363723839309</v>
      </c>
      <c r="C25" s="291">
        <f t="shared" si="35"/>
        <v>66.304295328582739</v>
      </c>
      <c r="D25" s="291">
        <f t="shared" si="36"/>
        <v>80.61356576446687</v>
      </c>
      <c r="E25" s="291">
        <f t="shared" si="37"/>
        <v>143.44334458670403</v>
      </c>
      <c r="F25" s="291">
        <f t="shared" si="38"/>
        <v>68.650288669713731</v>
      </c>
      <c r="G25" s="291">
        <f t="shared" si="39"/>
        <v>84.787826603325428</v>
      </c>
      <c r="H25" s="291">
        <f t="shared" si="40"/>
        <v>103.79794219804705</v>
      </c>
      <c r="I25" s="291">
        <f t="shared" si="41"/>
        <v>173.61368876998534</v>
      </c>
      <c r="J25" s="291">
        <f t="shared" si="42"/>
        <v>83.484814770267008</v>
      </c>
      <c r="K25" s="291">
        <f t="shared" si="43"/>
        <v>96.823614410134596</v>
      </c>
      <c r="L25" s="291">
        <f t="shared" si="44"/>
        <v>123.36640671079363</v>
      </c>
      <c r="M25" s="291">
        <f t="shared" si="45"/>
        <v>156.00537401533009</v>
      </c>
      <c r="N25" s="291">
        <f t="shared" si="46"/>
        <v>79.694972335819088</v>
      </c>
      <c r="O25" s="291">
        <f t="shared" si="47"/>
        <v>96.716152019002379</v>
      </c>
      <c r="P25" s="291">
        <f t="shared" si="48"/>
        <v>122.51560390589161</v>
      </c>
      <c r="Q25" s="291">
        <f t="shared" si="49"/>
        <v>156.64958065269551</v>
      </c>
      <c r="R25" s="291">
        <f t="shared" si="50"/>
        <v>110.33855544864085</v>
      </c>
      <c r="S25" s="291">
        <f t="shared" si="51"/>
        <v>149.48018606492479</v>
      </c>
      <c r="T25" s="291">
        <f t="shared" si="52"/>
        <v>206.31968018874107</v>
      </c>
      <c r="U25" s="291">
        <f t="shared" si="53"/>
        <v>277.97516402318621</v>
      </c>
      <c r="V25" s="291">
        <f t="shared" si="54"/>
        <v>194.58133870579744</v>
      </c>
      <c r="W25" s="291">
        <f t="shared" si="55"/>
        <v>271.34253760886781</v>
      </c>
      <c r="X25" s="291">
        <f t="shared" si="56"/>
        <v>368.29126417196409</v>
      </c>
      <c r="Y25" s="291">
        <f t="shared" si="57"/>
        <v>486.91285007537635</v>
      </c>
      <c r="Z25" s="291">
        <f t="shared" si="58"/>
        <v>286.29552561943706</v>
      </c>
      <c r="AA25" s="291">
        <f t="shared" si="59"/>
        <v>394.92428741092635</v>
      </c>
      <c r="AB25" s="291">
        <f t="shared" si="60"/>
        <v>500.16569893177797</v>
      </c>
      <c r="AC25" s="291">
        <f t="shared" si="61"/>
        <v>630.3561946620805</v>
      </c>
      <c r="AD25" s="291">
        <f t="shared" si="62"/>
        <v>330.89861435530429</v>
      </c>
      <c r="AE25" s="291">
        <f t="shared" si="63"/>
        <v>449.50894928741093</v>
      </c>
      <c r="AF25" s="291">
        <f t="shared" si="64"/>
        <v>577.19121656727168</v>
      </c>
      <c r="AG25" s="291">
        <f t="shared" si="65"/>
        <v>722.2652629827802</v>
      </c>
      <c r="AH25" s="291">
        <f t="shared" si="66"/>
        <v>407.35392109694487</v>
      </c>
      <c r="AI25" s="291">
        <f t="shared" si="67"/>
        <v>570.51783452098175</v>
      </c>
      <c r="AJ25" s="291">
        <f t="shared" si="68"/>
        <v>714.78070646831384</v>
      </c>
      <c r="AK25" s="291">
        <f t="shared" si="69"/>
        <v>915.95447056075761</v>
      </c>
      <c r="AL25" s="291">
        <f t="shared" si="70"/>
        <v>537.39965720471491</v>
      </c>
      <c r="AM25" s="291">
        <f t="shared" si="71"/>
        <v>742.02781076801273</v>
      </c>
      <c r="AN25" s="291">
        <f t="shared" si="72"/>
        <v>904.29703126023981</v>
      </c>
      <c r="AO25" s="291">
        <f t="shared" si="73"/>
        <v>1173.9592288256154</v>
      </c>
      <c r="AP25" s="291">
        <f t="shared" si="74"/>
        <v>632.3622804907385</v>
      </c>
      <c r="AQ25" s="291">
        <f t="shared" si="75"/>
        <v>894.73186856690427</v>
      </c>
      <c r="AR25" s="291">
        <f t="shared" si="76"/>
        <v>1116.2532800314568</v>
      </c>
      <c r="AS25" s="291">
        <f t="shared" si="77"/>
        <v>1471.6900630613416</v>
      </c>
      <c r="AT25" s="291">
        <f t="shared" si="78"/>
        <v>764.46535963435167</v>
      </c>
      <c r="AU25" s="291">
        <f t="shared" si="79"/>
        <v>1157.2624901029296</v>
      </c>
      <c r="AV25" s="291">
        <f t="shared" si="80"/>
        <v>1436.0487843240055</v>
      </c>
      <c r="AW25" s="291">
        <f t="shared" si="81"/>
        <v>1983.5122364481817</v>
      </c>
      <c r="AX25" s="291">
        <f t="shared" si="82"/>
        <v>1033.4358912677412</v>
      </c>
      <c r="AY25" s="291">
        <f t="shared" si="83"/>
        <v>1589.9060768012669</v>
      </c>
      <c r="AZ25" s="291">
        <f t="shared" si="84"/>
        <v>1919.7301789108067</v>
      </c>
      <c r="BA25" s="291">
        <f t="shared" si="85"/>
        <v>2943.3801261226831</v>
      </c>
      <c r="BB25" s="291">
        <f t="shared" si="86"/>
        <v>1520.5930659129178</v>
      </c>
      <c r="BC25" s="291">
        <f t="shared" si="87"/>
        <v>2250.0475455265246</v>
      </c>
      <c r="BD25" s="291">
        <f t="shared" si="88"/>
        <v>2628.5552657448061</v>
      </c>
      <c r="BE25" s="291">
        <f t="shared" si="89"/>
        <v>3469.1601099857739</v>
      </c>
      <c r="BF25" s="291">
        <f t="shared" si="90"/>
        <v>1456.3823069521288</v>
      </c>
      <c r="BG25" s="291">
        <f t="shared" si="91"/>
        <v>1995.2542161520191</v>
      </c>
      <c r="BH25" s="291">
        <f t="shared" si="92"/>
        <v>2341.4093190903727</v>
      </c>
      <c r="BI25" s="291">
        <f t="shared" si="93"/>
        <v>3363.18811813916</v>
      </c>
      <c r="BJ25" s="291">
        <f t="shared" si="94"/>
        <v>1520.1599410632668</v>
      </c>
      <c r="BK25" s="291">
        <f t="shared" si="95"/>
        <v>2326.3458432304042</v>
      </c>
      <c r="BL25" s="291">
        <f t="shared" si="96"/>
        <v>2742.0310898486141</v>
      </c>
      <c r="BM25" s="291">
        <f t="shared" si="97"/>
        <v>4152.3412489118209</v>
      </c>
      <c r="BN25" s="214">
        <v>1800.5</v>
      </c>
      <c r="BO25" s="215">
        <v>2714.5</v>
      </c>
      <c r="BP25" s="215">
        <v>3245.6</v>
      </c>
      <c r="BQ25" s="252">
        <v>5056.7</v>
      </c>
      <c r="BR25" s="214">
        <v>2191.6999999999998</v>
      </c>
      <c r="BS25" s="215">
        <v>3168.7</v>
      </c>
      <c r="BT25" s="252">
        <v>3741.1</v>
      </c>
      <c r="BU25" s="253">
        <v>5582.4</v>
      </c>
      <c r="BV25" s="214">
        <v>2488.6</v>
      </c>
      <c r="BW25" s="215">
        <v>3515.3</v>
      </c>
      <c r="BX25" s="215">
        <v>3996.8</v>
      </c>
      <c r="BY25" s="252">
        <v>6012.5</v>
      </c>
      <c r="BZ25" s="254">
        <v>2592.3000000000002</v>
      </c>
      <c r="CA25" s="255">
        <v>3640.1</v>
      </c>
      <c r="CB25" s="256">
        <v>4153</v>
      </c>
      <c r="CC25" s="257">
        <v>6540.6</v>
      </c>
      <c r="CD25" s="281">
        <v>2839.1</v>
      </c>
      <c r="CE25" s="193">
        <v>3649.5</v>
      </c>
      <c r="CF25" s="282">
        <v>4102.8</v>
      </c>
      <c r="CG25" s="194">
        <v>6534.2</v>
      </c>
      <c r="CH25" s="214">
        <v>2803.9</v>
      </c>
      <c r="CI25" s="215">
        <v>3891.2</v>
      </c>
      <c r="CJ25" s="215">
        <v>4499.1000000000004</v>
      </c>
      <c r="CK25" s="216">
        <v>7539.7</v>
      </c>
      <c r="CL25" s="283">
        <v>3181.8</v>
      </c>
      <c r="CM25" s="226">
        <v>4372.3</v>
      </c>
      <c r="CN25" s="226">
        <v>4841.3999999999996</v>
      </c>
      <c r="CO25" s="284">
        <v>7793.6</v>
      </c>
      <c r="CP25" s="283">
        <v>3403.7</v>
      </c>
      <c r="CQ25" s="226">
        <v>4435.3999999999996</v>
      </c>
      <c r="CR25" s="226">
        <v>5527.2</v>
      </c>
      <c r="CS25" s="284">
        <v>7927.1</v>
      </c>
      <c r="CT25" s="283">
        <v>3589.1</v>
      </c>
      <c r="CU25" s="226">
        <v>4961.8999999999996</v>
      </c>
      <c r="CV25" s="226">
        <v>5845.7</v>
      </c>
      <c r="CW25" s="284">
        <v>8717.7000000000007</v>
      </c>
      <c r="CX25" s="226">
        <v>3886.8</v>
      </c>
      <c r="CY25" s="193">
        <v>4629.8999999999996</v>
      </c>
      <c r="CZ25" s="307">
        <v>5796.2</v>
      </c>
      <c r="DA25" s="194"/>
    </row>
    <row r="26" spans="1:105" ht="20.399999999999999" x14ac:dyDescent="0.25">
      <c r="A26" s="298" t="s">
        <v>66</v>
      </c>
      <c r="B26" s="291">
        <f t="shared" si="34"/>
        <v>1.1419917012448135</v>
      </c>
      <c r="C26" s="291">
        <f t="shared" si="35"/>
        <v>7.1612359550561795</v>
      </c>
      <c r="D26" s="291">
        <f t="shared" si="36"/>
        <v>52.558780177890718</v>
      </c>
      <c r="E26" s="291">
        <f t="shared" si="37"/>
        <v>-6.0920532843362434</v>
      </c>
      <c r="F26" s="291">
        <f t="shared" si="38"/>
        <v>12.688796680497926</v>
      </c>
      <c r="G26" s="291">
        <f t="shared" si="39"/>
        <v>11.53237997957099</v>
      </c>
      <c r="H26" s="291">
        <f t="shared" si="40"/>
        <v>68.028208386277001</v>
      </c>
      <c r="I26" s="291">
        <f t="shared" si="41"/>
        <v>-49.187689480937074</v>
      </c>
      <c r="J26" s="291">
        <f t="shared" si="42"/>
        <v>7.993941908713694</v>
      </c>
      <c r="K26" s="291">
        <f t="shared" si="43"/>
        <v>16.461542390194072</v>
      </c>
      <c r="L26" s="291">
        <f t="shared" si="44"/>
        <v>65.232528589580681</v>
      </c>
      <c r="M26" s="291">
        <f t="shared" si="45"/>
        <v>-17.373633440514471</v>
      </c>
      <c r="N26" s="291">
        <f t="shared" si="46"/>
        <v>68.011950207468885</v>
      </c>
      <c r="O26" s="291">
        <f t="shared" si="47"/>
        <v>67.70623084780388</v>
      </c>
      <c r="P26" s="291">
        <f t="shared" si="48"/>
        <v>4.193519695044472</v>
      </c>
      <c r="Q26" s="291">
        <f t="shared" si="49"/>
        <v>-365.74882866329813</v>
      </c>
      <c r="R26" s="291">
        <f t="shared" si="50"/>
        <v>-41.238589211618262</v>
      </c>
      <c r="S26" s="291">
        <f t="shared" si="51"/>
        <v>28.830949948927476</v>
      </c>
      <c r="T26" s="291">
        <f t="shared" si="52"/>
        <v>111.64081321473951</v>
      </c>
      <c r="U26" s="291">
        <f t="shared" si="53"/>
        <v>-218.63702342673406</v>
      </c>
      <c r="V26" s="291">
        <f t="shared" si="54"/>
        <v>-3.4259751037344404</v>
      </c>
      <c r="W26" s="291">
        <f t="shared" si="55"/>
        <v>28.551940755873336</v>
      </c>
      <c r="X26" s="291">
        <f t="shared" si="56"/>
        <v>115.36838627700125</v>
      </c>
      <c r="Y26" s="291">
        <f t="shared" si="57"/>
        <v>-40.839320165365187</v>
      </c>
      <c r="Z26" s="291">
        <f t="shared" si="58"/>
        <v>-13.577012448132781</v>
      </c>
      <c r="AA26" s="291">
        <f t="shared" si="59"/>
        <v>39.154290091930541</v>
      </c>
      <c r="AB26" s="291">
        <f t="shared" si="60"/>
        <v>197.93412960609911</v>
      </c>
      <c r="AC26" s="291">
        <f t="shared" si="61"/>
        <v>67.689480937069362</v>
      </c>
      <c r="AD26" s="291">
        <f t="shared" si="62"/>
        <v>60.534061659751039</v>
      </c>
      <c r="AE26" s="291">
        <f t="shared" si="63"/>
        <v>35.145858018386107</v>
      </c>
      <c r="AF26" s="291">
        <f t="shared" si="64"/>
        <v>67.496749656925019</v>
      </c>
      <c r="AG26" s="291">
        <f t="shared" si="65"/>
        <v>162.61923968764353</v>
      </c>
      <c r="AH26" s="291">
        <f t="shared" si="66"/>
        <v>7.993941908713694</v>
      </c>
      <c r="AI26" s="291">
        <f t="shared" si="67"/>
        <v>46.036516853932582</v>
      </c>
      <c r="AJ26" s="291">
        <f t="shared" si="68"/>
        <v>291.68259212198217</v>
      </c>
      <c r="AK26" s="291">
        <f t="shared" si="69"/>
        <v>-103.7905374368397</v>
      </c>
      <c r="AL26" s="291">
        <f t="shared" si="70"/>
        <v>-4.1873029045643158</v>
      </c>
      <c r="AM26" s="291">
        <f t="shared" si="71"/>
        <v>64.823135852911136</v>
      </c>
      <c r="AN26" s="291">
        <f t="shared" si="72"/>
        <v>331.9403811944091</v>
      </c>
      <c r="AO26" s="291">
        <f t="shared" si="73"/>
        <v>13.086632981166744</v>
      </c>
      <c r="AP26" s="291">
        <f t="shared" si="74"/>
        <v>118.89402489626558</v>
      </c>
      <c r="AQ26" s="291">
        <f t="shared" si="75"/>
        <v>40.735342185903974</v>
      </c>
      <c r="AR26" s="291">
        <f t="shared" si="76"/>
        <v>392.23387547649293</v>
      </c>
      <c r="AS26" s="291">
        <f t="shared" si="77"/>
        <v>-127.70748736793755</v>
      </c>
      <c r="AT26" s="291">
        <f t="shared" si="78"/>
        <v>181.83045643153531</v>
      </c>
      <c r="AU26" s="291">
        <f t="shared" si="79"/>
        <v>75.425485188968324</v>
      </c>
      <c r="AV26" s="291">
        <f t="shared" si="80"/>
        <v>478.43400254129597</v>
      </c>
      <c r="AW26" s="291">
        <f t="shared" si="81"/>
        <v>-44.223794212218657</v>
      </c>
      <c r="AX26" s="291">
        <f t="shared" si="82"/>
        <v>332.31958506224066</v>
      </c>
      <c r="AY26" s="291">
        <f t="shared" si="83"/>
        <v>246.55112359550563</v>
      </c>
      <c r="AZ26" s="291">
        <f t="shared" si="84"/>
        <v>642.81997458703927</v>
      </c>
      <c r="BA26" s="291">
        <f t="shared" si="85"/>
        <v>-368.00514469453378</v>
      </c>
      <c r="BB26" s="291">
        <f t="shared" si="86"/>
        <v>409.84813278008306</v>
      </c>
      <c r="BC26" s="291">
        <f t="shared" si="87"/>
        <v>469.38646578140953</v>
      </c>
      <c r="BD26" s="291">
        <f t="shared" si="88"/>
        <v>939.81435832274451</v>
      </c>
      <c r="BE26" s="291">
        <f t="shared" si="89"/>
        <v>-1152.7518603582912</v>
      </c>
      <c r="BF26" s="291">
        <f t="shared" si="90"/>
        <v>-401.7273029045644</v>
      </c>
      <c r="BG26" s="291">
        <f t="shared" si="91"/>
        <v>-240.78493360572008</v>
      </c>
      <c r="BH26" s="291">
        <f t="shared" si="92"/>
        <v>163.26770012706478</v>
      </c>
      <c r="BI26" s="291">
        <f t="shared" si="93"/>
        <v>-1783.8434542949014</v>
      </c>
      <c r="BJ26" s="291">
        <f t="shared" si="94"/>
        <v>-154.93020746887967</v>
      </c>
      <c r="BK26" s="291">
        <f t="shared" si="95"/>
        <v>118.20689479060265</v>
      </c>
      <c r="BL26" s="291">
        <f t="shared" si="96"/>
        <v>678.32510800508248</v>
      </c>
      <c r="BM26" s="291">
        <f t="shared" si="97"/>
        <v>-619.58438217730838</v>
      </c>
      <c r="BN26" s="217">
        <v>611.6</v>
      </c>
      <c r="BO26" s="218">
        <v>546.29999999999995</v>
      </c>
      <c r="BP26" s="218">
        <v>1100.0999999999999</v>
      </c>
      <c r="BQ26" s="258">
        <v>-491.2</v>
      </c>
      <c r="BR26" s="217">
        <v>737.6</v>
      </c>
      <c r="BS26" s="218">
        <v>687.9</v>
      </c>
      <c r="BT26" s="258">
        <v>1161.9000000000001</v>
      </c>
      <c r="BU26" s="259">
        <v>-549.4</v>
      </c>
      <c r="BV26" s="217">
        <v>729</v>
      </c>
      <c r="BW26" s="218">
        <v>400</v>
      </c>
      <c r="BX26" s="218">
        <v>923.2</v>
      </c>
      <c r="BY26" s="258">
        <v>-1080.4000000000001</v>
      </c>
      <c r="BZ26" s="260">
        <v>451.1</v>
      </c>
      <c r="CA26" s="261">
        <v>482.1</v>
      </c>
      <c r="CB26" s="262">
        <v>995.9</v>
      </c>
      <c r="CC26" s="263">
        <v>-1159.5999999999999</v>
      </c>
      <c r="CD26" s="281">
        <v>-312.3</v>
      </c>
      <c r="CE26" s="193">
        <v>118.8</v>
      </c>
      <c r="CF26" s="282">
        <v>1827.4</v>
      </c>
      <c r="CG26" s="194">
        <v>-356.7</v>
      </c>
      <c r="CH26" s="217">
        <v>65.2</v>
      </c>
      <c r="CI26" s="218">
        <v>290.3</v>
      </c>
      <c r="CJ26" s="218">
        <v>1585.2</v>
      </c>
      <c r="CK26" s="219">
        <v>-901.2</v>
      </c>
      <c r="CL26" s="283">
        <v>40.9</v>
      </c>
      <c r="CM26" s="226">
        <v>699.9</v>
      </c>
      <c r="CN26" s="226">
        <v>1513.4</v>
      </c>
      <c r="CO26" s="284">
        <v>-762.1</v>
      </c>
      <c r="CP26" s="283">
        <v>514.5</v>
      </c>
      <c r="CQ26" s="226">
        <v>1466.5</v>
      </c>
      <c r="CR26" s="226">
        <v>1080.8</v>
      </c>
      <c r="CS26" s="284">
        <v>-1359</v>
      </c>
      <c r="CT26" s="283">
        <v>436.5</v>
      </c>
      <c r="CU26" s="226">
        <v>868.7</v>
      </c>
      <c r="CV26" s="226">
        <v>1623.2</v>
      </c>
      <c r="CW26" s="284">
        <v>-615.20000000000005</v>
      </c>
      <c r="CX26" s="226">
        <v>436.2</v>
      </c>
      <c r="CY26" s="193">
        <v>1113</v>
      </c>
      <c r="CZ26" s="307">
        <v>1510.5</v>
      </c>
      <c r="DA26" s="194"/>
    </row>
    <row r="27" spans="1:105" x14ac:dyDescent="0.25">
      <c r="A27" s="299" t="s">
        <v>69</v>
      </c>
      <c r="B27" s="291">
        <f t="shared" si="34"/>
        <v>18.85829519450801</v>
      </c>
      <c r="C27" s="291">
        <f t="shared" si="35"/>
        <v>19.960876897133222</v>
      </c>
      <c r="D27" s="291">
        <f t="shared" si="36"/>
        <v>5.3494069529652357</v>
      </c>
      <c r="E27" s="291">
        <f t="shared" si="37"/>
        <v>5.220591835265318</v>
      </c>
      <c r="F27" s="291">
        <f t="shared" si="38"/>
        <v>12.971314154952601</v>
      </c>
      <c r="G27" s="291">
        <f t="shared" si="39"/>
        <v>16.634064080944352</v>
      </c>
      <c r="H27" s="291">
        <f t="shared" si="40"/>
        <v>19.957402862985685</v>
      </c>
      <c r="I27" s="291">
        <f t="shared" si="41"/>
        <v>36.54414284685722</v>
      </c>
      <c r="J27" s="291">
        <f t="shared" si="42"/>
        <v>21.552337365152017</v>
      </c>
      <c r="K27" s="291">
        <f t="shared" si="43"/>
        <v>10.604215851602024</v>
      </c>
      <c r="L27" s="291">
        <f t="shared" si="44"/>
        <v>8.7442229038854808</v>
      </c>
      <c r="M27" s="291">
        <f t="shared" si="45"/>
        <v>11.344747642018863</v>
      </c>
      <c r="N27" s="291">
        <f t="shared" si="46"/>
        <v>-6.5854364171297819</v>
      </c>
      <c r="O27" s="291">
        <f t="shared" si="47"/>
        <v>-1.3515177065767288</v>
      </c>
      <c r="P27" s="291">
        <f t="shared" si="48"/>
        <v>36.622862985685074</v>
      </c>
      <c r="Q27" s="291">
        <f t="shared" si="49"/>
        <v>148.28488732090142</v>
      </c>
      <c r="R27" s="291">
        <f t="shared" si="50"/>
        <v>123.62660183066365</v>
      </c>
      <c r="S27" s="291">
        <f t="shared" si="51"/>
        <v>171.64274873524454</v>
      </c>
      <c r="T27" s="291">
        <f t="shared" si="52"/>
        <v>212.74179959100206</v>
      </c>
      <c r="U27" s="291">
        <f t="shared" si="53"/>
        <v>327.69253365973066</v>
      </c>
      <c r="V27" s="291">
        <f t="shared" si="54"/>
        <v>371.47848152991179</v>
      </c>
      <c r="W27" s="291">
        <f t="shared" si="55"/>
        <v>403.99983136593596</v>
      </c>
      <c r="X27" s="291">
        <f t="shared" si="56"/>
        <v>382.89408997955007</v>
      </c>
      <c r="Y27" s="291">
        <f t="shared" si="57"/>
        <v>331.30678954568361</v>
      </c>
      <c r="Z27" s="291">
        <f t="shared" si="58"/>
        <v>356.31202190258261</v>
      </c>
      <c r="AA27" s="291">
        <f t="shared" si="59"/>
        <v>306.37866779089376</v>
      </c>
      <c r="AB27" s="291">
        <f t="shared" si="60"/>
        <v>282.38696319018408</v>
      </c>
      <c r="AC27" s="291">
        <f t="shared" si="61"/>
        <v>208.22129742962056</v>
      </c>
      <c r="AD27" s="291">
        <f t="shared" si="62"/>
        <v>235.19237598071268</v>
      </c>
      <c r="AE27" s="291">
        <f t="shared" si="63"/>
        <v>302.16785843170322</v>
      </c>
      <c r="AF27" s="291">
        <f t="shared" si="64"/>
        <v>339.17842774028628</v>
      </c>
      <c r="AG27" s="291">
        <f t="shared" si="65"/>
        <v>312.65622521419829</v>
      </c>
      <c r="AH27" s="291">
        <f t="shared" si="66"/>
        <v>413.08646616541358</v>
      </c>
      <c r="AI27" s="291">
        <f t="shared" si="67"/>
        <v>365.42959527824621</v>
      </c>
      <c r="AJ27" s="291">
        <f t="shared" si="68"/>
        <v>370.54930470347648</v>
      </c>
      <c r="AK27" s="291">
        <f t="shared" si="69"/>
        <v>377.79013607891136</v>
      </c>
      <c r="AL27" s="291">
        <f t="shared" si="70"/>
        <v>424.66086956521747</v>
      </c>
      <c r="AM27" s="291">
        <f t="shared" si="71"/>
        <v>514.51239460370994</v>
      </c>
      <c r="AN27" s="291">
        <f t="shared" si="72"/>
        <v>573.51814928425358</v>
      </c>
      <c r="AO27" s="291">
        <f t="shared" si="73"/>
        <v>610.9096407228742</v>
      </c>
      <c r="AP27" s="291">
        <f t="shared" si="74"/>
        <v>615.73830500163467</v>
      </c>
      <c r="AQ27" s="291">
        <f t="shared" si="75"/>
        <v>793.34089376053976</v>
      </c>
      <c r="AR27" s="291">
        <f t="shared" si="76"/>
        <v>811.46388548057257</v>
      </c>
      <c r="AS27" s="291">
        <f t="shared" si="77"/>
        <v>793.12837497300018</v>
      </c>
      <c r="AT27" s="291">
        <f t="shared" si="78"/>
        <v>960.27636482510638</v>
      </c>
      <c r="AU27" s="291">
        <f t="shared" si="79"/>
        <v>982.4494097807758</v>
      </c>
      <c r="AV27" s="291">
        <f t="shared" si="80"/>
        <v>904.25552147239262</v>
      </c>
      <c r="AW27" s="291">
        <f t="shared" si="81"/>
        <v>642.03239974080202</v>
      </c>
      <c r="AX27" s="291">
        <f t="shared" si="82"/>
        <v>681.692448512586</v>
      </c>
      <c r="AY27" s="291">
        <f t="shared" si="83"/>
        <v>717.44797639123112</v>
      </c>
      <c r="AZ27" s="291">
        <f t="shared" si="84"/>
        <v>661.47474437627818</v>
      </c>
      <c r="BA27" s="291">
        <f t="shared" si="85"/>
        <v>853.66716106271133</v>
      </c>
      <c r="BB27" s="291">
        <f t="shared" si="86"/>
        <v>1103.3599378881988</v>
      </c>
      <c r="BC27" s="291">
        <f t="shared" si="87"/>
        <v>1109.9079258010117</v>
      </c>
      <c r="BD27" s="291">
        <f t="shared" si="88"/>
        <v>1137.2633435582823</v>
      </c>
      <c r="BE27" s="291">
        <f t="shared" si="89"/>
        <v>535.81343509251928</v>
      </c>
      <c r="BF27" s="291">
        <f t="shared" si="90"/>
        <v>509.27374959136978</v>
      </c>
      <c r="BG27" s="291">
        <f t="shared" si="91"/>
        <v>677.42225969645881</v>
      </c>
      <c r="BH27" s="291">
        <f t="shared" si="92"/>
        <v>873.59930470347649</v>
      </c>
      <c r="BI27" s="291">
        <f t="shared" si="93"/>
        <v>879.97091223270206</v>
      </c>
      <c r="BJ27" s="291">
        <f t="shared" si="94"/>
        <v>1247.4413043478264</v>
      </c>
      <c r="BK27" s="291">
        <f t="shared" si="95"/>
        <v>1041.5003372681283</v>
      </c>
      <c r="BL27" s="291">
        <f t="shared" si="96"/>
        <v>618.06224948875251</v>
      </c>
      <c r="BM27" s="291">
        <f t="shared" si="97"/>
        <v>890.41209590323263</v>
      </c>
      <c r="BN27" s="217">
        <v>1220.9000000000001</v>
      </c>
      <c r="BO27" s="218">
        <v>1233</v>
      </c>
      <c r="BP27" s="218">
        <v>1006.1</v>
      </c>
      <c r="BQ27" s="258">
        <v>1394.4</v>
      </c>
      <c r="BR27" s="217">
        <v>1537.9</v>
      </c>
      <c r="BS27" s="218">
        <v>1224.9000000000001</v>
      </c>
      <c r="BT27" s="258">
        <v>744.4</v>
      </c>
      <c r="BU27" s="259">
        <v>1030.7</v>
      </c>
      <c r="BV27" s="217">
        <v>1162.9000000000001</v>
      </c>
      <c r="BW27" s="218">
        <v>924.4</v>
      </c>
      <c r="BX27" s="218">
        <v>790.2</v>
      </c>
      <c r="BY27" s="258">
        <v>1066.3</v>
      </c>
      <c r="BZ27" s="260">
        <v>1373.6</v>
      </c>
      <c r="CA27" s="261">
        <v>1295.8</v>
      </c>
      <c r="CB27" s="262">
        <v>962.4</v>
      </c>
      <c r="CC27" s="263">
        <v>1442.6</v>
      </c>
      <c r="CD27" s="278">
        <v>2310.1</v>
      </c>
      <c r="CE27" s="191">
        <v>1800.6</v>
      </c>
      <c r="CF27" s="279">
        <v>1045.7</v>
      </c>
      <c r="CG27" s="192">
        <v>1530</v>
      </c>
      <c r="CH27" s="217">
        <v>1309.5999999999999</v>
      </c>
      <c r="CI27" s="218">
        <v>1073</v>
      </c>
      <c r="CJ27" s="218">
        <v>724</v>
      </c>
      <c r="CK27" s="219">
        <v>1337.6</v>
      </c>
      <c r="CL27" s="199">
        <v>1718.1</v>
      </c>
      <c r="CM27" s="225">
        <v>995.5</v>
      </c>
      <c r="CN27" s="225">
        <v>632.5</v>
      </c>
      <c r="CO27" s="280">
        <v>1526.4</v>
      </c>
      <c r="CP27" s="199">
        <v>2132.5</v>
      </c>
      <c r="CQ27" s="225">
        <v>2328</v>
      </c>
      <c r="CR27" s="225">
        <v>2555</v>
      </c>
      <c r="CS27" s="280">
        <v>3343.3</v>
      </c>
      <c r="CT27" s="199">
        <v>2710.7</v>
      </c>
      <c r="CU27" s="225">
        <v>1969.4</v>
      </c>
      <c r="CV27" s="225">
        <v>1709.4</v>
      </c>
      <c r="CW27" s="280">
        <v>1921.2</v>
      </c>
      <c r="CX27" s="225">
        <v>1667.4</v>
      </c>
      <c r="CY27" s="191">
        <v>941.6</v>
      </c>
      <c r="CZ27" s="306">
        <v>1055</v>
      </c>
      <c r="DA27" s="192"/>
    </row>
    <row r="28" spans="1:105" x14ac:dyDescent="0.25">
      <c r="A28" s="300" t="s">
        <v>20</v>
      </c>
      <c r="B28" s="291">
        <f t="shared" si="34"/>
        <v>88.13593318608504</v>
      </c>
      <c r="C28" s="291">
        <f t="shared" si="35"/>
        <v>114.6142189618439</v>
      </c>
      <c r="D28" s="291">
        <f t="shared" si="36"/>
        <v>101.22232267531299</v>
      </c>
      <c r="E28" s="291">
        <f t="shared" si="37"/>
        <v>112.75283284977435</v>
      </c>
      <c r="F28" s="291">
        <f t="shared" si="38"/>
        <v>109.74666482606295</v>
      </c>
      <c r="G28" s="291">
        <f t="shared" si="39"/>
        <v>124.27441652140229</v>
      </c>
      <c r="H28" s="291">
        <f t="shared" si="40"/>
        <v>133.80418905166496</v>
      </c>
      <c r="I28" s="291">
        <f t="shared" si="41"/>
        <v>153.26875000000001</v>
      </c>
      <c r="J28" s="291">
        <f t="shared" si="42"/>
        <v>129.76397846493651</v>
      </c>
      <c r="K28" s="291">
        <f t="shared" si="43"/>
        <v>136.04778229711408</v>
      </c>
      <c r="L28" s="291">
        <f t="shared" si="44"/>
        <v>147.4130783612998</v>
      </c>
      <c r="M28" s="291">
        <f t="shared" si="45"/>
        <v>163.4471389426177</v>
      </c>
      <c r="N28" s="291">
        <f t="shared" si="46"/>
        <v>124.28660408614026</v>
      </c>
      <c r="O28" s="291">
        <f t="shared" si="47"/>
        <v>133.83398702304862</v>
      </c>
      <c r="P28" s="291">
        <f t="shared" si="48"/>
        <v>195.98787305043427</v>
      </c>
      <c r="Q28" s="291">
        <f t="shared" si="49"/>
        <v>361.57985573823345</v>
      </c>
      <c r="R28" s="291">
        <f t="shared" si="50"/>
        <v>386.70263114301491</v>
      </c>
      <c r="S28" s="291">
        <f t="shared" si="51"/>
        <v>473.85281570792176</v>
      </c>
      <c r="T28" s="291">
        <f t="shared" si="52"/>
        <v>525.48193027714001</v>
      </c>
      <c r="U28" s="291">
        <f t="shared" si="53"/>
        <v>688.17767569310126</v>
      </c>
      <c r="V28" s="291">
        <f t="shared" si="54"/>
        <v>752.09329652125905</v>
      </c>
      <c r="W28" s="291">
        <f t="shared" si="55"/>
        <v>808.035275033895</v>
      </c>
      <c r="X28" s="291">
        <f t="shared" si="56"/>
        <v>828.55288855229207</v>
      </c>
      <c r="Y28" s="291">
        <f t="shared" si="57"/>
        <v>816.84041747259846</v>
      </c>
      <c r="Z28" s="291">
        <f t="shared" si="58"/>
        <v>789.43903092214248</v>
      </c>
      <c r="AA28" s="291">
        <f t="shared" si="59"/>
        <v>844.05976176641491</v>
      </c>
      <c r="AB28" s="291">
        <f t="shared" si="60"/>
        <v>843.05579248810739</v>
      </c>
      <c r="AC28" s="291">
        <f t="shared" si="61"/>
        <v>809.72542714377823</v>
      </c>
      <c r="AD28" s="291">
        <f t="shared" si="62"/>
        <v>756.35977280784095</v>
      </c>
      <c r="AE28" s="291">
        <f t="shared" si="63"/>
        <v>935.31964811156297</v>
      </c>
      <c r="AF28" s="291">
        <f t="shared" si="64"/>
        <v>1036.2238440726101</v>
      </c>
      <c r="AG28" s="291">
        <f t="shared" si="65"/>
        <v>1068.7881541747261</v>
      </c>
      <c r="AH28" s="291">
        <f t="shared" si="66"/>
        <v>1076.5530369961348</v>
      </c>
      <c r="AI28" s="291">
        <f t="shared" si="67"/>
        <v>1110.0170758280069</v>
      </c>
      <c r="AJ28" s="291">
        <f t="shared" si="68"/>
        <v>1198.5756088325088</v>
      </c>
      <c r="AK28" s="291">
        <f t="shared" si="69"/>
        <v>1250.2619116698907</v>
      </c>
      <c r="AL28" s="291">
        <f t="shared" si="70"/>
        <v>1175.1457758144672</v>
      </c>
      <c r="AM28" s="291">
        <f t="shared" si="71"/>
        <v>1400.0242567305829</v>
      </c>
      <c r="AN28" s="291">
        <f t="shared" si="72"/>
        <v>1575.0551014129171</v>
      </c>
      <c r="AO28" s="291">
        <f t="shared" si="73"/>
        <v>1683.3869479368152</v>
      </c>
      <c r="AP28" s="291">
        <f t="shared" si="74"/>
        <v>1525.0006156819436</v>
      </c>
      <c r="AQ28" s="291">
        <f t="shared" si="75"/>
        <v>1856.3679643618052</v>
      </c>
      <c r="AR28" s="291">
        <f t="shared" si="76"/>
        <v>2036.0686436466046</v>
      </c>
      <c r="AS28" s="291">
        <f t="shared" si="77"/>
        <v>2155.7432503223731</v>
      </c>
      <c r="AT28" s="291">
        <f t="shared" si="78"/>
        <v>2054.4137465488679</v>
      </c>
      <c r="AU28" s="291">
        <f t="shared" si="79"/>
        <v>2303.0514744334687</v>
      </c>
      <c r="AV28" s="291">
        <f t="shared" si="80"/>
        <v>2358.0132440300099</v>
      </c>
      <c r="AW28" s="291">
        <f t="shared" si="81"/>
        <v>2326.1077409735658</v>
      </c>
      <c r="AX28" s="291">
        <f t="shared" si="82"/>
        <v>2077.61789618995</v>
      </c>
      <c r="AY28" s="291">
        <f t="shared" si="83"/>
        <v>2420.5838780747627</v>
      </c>
      <c r="AZ28" s="291">
        <f t="shared" si="84"/>
        <v>2541.2862423969896</v>
      </c>
      <c r="BA28" s="291">
        <f t="shared" si="85"/>
        <v>2943.6296099290785</v>
      </c>
      <c r="BB28" s="291">
        <f t="shared" si="86"/>
        <v>2909.8800358917724</v>
      </c>
      <c r="BC28" s="291">
        <f t="shared" si="87"/>
        <v>3327.8374322099553</v>
      </c>
      <c r="BD28" s="291">
        <f t="shared" si="88"/>
        <v>3650.7583934868526</v>
      </c>
      <c r="BE28" s="291">
        <f t="shared" si="89"/>
        <v>2983.7502498388139</v>
      </c>
      <c r="BF28" s="291">
        <f t="shared" si="90"/>
        <v>2214.8510215350634</v>
      </c>
      <c r="BG28" s="291">
        <f t="shared" si="91"/>
        <v>2551.0971721867131</v>
      </c>
      <c r="BH28" s="291">
        <f t="shared" si="92"/>
        <v>2919.5537642297586</v>
      </c>
      <c r="BI28" s="291">
        <f t="shared" si="93"/>
        <v>3106.5826523210835</v>
      </c>
      <c r="BJ28" s="291">
        <f t="shared" si="94"/>
        <v>3019.9254665930425</v>
      </c>
      <c r="BK28" s="291">
        <f t="shared" si="95"/>
        <v>3297.1461795467753</v>
      </c>
      <c r="BL28" s="291">
        <f t="shared" si="96"/>
        <v>3331.8931768158468</v>
      </c>
      <c r="BM28" s="291">
        <f t="shared" si="97"/>
        <v>3820.453348646035</v>
      </c>
      <c r="BN28" s="217">
        <v>3607.1</v>
      </c>
      <c r="BO28" s="218">
        <v>4156.3</v>
      </c>
      <c r="BP28" s="218">
        <v>4197.2</v>
      </c>
      <c r="BQ28" s="258">
        <v>4904.6000000000004</v>
      </c>
      <c r="BR28" s="217">
        <v>4359.3999999999996</v>
      </c>
      <c r="BS28" s="218">
        <v>4551.7</v>
      </c>
      <c r="BT28" s="258">
        <v>4529.7</v>
      </c>
      <c r="BU28" s="259">
        <v>4884</v>
      </c>
      <c r="BV28" s="217">
        <v>4258.1000000000004</v>
      </c>
      <c r="BW28" s="218">
        <v>4577.3999999999996</v>
      </c>
      <c r="BX28" s="218">
        <v>4887.1000000000004</v>
      </c>
      <c r="BY28" s="258">
        <v>5140.8</v>
      </c>
      <c r="BZ28" s="260">
        <v>4820</v>
      </c>
      <c r="CA28" s="261">
        <v>5227.6000000000004</v>
      </c>
      <c r="CB28" s="262">
        <v>5191.7</v>
      </c>
      <c r="CC28" s="263">
        <v>6186.6</v>
      </c>
      <c r="CD28" s="278">
        <v>6335.4</v>
      </c>
      <c r="CE28" s="191">
        <v>5500.9</v>
      </c>
      <c r="CF28" s="279">
        <v>5772.8</v>
      </c>
      <c r="CG28" s="192">
        <v>6239.8</v>
      </c>
      <c r="CH28" s="217">
        <v>5286.5</v>
      </c>
      <c r="CI28" s="218">
        <v>5301.1</v>
      </c>
      <c r="CJ28" s="218">
        <v>5479.7</v>
      </c>
      <c r="CK28" s="219">
        <v>6068.3</v>
      </c>
      <c r="CL28" s="199">
        <v>5578.1</v>
      </c>
      <c r="CM28" s="225">
        <v>5629.8</v>
      </c>
      <c r="CN28" s="225">
        <v>5882.9</v>
      </c>
      <c r="CO28" s="280">
        <v>6871.9</v>
      </c>
      <c r="CP28" s="199">
        <v>6566.9</v>
      </c>
      <c r="CQ28" s="225">
        <v>7748.2</v>
      </c>
      <c r="CR28" s="225">
        <v>8372.5</v>
      </c>
      <c r="CS28" s="280">
        <v>9242</v>
      </c>
      <c r="CT28" s="199">
        <v>7697.2</v>
      </c>
      <c r="CU28" s="225">
        <v>7565.8</v>
      </c>
      <c r="CV28" s="225">
        <v>7772.4</v>
      </c>
      <c r="CW28" s="280">
        <v>8122</v>
      </c>
      <c r="CX28" s="225">
        <v>6709.9</v>
      </c>
      <c r="CY28" s="191">
        <v>5721.1</v>
      </c>
      <c r="CZ28" s="306">
        <v>6549.4</v>
      </c>
      <c r="DA28" s="192"/>
    </row>
    <row r="29" spans="1:105" x14ac:dyDescent="0.25">
      <c r="A29" s="300" t="s">
        <v>22</v>
      </c>
      <c r="B29" s="291">
        <f t="shared" si="34"/>
        <v>69.245963975983983</v>
      </c>
      <c r="C29" s="291">
        <f t="shared" si="35"/>
        <v>94.02136598288277</v>
      </c>
      <c r="D29" s="291">
        <f t="shared" si="36"/>
        <v>95.026443506913438</v>
      </c>
      <c r="E29" s="291">
        <f t="shared" si="37"/>
        <v>106.94703298547968</v>
      </c>
      <c r="F29" s="291">
        <f t="shared" si="38"/>
        <v>96.705570380253491</v>
      </c>
      <c r="G29" s="291">
        <f t="shared" si="39"/>
        <v>106.72963931531042</v>
      </c>
      <c r="H29" s="291">
        <f t="shared" si="40"/>
        <v>113.30453915560619</v>
      </c>
      <c r="I29" s="291">
        <f t="shared" si="41"/>
        <v>116.57128388775425</v>
      </c>
      <c r="J29" s="291">
        <f t="shared" si="42"/>
        <v>108.14707304869913</v>
      </c>
      <c r="K29" s="291">
        <f t="shared" si="43"/>
        <v>124.10423176198887</v>
      </c>
      <c r="L29" s="291">
        <f t="shared" si="44"/>
        <v>137.47879469097404</v>
      </c>
      <c r="M29" s="291">
        <f t="shared" si="45"/>
        <v>151.33643510617463</v>
      </c>
      <c r="N29" s="291">
        <f t="shared" si="46"/>
        <v>130.73160440293529</v>
      </c>
      <c r="O29" s="291">
        <f t="shared" si="47"/>
        <v>133.33758660508084</v>
      </c>
      <c r="P29" s="291">
        <f t="shared" si="48"/>
        <v>158.90150894589348</v>
      </c>
      <c r="Q29" s="291">
        <f t="shared" si="49"/>
        <v>214.28689253839912</v>
      </c>
      <c r="R29" s="291">
        <f t="shared" si="50"/>
        <v>263.05507004669778</v>
      </c>
      <c r="S29" s="291">
        <f t="shared" si="51"/>
        <v>303.60859258252958</v>
      </c>
      <c r="T29" s="291">
        <f t="shared" si="52"/>
        <v>316.62378591445196</v>
      </c>
      <c r="U29" s="291">
        <f t="shared" si="53"/>
        <v>363.36457488179502</v>
      </c>
      <c r="V29" s="291">
        <f t="shared" si="54"/>
        <v>380.9522931954636</v>
      </c>
      <c r="W29" s="291">
        <f t="shared" si="55"/>
        <v>411.4303491373455</v>
      </c>
      <c r="X29" s="291">
        <f t="shared" si="56"/>
        <v>453.90604194253683</v>
      </c>
      <c r="Y29" s="291">
        <f t="shared" si="57"/>
        <v>487.69418347648491</v>
      </c>
      <c r="Z29" s="291">
        <f t="shared" si="58"/>
        <v>433.38422281521014</v>
      </c>
      <c r="AA29" s="291">
        <f t="shared" si="59"/>
        <v>540.20090001358517</v>
      </c>
      <c r="AB29" s="291">
        <f t="shared" si="60"/>
        <v>564.26250115480559</v>
      </c>
      <c r="AC29" s="291">
        <f t="shared" si="61"/>
        <v>601.02464818286091</v>
      </c>
      <c r="AD29" s="291">
        <f t="shared" si="62"/>
        <v>521.1073181787857</v>
      </c>
      <c r="AE29" s="291">
        <f t="shared" si="63"/>
        <v>634.26346860141291</v>
      </c>
      <c r="AF29" s="291">
        <f t="shared" si="64"/>
        <v>701.10844135127638</v>
      </c>
      <c r="AG29" s="291">
        <f t="shared" si="65"/>
        <v>756.32372128808436</v>
      </c>
      <c r="AH29" s="291">
        <f t="shared" si="66"/>
        <v>663.60715476984649</v>
      </c>
      <c r="AI29" s="291">
        <f t="shared" si="67"/>
        <v>746.21392473848675</v>
      </c>
      <c r="AJ29" s="291">
        <f t="shared" si="68"/>
        <v>831.75162134696507</v>
      </c>
      <c r="AK29" s="291">
        <f t="shared" si="69"/>
        <v>872.95883949304755</v>
      </c>
      <c r="AL29" s="291">
        <f t="shared" si="70"/>
        <v>750.56257505003327</v>
      </c>
      <c r="AM29" s="291">
        <f t="shared" si="71"/>
        <v>889.97626681157453</v>
      </c>
      <c r="AN29" s="291">
        <f t="shared" si="72"/>
        <v>1010.3069965817755</v>
      </c>
      <c r="AO29" s="291">
        <f t="shared" si="73"/>
        <v>1075.3627283663934</v>
      </c>
      <c r="AP29" s="291">
        <f t="shared" si="74"/>
        <v>909.54971647765171</v>
      </c>
      <c r="AQ29" s="291">
        <f t="shared" si="75"/>
        <v>1073.9483799755469</v>
      </c>
      <c r="AR29" s="291">
        <f t="shared" si="76"/>
        <v>1239.0780001847688</v>
      </c>
      <c r="AS29" s="291">
        <f t="shared" si="77"/>
        <v>1366.5454214811291</v>
      </c>
      <c r="AT29" s="291">
        <f t="shared" si="78"/>
        <v>1094.9020597064709</v>
      </c>
      <c r="AU29" s="291">
        <f t="shared" si="79"/>
        <v>1334.0708497486755</v>
      </c>
      <c r="AV29" s="291">
        <f t="shared" si="80"/>
        <v>1468.9299664336525</v>
      </c>
      <c r="AW29" s="291">
        <f t="shared" si="81"/>
        <v>1683.6546680468903</v>
      </c>
      <c r="AX29" s="291">
        <f t="shared" si="82"/>
        <v>1395.8633255503669</v>
      </c>
      <c r="AY29" s="291">
        <f t="shared" si="83"/>
        <v>1703.1071933161259</v>
      </c>
      <c r="AZ29" s="291">
        <f t="shared" si="84"/>
        <v>1882.1525051581314</v>
      </c>
      <c r="BA29" s="291">
        <f t="shared" si="85"/>
        <v>2090.3283719889209</v>
      </c>
      <c r="BB29" s="291">
        <f t="shared" si="86"/>
        <v>1806.861999666444</v>
      </c>
      <c r="BC29" s="291">
        <f t="shared" si="87"/>
        <v>2223.4514162477926</v>
      </c>
      <c r="BD29" s="291">
        <f t="shared" si="88"/>
        <v>2525.2270101314934</v>
      </c>
      <c r="BE29" s="291">
        <f t="shared" si="89"/>
        <v>2441.1224967126427</v>
      </c>
      <c r="BF29" s="291">
        <f t="shared" si="90"/>
        <v>1704.8833889259504</v>
      </c>
      <c r="BG29" s="291">
        <f t="shared" si="91"/>
        <v>1870.1018475750577</v>
      </c>
      <c r="BH29" s="291">
        <f t="shared" si="92"/>
        <v>2053.7307578603763</v>
      </c>
      <c r="BI29" s="291">
        <f t="shared" si="93"/>
        <v>2226.5409842486638</v>
      </c>
      <c r="BJ29" s="291">
        <f t="shared" si="94"/>
        <v>1773.1344396264176</v>
      </c>
      <c r="BK29" s="291">
        <f t="shared" si="95"/>
        <v>2258.4984512973783</v>
      </c>
      <c r="BL29" s="291">
        <f t="shared" si="96"/>
        <v>2705.7477719951962</v>
      </c>
      <c r="BM29" s="291">
        <f t="shared" si="97"/>
        <v>2925.7722742914693</v>
      </c>
      <c r="BN29" s="217">
        <v>2386.1999999999998</v>
      </c>
      <c r="BO29" s="218">
        <v>2923.3</v>
      </c>
      <c r="BP29" s="218">
        <v>3191.1</v>
      </c>
      <c r="BQ29" s="258">
        <v>3510.2</v>
      </c>
      <c r="BR29" s="217">
        <v>2821.5</v>
      </c>
      <c r="BS29" s="218">
        <v>3326.8</v>
      </c>
      <c r="BT29" s="258">
        <v>3785.3</v>
      </c>
      <c r="BU29" s="259">
        <v>3853.3</v>
      </c>
      <c r="BV29" s="217">
        <v>3095.2</v>
      </c>
      <c r="BW29" s="218">
        <v>3653</v>
      </c>
      <c r="BX29" s="218">
        <v>4096.8999999999996</v>
      </c>
      <c r="BY29" s="258">
        <v>4074.5</v>
      </c>
      <c r="BZ29" s="260">
        <v>3446.4</v>
      </c>
      <c r="CA29" s="261">
        <v>3931.8</v>
      </c>
      <c r="CB29" s="262">
        <v>4229.3</v>
      </c>
      <c r="CC29" s="263">
        <v>4744</v>
      </c>
      <c r="CD29" s="278">
        <v>4025.3</v>
      </c>
      <c r="CE29" s="191">
        <v>3700.3</v>
      </c>
      <c r="CF29" s="279">
        <v>4727.1000000000004</v>
      </c>
      <c r="CG29" s="192">
        <v>4709.8</v>
      </c>
      <c r="CH29" s="217">
        <v>3976.9</v>
      </c>
      <c r="CI29" s="218">
        <v>4228.1000000000004</v>
      </c>
      <c r="CJ29" s="218">
        <v>4755.7</v>
      </c>
      <c r="CK29" s="219">
        <v>4730.7</v>
      </c>
      <c r="CL29" s="199">
        <v>3860</v>
      </c>
      <c r="CM29" s="225">
        <v>4634.3</v>
      </c>
      <c r="CN29" s="225">
        <v>5250.4</v>
      </c>
      <c r="CO29" s="280">
        <v>5345.5</v>
      </c>
      <c r="CP29" s="199">
        <v>4434.3999999999996</v>
      </c>
      <c r="CQ29" s="225">
        <v>5420.2</v>
      </c>
      <c r="CR29" s="225">
        <v>5817.5</v>
      </c>
      <c r="CS29" s="280">
        <v>5898.7</v>
      </c>
      <c r="CT29" s="199">
        <v>4986.5</v>
      </c>
      <c r="CU29" s="225">
        <v>5596.4</v>
      </c>
      <c r="CV29" s="225">
        <v>6063</v>
      </c>
      <c r="CW29" s="280">
        <v>6200.8</v>
      </c>
      <c r="CX29" s="225">
        <v>5042.5</v>
      </c>
      <c r="CY29" s="191">
        <v>4779.5</v>
      </c>
      <c r="CZ29" s="306">
        <v>5494.4</v>
      </c>
      <c r="DA29" s="192"/>
    </row>
    <row r="30" spans="1:105" ht="13.8" thickBot="1" x14ac:dyDescent="0.3">
      <c r="A30" s="301" t="s">
        <v>25</v>
      </c>
      <c r="B30" s="291">
        <f t="shared" si="34"/>
        <v>-2.3816793893129771</v>
      </c>
      <c r="C30" s="291">
        <f t="shared" si="35"/>
        <v>1.2966735966735969</v>
      </c>
      <c r="D30" s="291">
        <f t="shared" si="36"/>
        <v>0.97929354445797823</v>
      </c>
      <c r="E30" s="291">
        <f t="shared" si="37"/>
        <v>-5.7810877021068094</v>
      </c>
      <c r="F30" s="291">
        <f t="shared" si="38"/>
        <v>-5.0610687022900764</v>
      </c>
      <c r="G30" s="291">
        <f t="shared" si="39"/>
        <v>5.5228690228690231</v>
      </c>
      <c r="H30" s="291">
        <f t="shared" si="40"/>
        <v>-2.9378806333739345</v>
      </c>
      <c r="I30" s="291">
        <f t="shared" si="41"/>
        <v>-1.4116609505144537</v>
      </c>
      <c r="J30" s="291">
        <f t="shared" si="42"/>
        <v>3.5129770992366414</v>
      </c>
      <c r="K30" s="291">
        <f t="shared" si="43"/>
        <v>4.8985446985446988</v>
      </c>
      <c r="L30" s="291">
        <f t="shared" si="44"/>
        <v>-6.1695493300852631</v>
      </c>
      <c r="M30" s="291">
        <f t="shared" si="45"/>
        <v>5.6466438020578149</v>
      </c>
      <c r="N30" s="291">
        <f t="shared" si="46"/>
        <v>-6.0732824427480914</v>
      </c>
      <c r="O30" s="291">
        <f t="shared" si="47"/>
        <v>6.7234927234927238</v>
      </c>
      <c r="P30" s="291">
        <f t="shared" si="48"/>
        <v>8.1281364190012209</v>
      </c>
      <c r="Q30" s="291">
        <f t="shared" si="49"/>
        <v>10.889955903968641</v>
      </c>
      <c r="R30" s="291">
        <f>R15*$BK45</f>
        <v>0</v>
      </c>
      <c r="S30" s="291">
        <f t="shared" si="51"/>
        <v>0</v>
      </c>
      <c r="T30" s="291">
        <f t="shared" si="52"/>
        <v>0</v>
      </c>
      <c r="U30" s="291">
        <f t="shared" si="53"/>
        <v>0</v>
      </c>
      <c r="V30" s="291">
        <f t="shared" si="54"/>
        <v>11.670229007633589</v>
      </c>
      <c r="W30" s="291">
        <f t="shared" si="55"/>
        <v>-9.7490644490644502</v>
      </c>
      <c r="X30" s="291">
        <f t="shared" si="56"/>
        <v>13.808038976857492</v>
      </c>
      <c r="Y30" s="291">
        <f t="shared" si="57"/>
        <v>7.7977462028417435</v>
      </c>
      <c r="Z30" s="291">
        <f t="shared" si="58"/>
        <v>9.6458015267175572</v>
      </c>
      <c r="AA30" s="291">
        <f t="shared" si="59"/>
        <v>-5.7629937629937631</v>
      </c>
      <c r="AB30" s="291">
        <f t="shared" si="60"/>
        <v>3.3295980511571259</v>
      </c>
      <c r="AC30" s="291">
        <f t="shared" si="61"/>
        <v>-12.50328270455659</v>
      </c>
      <c r="AD30" s="291">
        <f t="shared" si="62"/>
        <v>9.9282091603053431</v>
      </c>
      <c r="AE30" s="291">
        <f t="shared" si="63"/>
        <v>1.5805970893970895</v>
      </c>
      <c r="AF30" s="291">
        <f t="shared" si="64"/>
        <v>79.478142021924484</v>
      </c>
      <c r="AG30" s="291">
        <f t="shared" si="65"/>
        <v>-66.148146594806462</v>
      </c>
      <c r="AH30" s="291">
        <f t="shared" si="66"/>
        <v>13.516030534351145</v>
      </c>
      <c r="AI30" s="291">
        <f t="shared" si="67"/>
        <v>-1.3446985446985447</v>
      </c>
      <c r="AJ30" s="291">
        <f t="shared" si="68"/>
        <v>-20.075517661388552</v>
      </c>
      <c r="AK30" s="291">
        <f t="shared" si="69"/>
        <v>-27.628221460068591</v>
      </c>
      <c r="AL30" s="291">
        <f t="shared" si="70"/>
        <v>-4.1679389312977095</v>
      </c>
      <c r="AM30" s="291">
        <f t="shared" si="71"/>
        <v>-8.7885654885654887</v>
      </c>
      <c r="AN30" s="291">
        <f t="shared" si="72"/>
        <v>-53.224604141291117</v>
      </c>
      <c r="AO30" s="291">
        <f t="shared" si="73"/>
        <v>16.066046055854972</v>
      </c>
      <c r="AP30" s="291">
        <f t="shared" si="74"/>
        <v>24.709923664122137</v>
      </c>
      <c r="AQ30" s="291">
        <f t="shared" si="75"/>
        <v>-16.568607068607069</v>
      </c>
      <c r="AR30" s="291">
        <f t="shared" si="76"/>
        <v>-61.058952496954944</v>
      </c>
      <c r="AS30" s="291">
        <f t="shared" si="77"/>
        <v>50.147574718275344</v>
      </c>
      <c r="AT30" s="291">
        <f t="shared" si="78"/>
        <v>-1.6671755725190838</v>
      </c>
      <c r="AU30" s="291">
        <f t="shared" si="79"/>
        <v>-16.376507276507279</v>
      </c>
      <c r="AV30" s="291">
        <f t="shared" si="80"/>
        <v>-15.668696711327652</v>
      </c>
      <c r="AW30" s="291">
        <f t="shared" si="81"/>
        <v>30.922097011268985</v>
      </c>
      <c r="AX30" s="291">
        <f t="shared" si="82"/>
        <v>-36.737404580152671</v>
      </c>
      <c r="AY30" s="291">
        <f t="shared" si="83"/>
        <v>37.507484407484405</v>
      </c>
      <c r="AZ30" s="291">
        <f t="shared" si="84"/>
        <v>57.141778319123034</v>
      </c>
      <c r="BA30" s="291">
        <f t="shared" si="85"/>
        <v>81.741891229789303</v>
      </c>
      <c r="BB30" s="291">
        <f t="shared" si="86"/>
        <v>31.080916030534354</v>
      </c>
      <c r="BC30" s="291">
        <f t="shared" si="87"/>
        <v>-43.846777546777545</v>
      </c>
      <c r="BD30" s="291">
        <f t="shared" si="88"/>
        <v>-104.29476248477468</v>
      </c>
      <c r="BE30" s="291">
        <f t="shared" si="89"/>
        <v>-167.24821166095052</v>
      </c>
      <c r="BF30" s="291">
        <f t="shared" si="90"/>
        <v>27.627480916030532</v>
      </c>
      <c r="BG30" s="291">
        <f t="shared" si="91"/>
        <v>-69.492099792099793</v>
      </c>
      <c r="BH30" s="291">
        <f t="shared" si="92"/>
        <v>-110.31741778319125</v>
      </c>
      <c r="BI30" s="291">
        <f t="shared" si="93"/>
        <v>-187.28035276825085</v>
      </c>
      <c r="BJ30" s="291">
        <f t="shared" si="94"/>
        <v>-16.076335877862594</v>
      </c>
      <c r="BK30" s="291">
        <f t="shared" si="95"/>
        <v>-87.837629937629941</v>
      </c>
      <c r="BL30" s="291">
        <f t="shared" si="96"/>
        <v>-55.672838002436066</v>
      </c>
      <c r="BM30" s="291">
        <f t="shared" si="97"/>
        <v>-100.02626163645272</v>
      </c>
      <c r="BN30" s="220">
        <v>-7.8</v>
      </c>
      <c r="BO30" s="221">
        <v>-23.1</v>
      </c>
      <c r="BP30" s="221">
        <v>-40.200000000000003</v>
      </c>
      <c r="BQ30" s="264">
        <v>-137.19999999999999</v>
      </c>
      <c r="BR30" s="220">
        <v>-118.2</v>
      </c>
      <c r="BS30" s="221">
        <v>-66.599999999999994</v>
      </c>
      <c r="BT30" s="264">
        <v>-74.2</v>
      </c>
      <c r="BU30" s="265">
        <v>-170.7</v>
      </c>
      <c r="BV30" s="220">
        <v>-112</v>
      </c>
      <c r="BW30" s="221">
        <v>-109.4</v>
      </c>
      <c r="BX30" s="221">
        <v>-189.3</v>
      </c>
      <c r="BY30" s="264">
        <v>34</v>
      </c>
      <c r="BZ30" s="266">
        <v>-118.7</v>
      </c>
      <c r="CA30" s="267">
        <v>-112.4</v>
      </c>
      <c r="CB30" s="268">
        <v>-59</v>
      </c>
      <c r="CC30" s="269">
        <v>-185.6</v>
      </c>
      <c r="CD30" s="285">
        <v>-178</v>
      </c>
      <c r="CE30" s="195">
        <v>-16.100000000000001</v>
      </c>
      <c r="CF30" s="286">
        <v>-170.6</v>
      </c>
      <c r="CG30" s="196">
        <v>-168.3</v>
      </c>
      <c r="CH30" s="220">
        <v>149.30000000000001</v>
      </c>
      <c r="CI30" s="221">
        <v>254.3</v>
      </c>
      <c r="CJ30" s="221">
        <v>-223.5</v>
      </c>
      <c r="CK30" s="222">
        <v>-180.2</v>
      </c>
      <c r="CL30" s="200">
        <v>291</v>
      </c>
      <c r="CM30" s="227">
        <v>-107.9</v>
      </c>
      <c r="CN30" s="227">
        <v>36.700000000000003</v>
      </c>
      <c r="CO30" s="287">
        <v>-219.9</v>
      </c>
      <c r="CP30" s="200">
        <v>408.3</v>
      </c>
      <c r="CQ30" s="227">
        <v>-120.7</v>
      </c>
      <c r="CR30" s="227">
        <v>418.4</v>
      </c>
      <c r="CS30" s="287">
        <v>421.2</v>
      </c>
      <c r="CT30" s="200">
        <v>346.2</v>
      </c>
      <c r="CU30" s="227">
        <v>116.8</v>
      </c>
      <c r="CV30" s="227">
        <v>416.2</v>
      </c>
      <c r="CW30" s="287">
        <v>-150</v>
      </c>
      <c r="CX30" s="227">
        <v>348.4</v>
      </c>
      <c r="CY30" s="195">
        <v>345.8</v>
      </c>
      <c r="CZ30" s="308">
        <v>495.3</v>
      </c>
      <c r="DA30" s="196"/>
    </row>
    <row r="31" spans="1:105" x14ac:dyDescent="0.25">
      <c r="BN31" s="339">
        <v>2011</v>
      </c>
      <c r="BO31" s="319"/>
      <c r="BP31" s="319"/>
      <c r="BQ31" s="320"/>
    </row>
    <row r="32" spans="1:105" ht="13.8" thickBot="1" x14ac:dyDescent="0.3">
      <c r="C32" s="291"/>
      <c r="D32" s="291"/>
      <c r="E32" s="291"/>
      <c r="F32" s="291"/>
      <c r="G32" s="291"/>
      <c r="H32" s="291"/>
      <c r="I32" s="291"/>
      <c r="J32" s="291"/>
      <c r="K32" s="291"/>
      <c r="L32" s="291"/>
      <c r="M32" s="291"/>
      <c r="N32" s="291"/>
      <c r="O32" s="291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1"/>
      <c r="AA32" s="291"/>
      <c r="AB32" s="291"/>
      <c r="AC32" s="291"/>
      <c r="AD32" s="291"/>
      <c r="AE32" s="291"/>
      <c r="AF32" s="291"/>
      <c r="AG32" s="291"/>
      <c r="AH32" s="291"/>
      <c r="AI32" s="291"/>
      <c r="AJ32" s="291"/>
      <c r="AK32" s="291"/>
      <c r="AL32" s="291"/>
      <c r="AM32" s="291"/>
      <c r="AN32" s="291"/>
      <c r="AO32" s="291"/>
      <c r="AP32" s="291"/>
      <c r="AQ32" s="291"/>
      <c r="AR32" s="291"/>
      <c r="AS32" s="291"/>
      <c r="AT32" s="291"/>
      <c r="AU32" s="291"/>
      <c r="AV32" s="291"/>
      <c r="AW32" s="291"/>
      <c r="AX32" s="291"/>
      <c r="AY32" s="291"/>
      <c r="AZ32" s="291"/>
      <c r="BA32" s="291"/>
      <c r="BB32" s="291"/>
      <c r="BC32" s="291"/>
      <c r="BD32" s="291"/>
      <c r="BE32" s="291"/>
      <c r="BF32" s="291"/>
      <c r="BG32" s="291"/>
      <c r="BH32" s="291"/>
      <c r="BI32" s="291"/>
      <c r="BJ32" s="291"/>
      <c r="BK32" s="291"/>
      <c r="BL32" s="291"/>
      <c r="BM32" t="s">
        <v>70</v>
      </c>
      <c r="BN32" s="201" t="s">
        <v>13</v>
      </c>
      <c r="BO32" s="202" t="s">
        <v>14</v>
      </c>
      <c r="BP32" s="203" t="s">
        <v>15</v>
      </c>
      <c r="BQ32" s="204" t="s">
        <v>16</v>
      </c>
      <c r="BS32" s="291"/>
      <c r="BT32" s="291"/>
      <c r="BU32" s="291"/>
      <c r="BV32" s="291"/>
      <c r="BW32" s="291"/>
      <c r="BX32" s="291"/>
      <c r="BY32" s="291"/>
      <c r="BZ32" s="291"/>
      <c r="CA32" s="291"/>
      <c r="CB32" s="291"/>
      <c r="CC32" s="291"/>
      <c r="CD32" s="291"/>
      <c r="CE32" s="291"/>
      <c r="CF32" s="291"/>
      <c r="CG32" s="291"/>
      <c r="CH32" s="291"/>
      <c r="CI32" s="291"/>
      <c r="CJ32" s="291"/>
      <c r="CK32" s="291"/>
      <c r="CL32" s="291"/>
      <c r="CM32" s="291"/>
      <c r="CN32" s="291"/>
      <c r="CO32" s="291"/>
      <c r="CP32" s="291"/>
      <c r="CQ32" s="291"/>
      <c r="CR32" s="291"/>
      <c r="CS32" s="291"/>
      <c r="CT32" s="291"/>
      <c r="CU32" s="291"/>
      <c r="CV32" s="291"/>
      <c r="CW32" s="291"/>
      <c r="CX32" s="291"/>
      <c r="CY32" s="291"/>
    </row>
    <row r="33" spans="18:107" s="89" customFormat="1" ht="132" x14ac:dyDescent="0.25">
      <c r="BJ33" s="291">
        <f>BN18/BJ18</f>
        <v>1.1959222873606916</v>
      </c>
      <c r="BK33" s="89">
        <f>BN18/BN3</f>
        <v>1.0895584815378694</v>
      </c>
      <c r="BL33" s="89">
        <f>BO18/BO3</f>
        <v>1.0791244280972458</v>
      </c>
      <c r="BM33" s="89">
        <f>BP18/BP3</f>
        <v>1.0687373158034061</v>
      </c>
      <c r="BN33" s="89">
        <f>BQ18/BQ3</f>
        <v>1.0631991297622565</v>
      </c>
      <c r="CF33" s="89" t="s">
        <v>23</v>
      </c>
      <c r="CH33" s="89" t="s">
        <v>17</v>
      </c>
      <c r="CI33" s="89" t="s">
        <v>0</v>
      </c>
      <c r="CJ33" s="89" t="s">
        <v>2</v>
      </c>
      <c r="CK33" s="89" t="s">
        <v>1</v>
      </c>
      <c r="CL33" s="89" t="s">
        <v>18</v>
      </c>
      <c r="CM33" s="89" t="s">
        <v>72</v>
      </c>
      <c r="CN33" s="89" t="s">
        <v>66</v>
      </c>
      <c r="CO33" s="89" t="s">
        <v>69</v>
      </c>
      <c r="CP33" s="89" t="s">
        <v>20</v>
      </c>
      <c r="CQ33" s="89" t="s">
        <v>22</v>
      </c>
      <c r="CR33" s="89" t="s">
        <v>25</v>
      </c>
      <c r="CU33" s="89" t="s">
        <v>23</v>
      </c>
      <c r="CV33" s="89" t="s">
        <v>17</v>
      </c>
      <c r="CW33" s="89" t="s">
        <v>0</v>
      </c>
      <c r="CX33" s="89" t="s">
        <v>2</v>
      </c>
      <c r="CY33" s="89" t="s">
        <v>1</v>
      </c>
      <c r="CZ33" s="89" t="s">
        <v>18</v>
      </c>
      <c r="DA33" s="89" t="s">
        <v>72</v>
      </c>
      <c r="DB33" s="89" t="s">
        <v>20</v>
      </c>
      <c r="DC33" s="89" t="s">
        <v>22</v>
      </c>
    </row>
    <row r="34" spans="18:107" x14ac:dyDescent="0.25">
      <c r="R34" s="291"/>
      <c r="S34" s="291"/>
      <c r="V34" s="291"/>
      <c r="W34" s="291"/>
      <c r="X34" s="291"/>
      <c r="Y34" s="291"/>
      <c r="Z34" s="291"/>
      <c r="AA34" s="291"/>
      <c r="AB34" s="291"/>
      <c r="AC34" s="291"/>
      <c r="BJ34" s="291">
        <f>BN3/BJ3</f>
        <v>1.1959222873606916</v>
      </c>
      <c r="BK34" s="188"/>
      <c r="BL34" s="188"/>
      <c r="BM34" s="188"/>
      <c r="BN34" s="188"/>
      <c r="CD34" s="291">
        <v>1995</v>
      </c>
      <c r="CE34" s="291" t="s">
        <v>8</v>
      </c>
      <c r="CF34" s="291">
        <v>256.04624316139933</v>
      </c>
      <c r="CG34" s="291"/>
      <c r="CH34" s="291">
        <v>198.6780734191095</v>
      </c>
      <c r="CI34" s="291">
        <v>141.28251877833296</v>
      </c>
      <c r="CJ34" s="291">
        <v>52.665625252934049</v>
      </c>
      <c r="CK34" s="291">
        <v>4.3434782608695652</v>
      </c>
      <c r="CL34" s="291">
        <v>34.75097444983215</v>
      </c>
      <c r="CM34" s="291">
        <v>32.484363723839309</v>
      </c>
      <c r="CN34" s="291">
        <v>1.1419917012448135</v>
      </c>
      <c r="CO34" s="291">
        <v>18.85829519450801</v>
      </c>
      <c r="CP34" s="291">
        <v>88.13593318608504</v>
      </c>
      <c r="CQ34" s="291">
        <v>69.245963975983983</v>
      </c>
      <c r="CR34" s="291">
        <v>-2.3816793893129771</v>
      </c>
      <c r="CS34" s="291">
        <v>1995</v>
      </c>
      <c r="CT34" s="291" t="s">
        <v>8</v>
      </c>
      <c r="CU34" s="291">
        <f>CF34</f>
        <v>256.04624316139933</v>
      </c>
      <c r="CV34" s="291">
        <f t="shared" ref="CV34:CV97" si="98">CH34</f>
        <v>198.6780734191095</v>
      </c>
      <c r="CW34" s="291">
        <f t="shared" ref="CW34:CW97" si="99">CI34</f>
        <v>141.28251877833296</v>
      </c>
      <c r="CX34" s="291">
        <f t="shared" ref="CX34:CX97" si="100">CJ34</f>
        <v>52.665625252934049</v>
      </c>
      <c r="CY34" s="291">
        <f t="shared" ref="CY34:CY97" si="101">CK34</f>
        <v>4.3434782608695652</v>
      </c>
      <c r="CZ34" s="291">
        <f t="shared" ref="CZ34:CZ97" si="102">CL34</f>
        <v>34.75097444983215</v>
      </c>
      <c r="DA34" s="291">
        <f t="shared" ref="DA34:DA97" si="103">CM34</f>
        <v>32.484363723839309</v>
      </c>
      <c r="DB34" s="291">
        <f>CP34</f>
        <v>88.13593318608504</v>
      </c>
      <c r="DC34" s="291">
        <f>CQ34</f>
        <v>69.245963975983983</v>
      </c>
    </row>
    <row r="35" spans="18:107" x14ac:dyDescent="0.25">
      <c r="R35" s="291"/>
      <c r="S35" s="291"/>
      <c r="T35" s="291"/>
      <c r="U35" s="291"/>
      <c r="V35" s="291"/>
      <c r="W35" s="291"/>
      <c r="X35" s="291"/>
      <c r="Y35" s="291"/>
      <c r="Z35" s="291"/>
      <c r="AA35" s="291"/>
      <c r="AB35" s="291"/>
      <c r="AC35" s="291"/>
      <c r="BJ35" s="291"/>
      <c r="BK35" s="188">
        <f t="shared" ref="BK35:BK45" si="104">BN20/BN5</f>
        <v>1.0964573588251076</v>
      </c>
      <c r="BL35" s="188">
        <f t="shared" ref="BL35:BL45" si="105">BO20/BO5</f>
        <v>1.0919441978718041</v>
      </c>
      <c r="BM35" s="188">
        <f t="shared" ref="BM35:BM45" si="106">BP20/BP5</f>
        <v>1.0863431445021707</v>
      </c>
      <c r="BN35" s="188">
        <f t="shared" ref="BN35:BN45" si="107">BQ20/BQ5</f>
        <v>1.0840137285003277</v>
      </c>
      <c r="CD35" s="291"/>
      <c r="CE35" s="291" t="s">
        <v>9</v>
      </c>
      <c r="CF35" s="291">
        <v>349.96005203193687</v>
      </c>
      <c r="CG35" s="291"/>
      <c r="CH35" s="291">
        <v>254.42299810413036</v>
      </c>
      <c r="CI35" s="291">
        <v>181.82629808059951</v>
      </c>
      <c r="CJ35" s="291">
        <v>66.545911949685532</v>
      </c>
      <c r="CK35" s="291">
        <v>5.4953846153846158</v>
      </c>
      <c r="CL35" s="291">
        <v>72.685655553414279</v>
      </c>
      <c r="CM35" s="291">
        <v>66.304295328582739</v>
      </c>
      <c r="CN35" s="291">
        <v>7.1612359550561795</v>
      </c>
      <c r="CO35" s="291">
        <v>19.960876897133222</v>
      </c>
      <c r="CP35" s="291">
        <v>114.6142189618439</v>
      </c>
      <c r="CQ35" s="291">
        <v>94.02136598288277</v>
      </c>
      <c r="CR35" s="291">
        <v>1.2966735966735969</v>
      </c>
      <c r="CS35" s="291"/>
      <c r="CT35" s="291" t="s">
        <v>9</v>
      </c>
      <c r="CU35" s="291">
        <f t="shared" ref="CU35:CU98" si="108">CF35</f>
        <v>349.96005203193687</v>
      </c>
      <c r="CV35" s="291">
        <f t="shared" si="98"/>
        <v>254.42299810413036</v>
      </c>
      <c r="CW35" s="291">
        <f t="shared" si="99"/>
        <v>181.82629808059951</v>
      </c>
      <c r="CX35" s="291">
        <f t="shared" si="100"/>
        <v>66.545911949685532</v>
      </c>
      <c r="CY35" s="291">
        <f t="shared" si="101"/>
        <v>5.4953846153846158</v>
      </c>
      <c r="CZ35" s="291">
        <f t="shared" si="102"/>
        <v>72.685655553414279</v>
      </c>
      <c r="DA35" s="291">
        <f t="shared" si="103"/>
        <v>66.304295328582739</v>
      </c>
      <c r="DB35" s="291">
        <f t="shared" ref="DB35:DB98" si="109">CP35</f>
        <v>114.6142189618439</v>
      </c>
      <c r="DC35" s="291">
        <f t="shared" ref="DC35:DC98" si="110">CQ35</f>
        <v>94.02136598288277</v>
      </c>
    </row>
    <row r="36" spans="18:107" x14ac:dyDescent="0.25">
      <c r="R36" s="291"/>
      <c r="S36" s="291"/>
      <c r="T36" s="291"/>
      <c r="U36" s="291"/>
      <c r="V36" s="291"/>
      <c r="W36" s="291"/>
      <c r="X36" s="291"/>
      <c r="Y36" s="291"/>
      <c r="Z36" s="291"/>
      <c r="AA36" s="291"/>
      <c r="AB36" s="291"/>
      <c r="AC36" s="291"/>
      <c r="BJ36" s="188"/>
      <c r="BK36" s="188">
        <f t="shared" si="104"/>
        <v>1.1212898315740711</v>
      </c>
      <c r="BL36" s="188">
        <f t="shared" si="105"/>
        <v>1.1107287604190563</v>
      </c>
      <c r="BM36" s="188">
        <f t="shared" si="106"/>
        <v>1.1017036066321007</v>
      </c>
      <c r="BN36" s="188">
        <f t="shared" si="107"/>
        <v>1.0921021424618547</v>
      </c>
      <c r="CD36" s="291"/>
      <c r="CE36" s="291" t="s">
        <v>10</v>
      </c>
      <c r="CF36" s="291">
        <v>450.04528368481436</v>
      </c>
      <c r="CG36" s="291"/>
      <c r="CH36" s="291">
        <v>306.02286380626146</v>
      </c>
      <c r="CI36" s="291">
        <v>221.33225457238902</v>
      </c>
      <c r="CJ36" s="291">
        <v>77.649113082039918</v>
      </c>
      <c r="CK36" s="291">
        <v>6.3638841567291307</v>
      </c>
      <c r="CL36" s="291">
        <v>135.74215910970392</v>
      </c>
      <c r="CM36" s="291">
        <v>80.61356576446687</v>
      </c>
      <c r="CN36" s="291">
        <v>52.558780177890718</v>
      </c>
      <c r="CO36" s="291">
        <v>5.3494069529652357</v>
      </c>
      <c r="CP36" s="291">
        <v>101.22232267531299</v>
      </c>
      <c r="CQ36" s="291">
        <v>95.026443506913438</v>
      </c>
      <c r="CR36" s="291">
        <v>0.97929354445797823</v>
      </c>
      <c r="CS36" s="291"/>
      <c r="CT36" s="291" t="s">
        <v>10</v>
      </c>
      <c r="CU36" s="291">
        <f t="shared" si="108"/>
        <v>450.04528368481436</v>
      </c>
      <c r="CV36" s="291">
        <f t="shared" si="98"/>
        <v>306.02286380626146</v>
      </c>
      <c r="CW36" s="291">
        <f t="shared" si="99"/>
        <v>221.33225457238902</v>
      </c>
      <c r="CX36" s="291">
        <f t="shared" si="100"/>
        <v>77.649113082039918</v>
      </c>
      <c r="CY36" s="291">
        <f t="shared" si="101"/>
        <v>6.3638841567291307</v>
      </c>
      <c r="CZ36" s="291">
        <f t="shared" si="102"/>
        <v>135.74215910970392</v>
      </c>
      <c r="DA36" s="291">
        <f t="shared" si="103"/>
        <v>80.61356576446687</v>
      </c>
      <c r="DB36" s="291">
        <f t="shared" si="109"/>
        <v>101.22232267531299</v>
      </c>
      <c r="DC36" s="291">
        <f t="shared" si="110"/>
        <v>95.026443506913438</v>
      </c>
    </row>
    <row r="37" spans="18:107" x14ac:dyDescent="0.25">
      <c r="R37" s="291"/>
      <c r="S37" s="291"/>
      <c r="T37" s="291"/>
      <c r="U37" s="291"/>
      <c r="V37" s="291"/>
      <c r="W37" s="291"/>
      <c r="X37" s="291"/>
      <c r="Y37" s="291"/>
      <c r="Z37" s="291"/>
      <c r="AA37" s="291"/>
      <c r="AB37" s="291"/>
      <c r="AC37" s="291"/>
      <c r="BJ37" s="188"/>
      <c r="BK37" s="188">
        <f t="shared" si="104"/>
        <v>1.0387697288547149</v>
      </c>
      <c r="BL37" s="188">
        <f t="shared" si="105"/>
        <v>1.0463193702780744</v>
      </c>
      <c r="BM37" s="188">
        <f t="shared" si="106"/>
        <v>1.046484003801077</v>
      </c>
      <c r="BN37" s="188">
        <f t="shared" si="107"/>
        <v>1.0629533377293356</v>
      </c>
      <c r="CD37" s="291"/>
      <c r="CE37" s="291" t="s">
        <v>11</v>
      </c>
      <c r="CF37" s="291">
        <v>476.52584995944335</v>
      </c>
      <c r="CG37" s="291"/>
      <c r="CH37" s="291">
        <v>347.64320273005507</v>
      </c>
      <c r="CI37" s="291">
        <v>250.30981105225709</v>
      </c>
      <c r="CJ37" s="291">
        <v>89.288080369264193</v>
      </c>
      <c r="CK37" s="291">
        <v>7.2348484848484844</v>
      </c>
      <c r="CL37" s="291">
        <v>133.04184105075691</v>
      </c>
      <c r="CM37" s="291">
        <v>143.44334458670403</v>
      </c>
      <c r="CN37" s="291">
        <v>-6.0920532843362434</v>
      </c>
      <c r="CO37" s="291">
        <v>5.220591835265318</v>
      </c>
      <c r="CP37" s="291">
        <v>112.75283284977435</v>
      </c>
      <c r="CQ37" s="291">
        <v>106.94703298547968</v>
      </c>
      <c r="CR37" s="291">
        <v>-5.7810877021068094</v>
      </c>
      <c r="CS37" s="291"/>
      <c r="CT37" s="291" t="s">
        <v>11</v>
      </c>
      <c r="CU37" s="291">
        <f t="shared" si="108"/>
        <v>476.52584995944335</v>
      </c>
      <c r="CV37" s="291">
        <f t="shared" si="98"/>
        <v>347.64320273005507</v>
      </c>
      <c r="CW37" s="291">
        <f t="shared" si="99"/>
        <v>250.30981105225709</v>
      </c>
      <c r="CX37" s="291">
        <f t="shared" si="100"/>
        <v>89.288080369264193</v>
      </c>
      <c r="CY37" s="291">
        <f t="shared" si="101"/>
        <v>7.2348484848484844</v>
      </c>
      <c r="CZ37" s="291">
        <f t="shared" si="102"/>
        <v>133.04184105075691</v>
      </c>
      <c r="DA37" s="291">
        <f t="shared" si="103"/>
        <v>143.44334458670403</v>
      </c>
      <c r="DB37" s="291">
        <f t="shared" si="109"/>
        <v>112.75283284977435</v>
      </c>
      <c r="DC37" s="291">
        <f t="shared" si="110"/>
        <v>106.94703298547968</v>
      </c>
    </row>
    <row r="38" spans="18:107" x14ac:dyDescent="0.25">
      <c r="R38" s="291"/>
      <c r="S38" s="291"/>
      <c r="T38" s="291"/>
      <c r="U38" s="291"/>
      <c r="V38" s="291"/>
      <c r="W38" s="291"/>
      <c r="X38" s="291"/>
      <c r="Y38" s="291"/>
      <c r="Z38" s="291"/>
      <c r="AA38" s="291"/>
      <c r="AB38" s="291"/>
      <c r="AC38" s="291"/>
      <c r="BJ38" s="188"/>
      <c r="BK38" s="188">
        <f t="shared" si="104"/>
        <v>0.9652173913043478</v>
      </c>
      <c r="BL38" s="188">
        <f t="shared" si="105"/>
        <v>0.96410256410256412</v>
      </c>
      <c r="BM38" s="188">
        <f t="shared" si="106"/>
        <v>0.96422487223168651</v>
      </c>
      <c r="BN38" s="188">
        <f t="shared" si="107"/>
        <v>0.96464646464646464</v>
      </c>
      <c r="CD38" s="291">
        <v>1996</v>
      </c>
      <c r="CE38" s="291" t="s">
        <v>8</v>
      </c>
      <c r="CF38" s="291">
        <v>463.38922219805585</v>
      </c>
      <c r="CG38" s="291"/>
      <c r="CH38" s="291">
        <v>362.26951135581555</v>
      </c>
      <c r="CI38" s="291">
        <v>257.89666126203639</v>
      </c>
      <c r="CJ38" s="291">
        <v>95.359061108862818</v>
      </c>
      <c r="CK38" s="291">
        <v>8.3008695652173916</v>
      </c>
      <c r="CL38" s="291">
        <v>82.547622155911967</v>
      </c>
      <c r="CM38" s="291">
        <v>68.650288669713731</v>
      </c>
      <c r="CN38" s="291">
        <v>12.688796680497926</v>
      </c>
      <c r="CO38" s="291">
        <v>12.971314154952601</v>
      </c>
      <c r="CP38" s="291">
        <v>109.74666482606295</v>
      </c>
      <c r="CQ38" s="291">
        <v>96.705570380253491</v>
      </c>
      <c r="CR38" s="291">
        <v>-5.0610687022900764</v>
      </c>
      <c r="CS38" s="291">
        <v>1996</v>
      </c>
      <c r="CT38" s="291" t="s">
        <v>8</v>
      </c>
      <c r="CU38" s="291">
        <f t="shared" si="108"/>
        <v>463.38922219805585</v>
      </c>
      <c r="CV38" s="291">
        <f t="shared" si="98"/>
        <v>362.26951135581555</v>
      </c>
      <c r="CW38" s="291">
        <f t="shared" si="99"/>
        <v>257.89666126203639</v>
      </c>
      <c r="CX38" s="291">
        <f t="shared" si="100"/>
        <v>95.359061108862818</v>
      </c>
      <c r="CY38" s="291">
        <f t="shared" si="101"/>
        <v>8.3008695652173916</v>
      </c>
      <c r="CZ38" s="291">
        <f t="shared" si="102"/>
        <v>82.547622155911967</v>
      </c>
      <c r="DA38" s="291">
        <f t="shared" si="103"/>
        <v>68.650288669713731</v>
      </c>
      <c r="DB38" s="291">
        <f t="shared" si="109"/>
        <v>109.74666482606295</v>
      </c>
      <c r="DC38" s="291">
        <f t="shared" si="110"/>
        <v>96.705570380253491</v>
      </c>
    </row>
    <row r="39" spans="18:107" x14ac:dyDescent="0.25">
      <c r="R39" s="291"/>
      <c r="S39" s="291"/>
      <c r="T39" s="291"/>
      <c r="U39" s="291"/>
      <c r="V39" s="291"/>
      <c r="W39" s="291"/>
      <c r="X39" s="291"/>
      <c r="Y39" s="291"/>
      <c r="Z39" s="291"/>
      <c r="AA39" s="291"/>
      <c r="AB39" s="291"/>
      <c r="AC39" s="291"/>
      <c r="BJ39" s="188"/>
      <c r="BK39" s="188">
        <f t="shared" si="104"/>
        <v>1.1246270048489369</v>
      </c>
      <c r="BL39" s="188">
        <f t="shared" si="105"/>
        <v>1.0473437399627417</v>
      </c>
      <c r="BM39" s="188">
        <f t="shared" si="106"/>
        <v>1.0267939418283203</v>
      </c>
      <c r="BN39" s="188">
        <f t="shared" si="107"/>
        <v>1.0163624220837044</v>
      </c>
      <c r="CD39" s="291"/>
      <c r="CE39" s="291" t="s">
        <v>9</v>
      </c>
      <c r="CF39" s="291">
        <v>505.46188212074992</v>
      </c>
      <c r="CG39" s="291"/>
      <c r="CH39" s="291">
        <v>381.74369157598272</v>
      </c>
      <c r="CI39" s="291">
        <v>269.79601590578881</v>
      </c>
      <c r="CJ39" s="291">
        <v>102.01613860211225</v>
      </c>
      <c r="CK39" s="291">
        <v>8.8697435897435888</v>
      </c>
      <c r="CL39" s="291">
        <v>95.62248345859831</v>
      </c>
      <c r="CM39" s="291">
        <v>84.787826603325428</v>
      </c>
      <c r="CN39" s="291">
        <v>11.53237997957099</v>
      </c>
      <c r="CO39" s="291">
        <v>16.634064080944352</v>
      </c>
      <c r="CP39" s="291">
        <v>124.27441652140229</v>
      </c>
      <c r="CQ39" s="291">
        <v>106.72963931531042</v>
      </c>
      <c r="CR39" s="291">
        <v>5.5228690228690231</v>
      </c>
      <c r="CS39" s="291"/>
      <c r="CT39" s="291" t="s">
        <v>9</v>
      </c>
      <c r="CU39" s="291">
        <f t="shared" si="108"/>
        <v>505.46188212074992</v>
      </c>
      <c r="CV39" s="291">
        <f t="shared" si="98"/>
        <v>381.74369157598272</v>
      </c>
      <c r="CW39" s="291">
        <f t="shared" si="99"/>
        <v>269.79601590578881</v>
      </c>
      <c r="CX39" s="291">
        <f t="shared" si="100"/>
        <v>102.01613860211225</v>
      </c>
      <c r="CY39" s="291">
        <f t="shared" si="101"/>
        <v>8.8697435897435888</v>
      </c>
      <c r="CZ39" s="291">
        <f t="shared" si="102"/>
        <v>95.62248345859831</v>
      </c>
      <c r="DA39" s="291">
        <f t="shared" si="103"/>
        <v>84.787826603325428</v>
      </c>
      <c r="DB39" s="291">
        <f t="shared" si="109"/>
        <v>124.27441652140229</v>
      </c>
      <c r="DC39" s="291">
        <f t="shared" si="110"/>
        <v>106.72963931531042</v>
      </c>
    </row>
    <row r="40" spans="18:107" x14ac:dyDescent="0.25">
      <c r="R40" s="291"/>
      <c r="S40" s="291"/>
      <c r="T40" s="291"/>
      <c r="U40" s="291"/>
      <c r="V40" s="291"/>
      <c r="W40" s="291"/>
      <c r="X40" s="291"/>
      <c r="Y40" s="291"/>
      <c r="Z40" s="291"/>
      <c r="AA40" s="291"/>
      <c r="AB40" s="291"/>
      <c r="AC40" s="291"/>
      <c r="BJ40" s="188"/>
      <c r="BK40" s="188">
        <f t="shared" si="104"/>
        <v>1.0828121241279769</v>
      </c>
      <c r="BL40" s="188">
        <f t="shared" si="105"/>
        <v>1.0746239113222487</v>
      </c>
      <c r="BM40" s="188">
        <f t="shared" si="106"/>
        <v>1.0635035061275313</v>
      </c>
      <c r="BN40" s="188">
        <f t="shared" si="107"/>
        <v>1.0736777289423955</v>
      </c>
      <c r="CD40" s="291"/>
      <c r="CE40" s="291" t="s">
        <v>10</v>
      </c>
      <c r="CF40" s="291">
        <v>586.62991264448965</v>
      </c>
      <c r="CG40" s="291"/>
      <c r="CH40" s="291">
        <v>396.40661342884209</v>
      </c>
      <c r="CI40" s="291">
        <v>282.146293658481</v>
      </c>
      <c r="CJ40" s="291">
        <v>104.12515837820716</v>
      </c>
      <c r="CK40" s="291">
        <v>8.9672913117546855</v>
      </c>
      <c r="CL40" s="291">
        <v>175.17104647591142</v>
      </c>
      <c r="CM40" s="291">
        <v>103.79794219804705</v>
      </c>
      <c r="CN40" s="291">
        <v>68.028208386277001</v>
      </c>
      <c r="CO40" s="291">
        <v>19.957402862985685</v>
      </c>
      <c r="CP40" s="291">
        <v>133.80418905166496</v>
      </c>
      <c r="CQ40" s="291">
        <v>113.30453915560619</v>
      </c>
      <c r="CR40" s="291">
        <v>-2.9378806333739345</v>
      </c>
      <c r="CS40" s="291"/>
      <c r="CT40" s="291" t="s">
        <v>10</v>
      </c>
      <c r="CU40" s="291">
        <f t="shared" si="108"/>
        <v>586.62991264448965</v>
      </c>
      <c r="CV40" s="291">
        <f t="shared" si="98"/>
        <v>396.40661342884209</v>
      </c>
      <c r="CW40" s="291">
        <f t="shared" si="99"/>
        <v>282.146293658481</v>
      </c>
      <c r="CX40" s="291">
        <f t="shared" si="100"/>
        <v>104.12515837820716</v>
      </c>
      <c r="CY40" s="291">
        <f t="shared" si="101"/>
        <v>8.9672913117546855</v>
      </c>
      <c r="CZ40" s="291">
        <f t="shared" si="102"/>
        <v>175.17104647591142</v>
      </c>
      <c r="DA40" s="291">
        <f t="shared" si="103"/>
        <v>103.79794219804705</v>
      </c>
      <c r="DB40" s="291">
        <f t="shared" si="109"/>
        <v>133.80418905166496</v>
      </c>
      <c r="DC40" s="291">
        <f t="shared" si="110"/>
        <v>113.30453915560619</v>
      </c>
    </row>
    <row r="41" spans="18:107" x14ac:dyDescent="0.25">
      <c r="R41" s="291"/>
      <c r="S41" s="291"/>
      <c r="T41" s="291"/>
      <c r="U41" s="291"/>
      <c r="V41" s="291"/>
      <c r="W41" s="291"/>
      <c r="X41" s="291"/>
      <c r="Y41" s="291"/>
      <c r="Z41" s="291"/>
      <c r="AA41" s="291"/>
      <c r="AB41" s="291"/>
      <c r="AC41" s="291"/>
      <c r="BJ41" s="188"/>
      <c r="BK41" s="188">
        <f t="shared" si="104"/>
        <v>1.2688796680497927</v>
      </c>
      <c r="BL41" s="188">
        <f t="shared" si="105"/>
        <v>0.9300306435137895</v>
      </c>
      <c r="BM41" s="188">
        <f t="shared" si="106"/>
        <v>0.93189326556543828</v>
      </c>
      <c r="BN41" s="188">
        <f t="shared" si="107"/>
        <v>2.2563160312356456</v>
      </c>
      <c r="CD41" s="291"/>
      <c r="CE41" s="291" t="s">
        <v>11</v>
      </c>
      <c r="CF41" s="291">
        <v>600.92014814162746</v>
      </c>
      <c r="CG41" s="291"/>
      <c r="CH41" s="291">
        <v>423.84936784362816</v>
      </c>
      <c r="CI41" s="291">
        <v>304.47807731836508</v>
      </c>
      <c r="CJ41" s="291">
        <v>109.05901245102983</v>
      </c>
      <c r="CK41" s="291">
        <v>9.2606060606060598</v>
      </c>
      <c r="CL41" s="291">
        <v>142.18910284951025</v>
      </c>
      <c r="CM41" s="291">
        <v>173.61368876998534</v>
      </c>
      <c r="CN41" s="291">
        <v>-49.187689480937074</v>
      </c>
      <c r="CO41" s="291">
        <v>36.54414284685722</v>
      </c>
      <c r="CP41" s="291">
        <v>153.26875000000001</v>
      </c>
      <c r="CQ41" s="291">
        <v>116.57128388775425</v>
      </c>
      <c r="CR41" s="291">
        <v>-1.4116609505144537</v>
      </c>
      <c r="CS41" s="291"/>
      <c r="CT41" s="291" t="s">
        <v>11</v>
      </c>
      <c r="CU41" s="291">
        <f t="shared" si="108"/>
        <v>600.92014814162746</v>
      </c>
      <c r="CV41" s="291">
        <f t="shared" si="98"/>
        <v>423.84936784362816</v>
      </c>
      <c r="CW41" s="291">
        <f t="shared" si="99"/>
        <v>304.47807731836508</v>
      </c>
      <c r="CX41" s="291">
        <f t="shared" si="100"/>
        <v>109.05901245102983</v>
      </c>
      <c r="CY41" s="291">
        <f t="shared" si="101"/>
        <v>9.2606060606060598</v>
      </c>
      <c r="CZ41" s="291">
        <f t="shared" si="102"/>
        <v>142.18910284951025</v>
      </c>
      <c r="DA41" s="291">
        <f t="shared" si="103"/>
        <v>173.61368876998534</v>
      </c>
      <c r="DB41" s="291">
        <f t="shared" si="109"/>
        <v>153.26875000000001</v>
      </c>
      <c r="DC41" s="291">
        <f t="shared" si="110"/>
        <v>116.57128388775425</v>
      </c>
    </row>
    <row r="42" spans="18:107" x14ac:dyDescent="0.25">
      <c r="R42" s="291"/>
      <c r="S42" s="291"/>
      <c r="T42" s="291"/>
      <c r="U42" s="291"/>
      <c r="V42" s="291"/>
      <c r="W42" s="291"/>
      <c r="X42" s="291"/>
      <c r="Y42" s="291"/>
      <c r="Z42" s="291"/>
      <c r="AA42" s="291"/>
      <c r="AB42" s="291"/>
      <c r="AC42" s="291"/>
      <c r="BJ42" s="188"/>
      <c r="BK42" s="188">
        <f t="shared" si="104"/>
        <v>0.99779339653481547</v>
      </c>
      <c r="BL42" s="188">
        <f t="shared" si="105"/>
        <v>1.039629005059022</v>
      </c>
      <c r="BM42" s="188">
        <f t="shared" si="106"/>
        <v>1.0287321063394683</v>
      </c>
      <c r="BN42" s="188">
        <f t="shared" si="107"/>
        <v>1.0039599683202534</v>
      </c>
      <c r="CD42" s="291">
        <v>1997</v>
      </c>
      <c r="CE42" s="291" t="s">
        <v>8</v>
      </c>
      <c r="CF42" s="291">
        <v>558.28976594000426</v>
      </c>
      <c r="CG42" s="291"/>
      <c r="CH42" s="291">
        <v>453.165826402417</v>
      </c>
      <c r="CI42" s="291">
        <v>317.10076436914733</v>
      </c>
      <c r="CJ42" s="291">
        <v>123.61359773371107</v>
      </c>
      <c r="CK42" s="291">
        <v>11.1</v>
      </c>
      <c r="CL42" s="291">
        <v>93.793892204401345</v>
      </c>
      <c r="CM42" s="291">
        <v>83.484814770267008</v>
      </c>
      <c r="CN42" s="291">
        <v>7.993941908713694</v>
      </c>
      <c r="CO42" s="291">
        <v>21.552337365152017</v>
      </c>
      <c r="CP42" s="291">
        <v>129.76397846493651</v>
      </c>
      <c r="CQ42" s="291">
        <v>108.14707304869913</v>
      </c>
      <c r="CR42" s="291">
        <v>3.5129770992366414</v>
      </c>
      <c r="CS42" s="291">
        <v>1997</v>
      </c>
      <c r="CT42" s="291" t="s">
        <v>8</v>
      </c>
      <c r="CU42" s="291">
        <f t="shared" si="108"/>
        <v>558.28976594000426</v>
      </c>
      <c r="CV42" s="291">
        <f t="shared" si="98"/>
        <v>453.165826402417</v>
      </c>
      <c r="CW42" s="291">
        <f t="shared" si="99"/>
        <v>317.10076436914733</v>
      </c>
      <c r="CX42" s="291">
        <f t="shared" si="100"/>
        <v>123.61359773371107</v>
      </c>
      <c r="CY42" s="291">
        <f t="shared" si="101"/>
        <v>11.1</v>
      </c>
      <c r="CZ42" s="291">
        <f t="shared" si="102"/>
        <v>93.793892204401345</v>
      </c>
      <c r="DA42" s="291">
        <f t="shared" si="103"/>
        <v>83.484814770267008</v>
      </c>
      <c r="DB42" s="291">
        <f t="shared" si="109"/>
        <v>129.76397846493651</v>
      </c>
      <c r="DC42" s="291">
        <f t="shared" si="110"/>
        <v>108.14707304869913</v>
      </c>
    </row>
    <row r="43" spans="18:107" x14ac:dyDescent="0.25">
      <c r="R43" s="291"/>
      <c r="S43" s="291"/>
      <c r="T43" s="291"/>
      <c r="U43" s="291"/>
      <c r="V43" s="291"/>
      <c r="W43" s="291"/>
      <c r="X43" s="291"/>
      <c r="Y43" s="291"/>
      <c r="Z43" s="291"/>
      <c r="AA43" s="291"/>
      <c r="AB43" s="291"/>
      <c r="AC43" s="291"/>
      <c r="BJ43" s="188"/>
      <c r="BK43" s="188">
        <f t="shared" si="104"/>
        <v>0.9958862506902264</v>
      </c>
      <c r="BL43" s="188">
        <f t="shared" si="105"/>
        <v>1.0062705791206663</v>
      </c>
      <c r="BM43" s="188">
        <f t="shared" si="106"/>
        <v>0.99334958464487721</v>
      </c>
      <c r="BN43" s="188">
        <f t="shared" si="107"/>
        <v>0.98819310122501625</v>
      </c>
      <c r="CD43" s="291"/>
      <c r="CE43" s="291" t="s">
        <v>9</v>
      </c>
      <c r="CF43" s="291">
        <v>599.02197003678123</v>
      </c>
      <c r="CG43" s="291"/>
      <c r="CH43" s="291">
        <v>466.15097807147316</v>
      </c>
      <c r="CI43" s="291">
        <v>324.33279804236446</v>
      </c>
      <c r="CJ43" s="291">
        <v>128.80191448123097</v>
      </c>
      <c r="CK43" s="291">
        <v>11.376410256410256</v>
      </c>
      <c r="CL43" s="291">
        <v>112.90365516798354</v>
      </c>
      <c r="CM43" s="291">
        <v>96.823614410134596</v>
      </c>
      <c r="CN43" s="291">
        <v>16.461542390194072</v>
      </c>
      <c r="CO43" s="291">
        <v>10.604215851602024</v>
      </c>
      <c r="CP43" s="291">
        <v>136.04778229711408</v>
      </c>
      <c r="CQ43" s="291">
        <v>124.10423176198887</v>
      </c>
      <c r="CR43" s="291">
        <v>4.8985446985446988</v>
      </c>
      <c r="CS43" s="291"/>
      <c r="CT43" s="291" t="s">
        <v>9</v>
      </c>
      <c r="CU43" s="291">
        <f t="shared" si="108"/>
        <v>599.02197003678123</v>
      </c>
      <c r="CV43" s="291">
        <f t="shared" si="98"/>
        <v>466.15097807147316</v>
      </c>
      <c r="CW43" s="291">
        <f t="shared" si="99"/>
        <v>324.33279804236446</v>
      </c>
      <c r="CX43" s="291">
        <f t="shared" si="100"/>
        <v>128.80191448123097</v>
      </c>
      <c r="CY43" s="291">
        <f t="shared" si="101"/>
        <v>11.376410256410256</v>
      </c>
      <c r="CZ43" s="291">
        <f t="shared" si="102"/>
        <v>112.90365516798354</v>
      </c>
      <c r="DA43" s="291">
        <f t="shared" si="103"/>
        <v>96.823614410134596</v>
      </c>
      <c r="DB43" s="291">
        <f t="shared" si="109"/>
        <v>136.04778229711408</v>
      </c>
      <c r="DC43" s="291">
        <f t="shared" si="110"/>
        <v>124.10423176198887</v>
      </c>
    </row>
    <row r="44" spans="18:107" x14ac:dyDescent="0.25">
      <c r="R44" s="291"/>
      <c r="S44" s="291"/>
      <c r="T44" s="291"/>
      <c r="U44" s="291"/>
      <c r="V44" s="291"/>
      <c r="W44" s="291"/>
      <c r="X44" s="291"/>
      <c r="Y44" s="291"/>
      <c r="Z44" s="291"/>
      <c r="AA44" s="291"/>
      <c r="AB44" s="291"/>
      <c r="AC44" s="291"/>
      <c r="BJ44" s="188"/>
      <c r="BK44" s="188">
        <f t="shared" si="104"/>
        <v>0.99491327551701125</v>
      </c>
      <c r="BL44" s="188">
        <f t="shared" si="105"/>
        <v>0.99283385409591096</v>
      </c>
      <c r="BM44" s="188">
        <f t="shared" si="106"/>
        <v>0.98269331444584729</v>
      </c>
      <c r="BN44" s="188">
        <f t="shared" si="107"/>
        <v>0.98206641859944599</v>
      </c>
      <c r="CD44" s="291"/>
      <c r="CE44" s="291" t="s">
        <v>10</v>
      </c>
      <c r="CF44" s="291">
        <v>677.79320568252024</v>
      </c>
      <c r="CG44" s="291"/>
      <c r="CH44" s="291">
        <v>491.35300425833185</v>
      </c>
      <c r="CI44" s="291">
        <v>347.03663608911171</v>
      </c>
      <c r="CJ44" s="291">
        <v>131.12444567627495</v>
      </c>
      <c r="CK44" s="291">
        <v>11.570698466780238</v>
      </c>
      <c r="CL44" s="291">
        <v>190.98367318006757</v>
      </c>
      <c r="CM44" s="291">
        <v>123.36640671079363</v>
      </c>
      <c r="CN44" s="291">
        <v>65.232528589580681</v>
      </c>
      <c r="CO44" s="291">
        <v>8.7442229038854808</v>
      </c>
      <c r="CP44" s="291">
        <v>147.4130783612998</v>
      </c>
      <c r="CQ44" s="291">
        <v>137.47879469097404</v>
      </c>
      <c r="CR44" s="291">
        <v>-6.1695493300852631</v>
      </c>
      <c r="CS44" s="291"/>
      <c r="CT44" s="291" t="s">
        <v>10</v>
      </c>
      <c r="CU44" s="291">
        <f t="shared" si="108"/>
        <v>677.79320568252024</v>
      </c>
      <c r="CV44" s="291">
        <f t="shared" si="98"/>
        <v>491.35300425833185</v>
      </c>
      <c r="CW44" s="291">
        <f t="shared" si="99"/>
        <v>347.03663608911171</v>
      </c>
      <c r="CX44" s="291">
        <f t="shared" si="100"/>
        <v>131.12444567627495</v>
      </c>
      <c r="CY44" s="291">
        <f t="shared" si="101"/>
        <v>11.570698466780238</v>
      </c>
      <c r="CZ44" s="291">
        <f t="shared" si="102"/>
        <v>190.98367318006757</v>
      </c>
      <c r="DA44" s="291">
        <f t="shared" si="103"/>
        <v>123.36640671079363</v>
      </c>
      <c r="DB44" s="291">
        <f t="shared" si="109"/>
        <v>147.4130783612998</v>
      </c>
      <c r="DC44" s="291">
        <f t="shared" si="110"/>
        <v>137.47879469097404</v>
      </c>
    </row>
    <row r="45" spans="18:107" x14ac:dyDescent="0.25">
      <c r="R45" s="291"/>
      <c r="S45" s="291"/>
      <c r="T45" s="291"/>
      <c r="U45" s="291"/>
      <c r="V45" s="291"/>
      <c r="W45" s="291"/>
      <c r="X45" s="291"/>
      <c r="Y45" s="291"/>
      <c r="Z45" s="291"/>
      <c r="AA45" s="291"/>
      <c r="AB45" s="291"/>
      <c r="AC45" s="291"/>
      <c r="BJ45" s="188"/>
      <c r="BK45" s="188">
        <f t="shared" si="104"/>
        <v>-0.59541984732824427</v>
      </c>
      <c r="BL45" s="188">
        <f t="shared" si="105"/>
        <v>0.48024948024948028</v>
      </c>
      <c r="BM45" s="188">
        <f t="shared" si="106"/>
        <v>0.48964677222898911</v>
      </c>
      <c r="BN45" s="188">
        <f t="shared" si="107"/>
        <v>0.6722195002449779</v>
      </c>
      <c r="CD45" s="291"/>
      <c r="CE45" s="291" t="s">
        <v>11</v>
      </c>
      <c r="CF45" s="291">
        <v>681.4043222646302</v>
      </c>
      <c r="CG45" s="291"/>
      <c r="CH45" s="291">
        <v>524.22903910275852</v>
      </c>
      <c r="CI45" s="291">
        <v>377.21208000632458</v>
      </c>
      <c r="CJ45" s="291">
        <v>134.03841588766923</v>
      </c>
      <c r="CK45" s="291">
        <v>11.672222222222222</v>
      </c>
      <c r="CL45" s="291">
        <v>139.85146927871773</v>
      </c>
      <c r="CM45" s="291">
        <v>156.00537401533009</v>
      </c>
      <c r="CN45" s="291">
        <v>-17.373633440514471</v>
      </c>
      <c r="CO45" s="291">
        <v>11.344747642018863</v>
      </c>
      <c r="CP45" s="291">
        <v>163.4471389426177</v>
      </c>
      <c r="CQ45" s="291">
        <v>151.33643510617463</v>
      </c>
      <c r="CR45" s="291">
        <v>5.6466438020578149</v>
      </c>
      <c r="CS45" s="291"/>
      <c r="CT45" s="291" t="s">
        <v>11</v>
      </c>
      <c r="CU45" s="291">
        <f t="shared" si="108"/>
        <v>681.4043222646302</v>
      </c>
      <c r="CV45" s="291">
        <f t="shared" si="98"/>
        <v>524.22903910275852</v>
      </c>
      <c r="CW45" s="291">
        <f t="shared" si="99"/>
        <v>377.21208000632458</v>
      </c>
      <c r="CX45" s="291">
        <f t="shared" si="100"/>
        <v>134.03841588766923</v>
      </c>
      <c r="CY45" s="291">
        <f t="shared" si="101"/>
        <v>11.672222222222222</v>
      </c>
      <c r="CZ45" s="291">
        <f t="shared" si="102"/>
        <v>139.85146927871773</v>
      </c>
      <c r="DA45" s="291">
        <f t="shared" si="103"/>
        <v>156.00537401533009</v>
      </c>
      <c r="DB45" s="291">
        <f t="shared" si="109"/>
        <v>163.4471389426177</v>
      </c>
      <c r="DC45" s="291">
        <f t="shared" si="110"/>
        <v>151.33643510617463</v>
      </c>
    </row>
    <row r="46" spans="18:107" x14ac:dyDescent="0.25">
      <c r="R46" s="291"/>
      <c r="S46" s="291"/>
      <c r="T46" s="291"/>
      <c r="U46" s="291"/>
      <c r="V46" s="291"/>
      <c r="W46" s="291"/>
      <c r="X46" s="291"/>
      <c r="Y46" s="291"/>
      <c r="Z46" s="291"/>
      <c r="AA46" s="291"/>
      <c r="AB46" s="291"/>
      <c r="AC46" s="291"/>
      <c r="CD46" s="291">
        <v>1998</v>
      </c>
      <c r="CE46" s="291" t="s">
        <v>8</v>
      </c>
      <c r="CF46" s="291">
        <v>600.23776747921227</v>
      </c>
      <c r="CG46" s="291"/>
      <c r="CH46" s="291">
        <v>460.62173644242773</v>
      </c>
      <c r="CI46" s="291">
        <v>344.46023625955462</v>
      </c>
      <c r="CJ46" s="291">
        <v>106.68165115337922</v>
      </c>
      <c r="CK46" s="291">
        <v>9.845217391304347</v>
      </c>
      <c r="CL46" s="291">
        <v>143.05255501678477</v>
      </c>
      <c r="CM46" s="291">
        <v>79.694972335819088</v>
      </c>
      <c r="CN46" s="291">
        <v>68.011950207468885</v>
      </c>
      <c r="CO46" s="291">
        <v>-6.5854364171297819</v>
      </c>
      <c r="CP46" s="291">
        <v>124.28660408614026</v>
      </c>
      <c r="CQ46" s="291">
        <v>130.73160440293529</v>
      </c>
      <c r="CR46" s="291">
        <v>-6.0732824427480914</v>
      </c>
      <c r="CS46" s="291">
        <v>1998</v>
      </c>
      <c r="CT46" s="291" t="s">
        <v>8</v>
      </c>
      <c r="CU46" s="291">
        <f t="shared" si="108"/>
        <v>600.23776747921227</v>
      </c>
      <c r="CV46" s="291">
        <f t="shared" si="98"/>
        <v>460.62173644242773</v>
      </c>
      <c r="CW46" s="291">
        <f t="shared" si="99"/>
        <v>344.46023625955462</v>
      </c>
      <c r="CX46" s="291">
        <f t="shared" si="100"/>
        <v>106.68165115337922</v>
      </c>
      <c r="CY46" s="291">
        <f t="shared" si="101"/>
        <v>9.845217391304347</v>
      </c>
      <c r="CZ46" s="291">
        <f t="shared" si="102"/>
        <v>143.05255501678477</v>
      </c>
      <c r="DA46" s="291">
        <f t="shared" si="103"/>
        <v>79.694972335819088</v>
      </c>
      <c r="DB46" s="291">
        <f t="shared" si="109"/>
        <v>124.28660408614026</v>
      </c>
      <c r="DC46" s="291">
        <f t="shared" si="110"/>
        <v>130.73160440293529</v>
      </c>
    </row>
    <row r="47" spans="18:107" x14ac:dyDescent="0.25">
      <c r="R47" s="291"/>
      <c r="S47" s="291"/>
      <c r="T47" s="291"/>
      <c r="U47" s="291"/>
      <c r="V47" s="291"/>
      <c r="W47" s="291"/>
      <c r="X47" s="291"/>
      <c r="Y47" s="291"/>
      <c r="Z47" s="291"/>
      <c r="AA47" s="291"/>
      <c r="AB47" s="291"/>
      <c r="AC47" s="291"/>
      <c r="CD47" s="291"/>
      <c r="CE47" s="291" t="s">
        <v>9</v>
      </c>
      <c r="CF47" s="291">
        <v>650.17246792859066</v>
      </c>
      <c r="CG47" s="291"/>
      <c r="CH47" s="291">
        <v>466.26017249126033</v>
      </c>
      <c r="CI47" s="291">
        <v>346.99166475491319</v>
      </c>
      <c r="CJ47" s="291">
        <v>108.92184644594754</v>
      </c>
      <c r="CK47" s="291">
        <v>10.123076923076923</v>
      </c>
      <c r="CL47" s="291">
        <v>170.50756086593435</v>
      </c>
      <c r="CM47" s="291">
        <v>96.716152019002379</v>
      </c>
      <c r="CN47" s="291">
        <v>67.70623084780388</v>
      </c>
      <c r="CO47" s="291">
        <v>-1.3515177065767288</v>
      </c>
      <c r="CP47" s="291">
        <v>133.83398702304862</v>
      </c>
      <c r="CQ47" s="291">
        <v>133.33758660508084</v>
      </c>
      <c r="CR47" s="291">
        <v>6.7234927234927238</v>
      </c>
      <c r="CS47" s="291"/>
      <c r="CT47" s="291" t="s">
        <v>9</v>
      </c>
      <c r="CU47" s="291">
        <f t="shared" si="108"/>
        <v>650.17246792859066</v>
      </c>
      <c r="CV47" s="291">
        <f t="shared" si="98"/>
        <v>466.26017249126033</v>
      </c>
      <c r="CW47" s="291">
        <f t="shared" si="99"/>
        <v>346.99166475491319</v>
      </c>
      <c r="CX47" s="291">
        <f t="shared" si="100"/>
        <v>108.92184644594754</v>
      </c>
      <c r="CY47" s="291">
        <f t="shared" si="101"/>
        <v>10.123076923076923</v>
      </c>
      <c r="CZ47" s="291">
        <f t="shared" si="102"/>
        <v>170.50756086593435</v>
      </c>
      <c r="DA47" s="291">
        <f t="shared" si="103"/>
        <v>96.716152019002379</v>
      </c>
      <c r="DB47" s="291">
        <f t="shared" si="109"/>
        <v>133.83398702304862</v>
      </c>
      <c r="DC47" s="291">
        <f t="shared" si="110"/>
        <v>133.33758660508084</v>
      </c>
    </row>
    <row r="48" spans="18:107" x14ac:dyDescent="0.25">
      <c r="R48" s="291"/>
      <c r="S48" s="291"/>
      <c r="T48" s="291"/>
      <c r="U48" s="291"/>
      <c r="V48" s="291"/>
      <c r="W48" s="291"/>
      <c r="X48" s="291"/>
      <c r="Y48" s="291"/>
      <c r="Z48" s="291"/>
      <c r="AA48" s="291"/>
      <c r="AB48" s="291"/>
      <c r="AC48" s="291"/>
      <c r="CD48" s="291"/>
      <c r="CE48" s="291" t="s">
        <v>10</v>
      </c>
      <c r="CF48" s="291">
        <v>721.9320568252009</v>
      </c>
      <c r="CG48" s="291"/>
      <c r="CH48" s="291">
        <v>547.08240757129317</v>
      </c>
      <c r="CI48" s="291">
        <v>409.39306022448864</v>
      </c>
      <c r="CJ48" s="291">
        <v>125.68272885650934</v>
      </c>
      <c r="CK48" s="291">
        <v>11.474275979557071</v>
      </c>
      <c r="CL48" s="291">
        <v>122.90723483684994</v>
      </c>
      <c r="CM48" s="291">
        <v>122.51560390589161</v>
      </c>
      <c r="CN48" s="291">
        <v>4.193519695044472</v>
      </c>
      <c r="CO48" s="291">
        <v>36.622862985685074</v>
      </c>
      <c r="CP48" s="291">
        <v>195.98787305043427</v>
      </c>
      <c r="CQ48" s="291">
        <v>158.90150894589348</v>
      </c>
      <c r="CR48" s="291">
        <v>8.1281364190012209</v>
      </c>
      <c r="CS48" s="291"/>
      <c r="CT48" s="291" t="s">
        <v>10</v>
      </c>
      <c r="CU48" s="291">
        <f t="shared" si="108"/>
        <v>721.9320568252009</v>
      </c>
      <c r="CV48" s="291">
        <f t="shared" si="98"/>
        <v>547.08240757129317</v>
      </c>
      <c r="CW48" s="291">
        <f t="shared" si="99"/>
        <v>409.39306022448864</v>
      </c>
      <c r="CX48" s="291">
        <f t="shared" si="100"/>
        <v>125.68272885650934</v>
      </c>
      <c r="CY48" s="291">
        <f t="shared" si="101"/>
        <v>11.474275979557071</v>
      </c>
      <c r="CZ48" s="291">
        <f t="shared" si="102"/>
        <v>122.90723483684994</v>
      </c>
      <c r="DA48" s="291">
        <f t="shared" si="103"/>
        <v>122.51560390589161</v>
      </c>
      <c r="DB48" s="291">
        <f t="shared" si="109"/>
        <v>195.98787305043427</v>
      </c>
      <c r="DC48" s="291">
        <f t="shared" si="110"/>
        <v>158.90150894589348</v>
      </c>
    </row>
    <row r="49" spans="18:107" x14ac:dyDescent="0.25">
      <c r="R49" s="291"/>
      <c r="S49" s="291"/>
      <c r="T49" s="291"/>
      <c r="U49" s="291"/>
      <c r="V49" s="291"/>
      <c r="W49" s="291"/>
      <c r="X49" s="291"/>
      <c r="Y49" s="291"/>
      <c r="Z49" s="291"/>
      <c r="AA49" s="291"/>
      <c r="AB49" s="291"/>
      <c r="AC49" s="291"/>
      <c r="CD49" s="291"/>
      <c r="CE49" s="291" t="s">
        <v>11</v>
      </c>
      <c r="CF49" s="291">
        <v>851.40986311361496</v>
      </c>
      <c r="CG49" s="291"/>
      <c r="CH49" s="291">
        <v>707.96936608356407</v>
      </c>
      <c r="CI49" s="291">
        <v>514.48931931377979</v>
      </c>
      <c r="CJ49" s="291">
        <v>176.13136806175089</v>
      </c>
      <c r="CK49" s="291">
        <v>15.723737373737375</v>
      </c>
      <c r="CL49" s="291">
        <v>-16.46507123775601</v>
      </c>
      <c r="CM49" s="291">
        <v>156.64958065269551</v>
      </c>
      <c r="CN49" s="291">
        <v>-365.74882866329813</v>
      </c>
      <c r="CO49" s="291">
        <v>148.28488732090142</v>
      </c>
      <c r="CP49" s="291">
        <v>361.57985573823345</v>
      </c>
      <c r="CQ49" s="291">
        <v>214.28689253839912</v>
      </c>
      <c r="CR49" s="291">
        <v>10.889955903968641</v>
      </c>
      <c r="CS49" s="291"/>
      <c r="CT49" s="291" t="s">
        <v>11</v>
      </c>
      <c r="CU49" s="291">
        <f t="shared" si="108"/>
        <v>851.40986311361496</v>
      </c>
      <c r="CV49" s="291">
        <f t="shared" si="98"/>
        <v>707.96936608356407</v>
      </c>
      <c r="CW49" s="291">
        <f t="shared" si="99"/>
        <v>514.48931931377979</v>
      </c>
      <c r="CX49" s="291">
        <f t="shared" si="100"/>
        <v>176.13136806175089</v>
      </c>
      <c r="CY49" s="291">
        <f t="shared" si="101"/>
        <v>15.723737373737375</v>
      </c>
      <c r="CZ49" s="291">
        <f t="shared" si="102"/>
        <v>-16.46507123775601</v>
      </c>
      <c r="DA49" s="291">
        <f t="shared" si="103"/>
        <v>156.64958065269551</v>
      </c>
      <c r="DB49" s="291">
        <f t="shared" si="109"/>
        <v>361.57985573823345</v>
      </c>
      <c r="DC49" s="291">
        <f t="shared" si="110"/>
        <v>214.28689253839912</v>
      </c>
    </row>
    <row r="50" spans="18:107" x14ac:dyDescent="0.25">
      <c r="R50" s="291"/>
      <c r="S50" s="291"/>
      <c r="T50" s="291"/>
      <c r="U50" s="291"/>
      <c r="V50" s="291"/>
      <c r="W50" s="291"/>
      <c r="X50" s="291"/>
      <c r="Y50" s="291"/>
      <c r="Z50" s="291"/>
      <c r="AA50" s="291"/>
      <c r="AB50" s="291"/>
      <c r="AC50" s="291"/>
      <c r="CD50" s="291">
        <v>1999</v>
      </c>
      <c r="CE50" s="291" t="s">
        <v>8</v>
      </c>
      <c r="CF50" s="291">
        <v>982.01905941008158</v>
      </c>
      <c r="CG50" s="291"/>
      <c r="CH50" s="291">
        <v>776.29181004817622</v>
      </c>
      <c r="CI50" s="291">
        <v>601.79625260580406</v>
      </c>
      <c r="CJ50" s="291">
        <v>164.74887899635777</v>
      </c>
      <c r="CK50" s="291">
        <v>12.258260869565216</v>
      </c>
      <c r="CL50" s="291">
        <v>78.049114136516224</v>
      </c>
      <c r="CM50" s="291">
        <v>110.33855544864085</v>
      </c>
      <c r="CN50" s="291">
        <v>-41.238589211618262</v>
      </c>
      <c r="CO50" s="291">
        <v>123.62660183066365</v>
      </c>
      <c r="CP50" s="291">
        <v>386.70263114301491</v>
      </c>
      <c r="CQ50" s="291">
        <v>263.05507004669778</v>
      </c>
      <c r="CR50" s="291">
        <v>0</v>
      </c>
      <c r="CS50" s="291">
        <v>1999</v>
      </c>
      <c r="CT50" s="291" t="s">
        <v>8</v>
      </c>
      <c r="CU50" s="291">
        <f t="shared" si="108"/>
        <v>982.01905941008158</v>
      </c>
      <c r="CV50" s="291">
        <f t="shared" si="98"/>
        <v>776.29181004817622</v>
      </c>
      <c r="CW50" s="291">
        <f t="shared" si="99"/>
        <v>601.79625260580406</v>
      </c>
      <c r="CX50" s="291">
        <f t="shared" si="100"/>
        <v>164.74887899635777</v>
      </c>
      <c r="CY50" s="291">
        <f t="shared" si="101"/>
        <v>12.258260869565216</v>
      </c>
      <c r="CZ50" s="291">
        <f t="shared" si="102"/>
        <v>78.049114136516224</v>
      </c>
      <c r="DA50" s="291">
        <f t="shared" si="103"/>
        <v>110.33855544864085</v>
      </c>
      <c r="DB50" s="291">
        <f t="shared" si="109"/>
        <v>386.70263114301491</v>
      </c>
      <c r="DC50" s="291">
        <f t="shared" si="110"/>
        <v>263.05507004669778</v>
      </c>
    </row>
    <row r="51" spans="18:107" x14ac:dyDescent="0.25">
      <c r="R51" s="291"/>
      <c r="S51" s="291"/>
      <c r="T51" s="291"/>
      <c r="U51" s="291"/>
      <c r="V51" s="291"/>
      <c r="W51" s="291"/>
      <c r="X51" s="291"/>
      <c r="Y51" s="291"/>
      <c r="Z51" s="291"/>
      <c r="AA51" s="291"/>
      <c r="AB51" s="291"/>
      <c r="AC51" s="291"/>
      <c r="CD51" s="291"/>
      <c r="CE51" s="291" t="s">
        <v>9</v>
      </c>
      <c r="CF51" s="291">
        <v>1188.6555575491163</v>
      </c>
      <c r="CG51" s="291"/>
      <c r="CH51" s="291">
        <v>836.75683882916337</v>
      </c>
      <c r="CI51" s="291">
        <v>644.77804542326214</v>
      </c>
      <c r="CJ51" s="291">
        <v>179.9669316878288</v>
      </c>
      <c r="CK51" s="291">
        <v>13.304615384615385</v>
      </c>
      <c r="CL51" s="291">
        <v>178.15317016766235</v>
      </c>
      <c r="CM51" s="291">
        <v>149.48018606492479</v>
      </c>
      <c r="CN51" s="291">
        <v>28.830949948927476</v>
      </c>
      <c r="CO51" s="291">
        <v>171.64274873524454</v>
      </c>
      <c r="CP51" s="291">
        <v>473.85281570792176</v>
      </c>
      <c r="CQ51" s="291">
        <v>303.60859258252958</v>
      </c>
      <c r="CR51" s="291">
        <v>0</v>
      </c>
      <c r="CS51" s="291"/>
      <c r="CT51" s="291" t="s">
        <v>9</v>
      </c>
      <c r="CU51" s="291">
        <f t="shared" si="108"/>
        <v>1188.6555575491163</v>
      </c>
      <c r="CV51" s="291">
        <f t="shared" si="98"/>
        <v>836.75683882916337</v>
      </c>
      <c r="CW51" s="291">
        <f t="shared" si="99"/>
        <v>644.77804542326214</v>
      </c>
      <c r="CX51" s="291">
        <f t="shared" si="100"/>
        <v>179.9669316878288</v>
      </c>
      <c r="CY51" s="291">
        <f t="shared" si="101"/>
        <v>13.304615384615385</v>
      </c>
      <c r="CZ51" s="291">
        <f t="shared" si="102"/>
        <v>178.15317016766235</v>
      </c>
      <c r="DA51" s="291">
        <f t="shared" si="103"/>
        <v>149.48018606492479</v>
      </c>
      <c r="DB51" s="291">
        <f t="shared" si="109"/>
        <v>473.85281570792176</v>
      </c>
      <c r="DC51" s="291">
        <f t="shared" si="110"/>
        <v>303.60859258252958</v>
      </c>
    </row>
    <row r="52" spans="18:107" x14ac:dyDescent="0.25">
      <c r="R52" s="291"/>
      <c r="S52" s="291"/>
      <c r="T52" s="291"/>
      <c r="U52" s="291"/>
      <c r="V52" s="291"/>
      <c r="W52" s="291"/>
      <c r="X52" s="291"/>
      <c r="Y52" s="291"/>
      <c r="Z52" s="291"/>
      <c r="AA52" s="291"/>
      <c r="AB52" s="291"/>
      <c r="AC52" s="291"/>
      <c r="CD52" s="291"/>
      <c r="CE52" s="291" t="s">
        <v>10</v>
      </c>
      <c r="CF52" s="291">
        <v>1467.4832083296569</v>
      </c>
      <c r="CG52" s="291"/>
      <c r="CH52" s="291">
        <v>926.1075306881005</v>
      </c>
      <c r="CI52" s="291">
        <v>721.9463734260155</v>
      </c>
      <c r="CJ52" s="291">
        <v>191.08797909407664</v>
      </c>
      <c r="CK52" s="291">
        <v>14.077683134582623</v>
      </c>
      <c r="CL52" s="291">
        <v>322.20793894572694</v>
      </c>
      <c r="CM52" s="291">
        <v>206.31968018874107</v>
      </c>
      <c r="CN52" s="291">
        <v>111.64081321473951</v>
      </c>
      <c r="CO52" s="291">
        <v>212.74179959100206</v>
      </c>
      <c r="CP52" s="291">
        <v>525.48193027714001</v>
      </c>
      <c r="CQ52" s="291">
        <v>316.62378591445196</v>
      </c>
      <c r="CR52" s="291">
        <v>0</v>
      </c>
      <c r="CS52" s="291"/>
      <c r="CT52" s="291" t="s">
        <v>10</v>
      </c>
      <c r="CU52" s="291">
        <f t="shared" si="108"/>
        <v>1467.4832083296569</v>
      </c>
      <c r="CV52" s="291">
        <f t="shared" si="98"/>
        <v>926.1075306881005</v>
      </c>
      <c r="CW52" s="291">
        <f t="shared" si="99"/>
        <v>721.9463734260155</v>
      </c>
      <c r="CX52" s="291">
        <f t="shared" si="100"/>
        <v>191.08797909407664</v>
      </c>
      <c r="CY52" s="291">
        <f t="shared" si="101"/>
        <v>14.077683134582623</v>
      </c>
      <c r="CZ52" s="291">
        <f t="shared" si="102"/>
        <v>322.20793894572694</v>
      </c>
      <c r="DA52" s="291">
        <f t="shared" si="103"/>
        <v>206.31968018874107</v>
      </c>
      <c r="DB52" s="291">
        <f t="shared" si="109"/>
        <v>525.48193027714001</v>
      </c>
      <c r="DC52" s="291">
        <f t="shared" si="110"/>
        <v>316.62378591445196</v>
      </c>
    </row>
    <row r="53" spans="18:107" x14ac:dyDescent="0.25">
      <c r="R53" s="291"/>
      <c r="S53" s="291"/>
      <c r="T53" s="291"/>
      <c r="U53" s="291"/>
      <c r="V53" s="291"/>
      <c r="W53" s="291"/>
      <c r="X53" s="291"/>
      <c r="Y53" s="291"/>
      <c r="Z53" s="291"/>
      <c r="AA53" s="291"/>
      <c r="AB53" s="291"/>
      <c r="AC53" s="291"/>
      <c r="CD53" s="291"/>
      <c r="CE53" s="291" t="s">
        <v>11</v>
      </c>
      <c r="CF53" s="291">
        <v>1538.7681005049137</v>
      </c>
      <c r="CG53" s="291"/>
      <c r="CH53" s="291">
        <v>1039.4607642589642</v>
      </c>
      <c r="CI53" s="291">
        <v>823.11738477349991</v>
      </c>
      <c r="CJ53" s="291">
        <v>201.96113416857378</v>
      </c>
      <c r="CK53" s="291">
        <v>14.662626262626262</v>
      </c>
      <c r="CL53" s="291">
        <v>164.65071237756013</v>
      </c>
      <c r="CM53" s="291">
        <v>277.97516402318621</v>
      </c>
      <c r="CN53" s="291">
        <v>-218.63702342673406</v>
      </c>
      <c r="CO53" s="291">
        <v>327.69253365973066</v>
      </c>
      <c r="CP53" s="291">
        <v>688.17767569310126</v>
      </c>
      <c r="CQ53" s="291">
        <v>363.36457488179502</v>
      </c>
      <c r="CR53" s="291">
        <v>0</v>
      </c>
      <c r="CS53" s="291"/>
      <c r="CT53" s="291" t="s">
        <v>11</v>
      </c>
      <c r="CU53" s="291">
        <f t="shared" si="108"/>
        <v>1538.7681005049137</v>
      </c>
      <c r="CV53" s="291">
        <f t="shared" si="98"/>
        <v>1039.4607642589642</v>
      </c>
      <c r="CW53" s="291">
        <f t="shared" si="99"/>
        <v>823.11738477349991</v>
      </c>
      <c r="CX53" s="291">
        <f t="shared" si="100"/>
        <v>201.96113416857378</v>
      </c>
      <c r="CY53" s="291">
        <f t="shared" si="101"/>
        <v>14.662626262626262</v>
      </c>
      <c r="CZ53" s="291">
        <f t="shared" si="102"/>
        <v>164.65071237756013</v>
      </c>
      <c r="DA53" s="291">
        <f t="shared" si="103"/>
        <v>277.97516402318621</v>
      </c>
      <c r="DB53" s="291">
        <f t="shared" si="109"/>
        <v>688.17767569310126</v>
      </c>
      <c r="DC53" s="291">
        <f t="shared" si="110"/>
        <v>363.36457488179502</v>
      </c>
    </row>
    <row r="54" spans="18:107" x14ac:dyDescent="0.25">
      <c r="R54" s="291"/>
      <c r="S54" s="291"/>
      <c r="T54" s="291"/>
      <c r="U54" s="291"/>
      <c r="V54" s="291"/>
      <c r="W54" s="291"/>
      <c r="X54" s="291"/>
      <c r="Y54" s="291"/>
      <c r="Z54" s="291"/>
      <c r="AA54" s="291"/>
      <c r="AB54" s="291"/>
      <c r="AC54" s="291"/>
      <c r="CD54" s="291">
        <v>2000</v>
      </c>
      <c r="CE54" s="291" t="s">
        <v>8</v>
      </c>
      <c r="CF54" s="291">
        <v>1664.1916247009417</v>
      </c>
      <c r="CG54" s="291"/>
      <c r="CH54" s="291">
        <v>1093.93550689981</v>
      </c>
      <c r="CI54" s="291">
        <v>811.81383805962753</v>
      </c>
      <c r="CJ54" s="291">
        <v>265.09403480372322</v>
      </c>
      <c r="CK54" s="291">
        <v>17.856521739130436</v>
      </c>
      <c r="CL54" s="291">
        <v>199.05897985826184</v>
      </c>
      <c r="CM54" s="291">
        <v>194.58133870579744</v>
      </c>
      <c r="CN54" s="291">
        <v>-3.4259751037344404</v>
      </c>
      <c r="CO54" s="291">
        <v>371.47848152991179</v>
      </c>
      <c r="CP54" s="291">
        <v>752.09329652125905</v>
      </c>
      <c r="CQ54" s="291">
        <v>380.9522931954636</v>
      </c>
      <c r="CR54" s="291">
        <v>11.670229007633589</v>
      </c>
      <c r="CS54" s="291">
        <v>2000</v>
      </c>
      <c r="CT54" s="291" t="s">
        <v>8</v>
      </c>
      <c r="CU54" s="291">
        <f t="shared" si="108"/>
        <v>1664.1916247009417</v>
      </c>
      <c r="CV54" s="291">
        <f t="shared" si="98"/>
        <v>1093.93550689981</v>
      </c>
      <c r="CW54" s="291">
        <f t="shared" si="99"/>
        <v>811.81383805962753</v>
      </c>
      <c r="CX54" s="291">
        <f t="shared" si="100"/>
        <v>265.09403480372322</v>
      </c>
      <c r="CY54" s="291">
        <f t="shared" si="101"/>
        <v>17.856521739130436</v>
      </c>
      <c r="CZ54" s="291">
        <f t="shared" si="102"/>
        <v>199.05897985826184</v>
      </c>
      <c r="DA54" s="291">
        <f t="shared" si="103"/>
        <v>194.58133870579744</v>
      </c>
      <c r="DB54" s="291">
        <f t="shared" si="109"/>
        <v>752.09329652125905</v>
      </c>
      <c r="DC54" s="291">
        <f t="shared" si="110"/>
        <v>380.9522931954636</v>
      </c>
    </row>
    <row r="55" spans="18:107" x14ac:dyDescent="0.25">
      <c r="R55" s="291"/>
      <c r="S55" s="291"/>
      <c r="T55" s="291"/>
      <c r="U55" s="291"/>
      <c r="V55" s="291"/>
      <c r="W55" s="291"/>
      <c r="X55" s="291"/>
      <c r="Y55" s="291"/>
      <c r="Z55" s="291"/>
      <c r="AA55" s="291"/>
      <c r="AB55" s="291"/>
      <c r="AC55" s="291"/>
      <c r="CD55" s="291"/>
      <c r="CE55" s="291" t="s">
        <v>9</v>
      </c>
      <c r="CF55" s="291">
        <v>1830.8425047097871</v>
      </c>
      <c r="CG55" s="291"/>
      <c r="CH55" s="291">
        <v>1141.1908811958224</v>
      </c>
      <c r="CI55" s="291">
        <v>845.15351380285995</v>
      </c>
      <c r="CJ55" s="291">
        <v>277.27463312368974</v>
      </c>
      <c r="CK55" s="291">
        <v>18.510769230769231</v>
      </c>
      <c r="CL55" s="291">
        <v>296.60774715744844</v>
      </c>
      <c r="CM55" s="291">
        <v>271.34253760886781</v>
      </c>
      <c r="CN55" s="291">
        <v>28.551940755873336</v>
      </c>
      <c r="CO55" s="291">
        <v>403.99983136593596</v>
      </c>
      <c r="CP55" s="291">
        <v>808.035275033895</v>
      </c>
      <c r="CQ55" s="291">
        <v>411.4303491373455</v>
      </c>
      <c r="CR55" s="291">
        <v>-9.7490644490644502</v>
      </c>
      <c r="CS55" s="291"/>
      <c r="CT55" s="291" t="s">
        <v>9</v>
      </c>
      <c r="CU55" s="291">
        <f t="shared" si="108"/>
        <v>1830.8425047097871</v>
      </c>
      <c r="CV55" s="291">
        <f t="shared" si="98"/>
        <v>1141.1908811958224</v>
      </c>
      <c r="CW55" s="291">
        <f t="shared" si="99"/>
        <v>845.15351380285995</v>
      </c>
      <c r="CX55" s="291">
        <f t="shared" si="100"/>
        <v>277.27463312368974</v>
      </c>
      <c r="CY55" s="291">
        <f t="shared" si="101"/>
        <v>18.510769230769231</v>
      </c>
      <c r="CZ55" s="291">
        <f t="shared" si="102"/>
        <v>296.60774715744844</v>
      </c>
      <c r="DA55" s="291">
        <f t="shared" si="103"/>
        <v>271.34253760886781</v>
      </c>
      <c r="DB55" s="291">
        <f t="shared" si="109"/>
        <v>808.035275033895</v>
      </c>
      <c r="DC55" s="291">
        <f t="shared" si="110"/>
        <v>411.4303491373455</v>
      </c>
    </row>
    <row r="56" spans="18:107" x14ac:dyDescent="0.25">
      <c r="R56" s="291"/>
      <c r="S56" s="291"/>
      <c r="T56" s="291"/>
      <c r="U56" s="291"/>
      <c r="V56" s="291"/>
      <c r="W56" s="291"/>
      <c r="X56" s="291"/>
      <c r="Y56" s="291"/>
      <c r="Z56" s="291"/>
      <c r="AA56" s="291"/>
      <c r="AB56" s="291"/>
      <c r="AC56" s="291"/>
      <c r="CD56" s="291"/>
      <c r="CE56" s="291" t="s">
        <v>10</v>
      </c>
      <c r="CF56" s="291">
        <v>2177.8729021441809</v>
      </c>
      <c r="CG56" s="291"/>
      <c r="CH56" s="291">
        <v>1268.0883525773838</v>
      </c>
      <c r="CI56" s="291">
        <v>944.82101304768958</v>
      </c>
      <c r="CJ56" s="291">
        <v>302.95711910041177</v>
      </c>
      <c r="CK56" s="291">
        <v>19.477342419080067</v>
      </c>
      <c r="CL56" s="291">
        <v>482.6958320534934</v>
      </c>
      <c r="CM56" s="291">
        <v>368.29126417196409</v>
      </c>
      <c r="CN56" s="291">
        <v>115.36838627700125</v>
      </c>
      <c r="CO56" s="291">
        <v>382.89408997955007</v>
      </c>
      <c r="CP56" s="291">
        <v>828.55288855229207</v>
      </c>
      <c r="CQ56" s="291">
        <v>453.90604194253683</v>
      </c>
      <c r="CR56" s="291">
        <v>13.808038976857492</v>
      </c>
      <c r="CS56" s="291"/>
      <c r="CT56" s="291" t="s">
        <v>10</v>
      </c>
      <c r="CU56" s="291">
        <f t="shared" si="108"/>
        <v>2177.8729021441809</v>
      </c>
      <c r="CV56" s="291">
        <f t="shared" si="98"/>
        <v>1268.0883525773838</v>
      </c>
      <c r="CW56" s="291">
        <f t="shared" si="99"/>
        <v>944.82101304768958</v>
      </c>
      <c r="CX56" s="291">
        <f t="shared" si="100"/>
        <v>302.95711910041177</v>
      </c>
      <c r="CY56" s="291">
        <f t="shared" si="101"/>
        <v>19.477342419080067</v>
      </c>
      <c r="CZ56" s="291">
        <f t="shared" si="102"/>
        <v>482.6958320534934</v>
      </c>
      <c r="DA56" s="291">
        <f t="shared" si="103"/>
        <v>368.29126417196409</v>
      </c>
      <c r="DB56" s="291">
        <f t="shared" si="109"/>
        <v>828.55288855229207</v>
      </c>
      <c r="DC56" s="291">
        <f t="shared" si="110"/>
        <v>453.90604194253683</v>
      </c>
    </row>
    <row r="57" spans="18:107" x14ac:dyDescent="0.25">
      <c r="R57" s="291"/>
      <c r="S57" s="291"/>
      <c r="T57" s="291"/>
      <c r="U57" s="291"/>
      <c r="V57" s="291"/>
      <c r="W57" s="291"/>
      <c r="X57" s="291"/>
      <c r="Y57" s="291"/>
      <c r="Z57" s="291"/>
      <c r="AA57" s="291"/>
      <c r="AB57" s="291"/>
      <c r="AC57" s="291"/>
      <c r="CD57" s="291"/>
      <c r="CE57" s="291" t="s">
        <v>11</v>
      </c>
      <c r="CF57" s="291">
        <v>2172.8600614951238</v>
      </c>
      <c r="CG57" s="291"/>
      <c r="CH57" s="291">
        <v>1373.1201898913653</v>
      </c>
      <c r="CI57" s="291">
        <v>1040.445711123409</v>
      </c>
      <c r="CJ57" s="291">
        <v>311.23273728714946</v>
      </c>
      <c r="CK57" s="291">
        <v>20.450505050505051</v>
      </c>
      <c r="CL57" s="291">
        <v>442.5241985752449</v>
      </c>
      <c r="CM57" s="291">
        <v>486.91285007537635</v>
      </c>
      <c r="CN57" s="291">
        <v>-40.839320165365187</v>
      </c>
      <c r="CO57" s="291">
        <v>331.30678954568361</v>
      </c>
      <c r="CP57" s="291">
        <v>816.84041747259846</v>
      </c>
      <c r="CQ57" s="291">
        <v>487.69418347648491</v>
      </c>
      <c r="CR57" s="291">
        <v>7.7977462028417435</v>
      </c>
      <c r="CS57" s="291"/>
      <c r="CT57" s="291" t="s">
        <v>11</v>
      </c>
      <c r="CU57" s="291">
        <f t="shared" si="108"/>
        <v>2172.8600614951238</v>
      </c>
      <c r="CV57" s="291">
        <f t="shared" si="98"/>
        <v>1373.1201898913653</v>
      </c>
      <c r="CW57" s="291">
        <f t="shared" si="99"/>
        <v>1040.445711123409</v>
      </c>
      <c r="CX57" s="291">
        <f t="shared" si="100"/>
        <v>311.23273728714946</v>
      </c>
      <c r="CY57" s="291">
        <f t="shared" si="101"/>
        <v>20.450505050505051</v>
      </c>
      <c r="CZ57" s="291">
        <f t="shared" si="102"/>
        <v>442.5241985752449</v>
      </c>
      <c r="DA57" s="291">
        <f t="shared" si="103"/>
        <v>486.91285007537635</v>
      </c>
      <c r="DB57" s="291">
        <f t="shared" si="109"/>
        <v>816.84041747259846</v>
      </c>
      <c r="DC57" s="291">
        <f t="shared" si="110"/>
        <v>487.69418347648491</v>
      </c>
    </row>
    <row r="58" spans="18:107" x14ac:dyDescent="0.25">
      <c r="R58" s="291"/>
      <c r="S58" s="291"/>
      <c r="T58" s="291"/>
      <c r="U58" s="291"/>
      <c r="V58" s="291"/>
      <c r="W58" s="291"/>
      <c r="X58" s="291"/>
      <c r="Y58" s="291"/>
      <c r="Z58" s="291"/>
      <c r="AA58" s="291"/>
      <c r="AB58" s="291"/>
      <c r="AC58" s="291"/>
      <c r="CD58" s="291">
        <v>2001</v>
      </c>
      <c r="CE58" s="291" t="s">
        <v>8</v>
      </c>
      <c r="CF58" s="291">
        <v>2071.1417175553361</v>
      </c>
      <c r="CG58" s="291"/>
      <c r="CH58" s="291">
        <v>1432.302247833238</v>
      </c>
      <c r="CI58" s="291">
        <v>1050.760701168062</v>
      </c>
      <c r="CJ58" s="291">
        <v>359.31044921084583</v>
      </c>
      <c r="CK58" s="291">
        <v>22.489565217391306</v>
      </c>
      <c r="CL58" s="291">
        <v>285.31787113017526</v>
      </c>
      <c r="CM58" s="291">
        <v>286.29552561943706</v>
      </c>
      <c r="CN58" s="291">
        <v>-13.577012448132781</v>
      </c>
      <c r="CO58" s="291">
        <v>356.31202190258261</v>
      </c>
      <c r="CP58" s="291">
        <v>789.43903092214248</v>
      </c>
      <c r="CQ58" s="291">
        <v>433.38422281521014</v>
      </c>
      <c r="CR58" s="291">
        <v>9.6458015267175572</v>
      </c>
      <c r="CS58" s="291">
        <v>2001</v>
      </c>
      <c r="CT58" s="291" t="s">
        <v>8</v>
      </c>
      <c r="CU58" s="291">
        <f t="shared" si="108"/>
        <v>2071.1417175553361</v>
      </c>
      <c r="CV58" s="291">
        <f t="shared" si="98"/>
        <v>1432.302247833238</v>
      </c>
      <c r="CW58" s="291">
        <f t="shared" si="99"/>
        <v>1050.760701168062</v>
      </c>
      <c r="CX58" s="291">
        <f t="shared" si="100"/>
        <v>359.31044921084583</v>
      </c>
      <c r="CY58" s="291">
        <f t="shared" si="101"/>
        <v>22.489565217391306</v>
      </c>
      <c r="CZ58" s="291">
        <f t="shared" si="102"/>
        <v>285.31787113017526</v>
      </c>
      <c r="DA58" s="291">
        <f t="shared" si="103"/>
        <v>286.29552561943706</v>
      </c>
      <c r="DB58" s="291">
        <f t="shared" si="109"/>
        <v>789.43903092214248</v>
      </c>
      <c r="DC58" s="291">
        <f t="shared" si="110"/>
        <v>433.38422281521014</v>
      </c>
    </row>
    <row r="59" spans="18:107" x14ac:dyDescent="0.25">
      <c r="R59" s="291"/>
      <c r="S59" s="291"/>
      <c r="T59" s="291"/>
      <c r="U59" s="291"/>
      <c r="V59" s="291"/>
      <c r="W59" s="291"/>
      <c r="X59" s="291"/>
      <c r="Y59" s="291"/>
      <c r="Z59" s="291"/>
      <c r="AA59" s="291"/>
      <c r="AB59" s="291"/>
      <c r="AC59" s="291"/>
      <c r="CD59" s="291"/>
      <c r="CE59" s="291" t="s">
        <v>9</v>
      </c>
      <c r="CF59" s="291">
        <v>2271.5569211447023</v>
      </c>
      <c r="CG59" s="291"/>
      <c r="CH59" s="291">
        <v>1542.5895683334977</v>
      </c>
      <c r="CI59" s="291">
        <v>1136.2755219086946</v>
      </c>
      <c r="CJ59" s="291">
        <v>382.11583402555277</v>
      </c>
      <c r="CK59" s="291">
        <v>23.620512820512822</v>
      </c>
      <c r="CL59" s="291">
        <v>428.99199588873898</v>
      </c>
      <c r="CM59" s="291">
        <v>394.92428741092635</v>
      </c>
      <c r="CN59" s="291">
        <v>39.154290091930541</v>
      </c>
      <c r="CO59" s="291">
        <v>306.37866779089376</v>
      </c>
      <c r="CP59" s="291">
        <v>844.05976176641491</v>
      </c>
      <c r="CQ59" s="291">
        <v>540.20090001358517</v>
      </c>
      <c r="CR59" s="291">
        <v>-5.7629937629937631</v>
      </c>
      <c r="CS59" s="291"/>
      <c r="CT59" s="291" t="s">
        <v>9</v>
      </c>
      <c r="CU59" s="291">
        <f t="shared" si="108"/>
        <v>2271.5569211447023</v>
      </c>
      <c r="CV59" s="291">
        <f t="shared" si="98"/>
        <v>1542.5895683334977</v>
      </c>
      <c r="CW59" s="291">
        <f t="shared" si="99"/>
        <v>1136.2755219086946</v>
      </c>
      <c r="CX59" s="291">
        <f t="shared" si="100"/>
        <v>382.11583402555277</v>
      </c>
      <c r="CY59" s="291">
        <f t="shared" si="101"/>
        <v>23.620512820512822</v>
      </c>
      <c r="CZ59" s="291">
        <f t="shared" si="102"/>
        <v>428.99199588873898</v>
      </c>
      <c r="DA59" s="291">
        <f t="shared" si="103"/>
        <v>394.92428741092635</v>
      </c>
      <c r="DB59" s="291">
        <f t="shared" si="109"/>
        <v>844.05976176641491</v>
      </c>
      <c r="DC59" s="291">
        <f t="shared" si="110"/>
        <v>540.20090001358517</v>
      </c>
    </row>
    <row r="60" spans="18:107" x14ac:dyDescent="0.25">
      <c r="R60" s="291"/>
      <c r="S60" s="291"/>
      <c r="T60" s="291"/>
      <c r="U60" s="291"/>
      <c r="V60" s="291"/>
      <c r="W60" s="291"/>
      <c r="X60" s="291"/>
      <c r="Y60" s="291"/>
      <c r="Z60" s="291"/>
      <c r="AA60" s="291"/>
      <c r="AB60" s="291"/>
      <c r="AC60" s="291"/>
      <c r="CD60" s="291"/>
      <c r="CE60" s="291" t="s">
        <v>10</v>
      </c>
      <c r="CF60" s="291">
        <v>2658.9115679872943</v>
      </c>
      <c r="CG60" s="291"/>
      <c r="CH60" s="291">
        <v>1655.4783179068581</v>
      </c>
      <c r="CI60" s="291">
        <v>1239.4165574611131</v>
      </c>
      <c r="CJ60" s="291">
        <v>391.17572062084258</v>
      </c>
      <c r="CK60" s="291">
        <v>24.202044293015334</v>
      </c>
      <c r="CL60" s="291">
        <v>700.99222408619426</v>
      </c>
      <c r="CM60" s="291">
        <v>500.16569893177797</v>
      </c>
      <c r="CN60" s="291">
        <v>197.93412960609911</v>
      </c>
      <c r="CO60" s="291">
        <v>282.38696319018408</v>
      </c>
      <c r="CP60" s="291">
        <v>843.05579248810739</v>
      </c>
      <c r="CQ60" s="291">
        <v>564.26250115480559</v>
      </c>
      <c r="CR60" s="291">
        <v>3.3295980511571259</v>
      </c>
      <c r="CS60" s="291"/>
      <c r="CT60" s="291" t="s">
        <v>10</v>
      </c>
      <c r="CU60" s="291">
        <f t="shared" si="108"/>
        <v>2658.9115679872943</v>
      </c>
      <c r="CV60" s="291">
        <f t="shared" si="98"/>
        <v>1655.4783179068581</v>
      </c>
      <c r="CW60" s="291">
        <f t="shared" si="99"/>
        <v>1239.4165574611131</v>
      </c>
      <c r="CX60" s="291">
        <f t="shared" si="100"/>
        <v>391.17572062084258</v>
      </c>
      <c r="CY60" s="291">
        <f t="shared" si="101"/>
        <v>24.202044293015334</v>
      </c>
      <c r="CZ60" s="291">
        <f t="shared" si="102"/>
        <v>700.99222408619426</v>
      </c>
      <c r="DA60" s="291">
        <f t="shared" si="103"/>
        <v>500.16569893177797</v>
      </c>
      <c r="DB60" s="291">
        <f t="shared" si="109"/>
        <v>843.05579248810739</v>
      </c>
      <c r="DC60" s="291">
        <f t="shared" si="110"/>
        <v>564.26250115480559</v>
      </c>
    </row>
    <row r="61" spans="18:107" x14ac:dyDescent="0.25">
      <c r="R61" s="291"/>
      <c r="S61" s="291"/>
      <c r="T61" s="291"/>
      <c r="U61" s="291"/>
      <c r="V61" s="291"/>
      <c r="W61" s="291"/>
      <c r="X61" s="291"/>
      <c r="Y61" s="291"/>
      <c r="Z61" s="291"/>
      <c r="AA61" s="291"/>
      <c r="AB61" s="291"/>
      <c r="AC61" s="291"/>
      <c r="CD61" s="291"/>
      <c r="CE61" s="291" t="s">
        <v>11</v>
      </c>
      <c r="CF61" s="291">
        <v>2604.625228091576</v>
      </c>
      <c r="CG61" s="291"/>
      <c r="CH61" s="291">
        <v>1782.0101682816889</v>
      </c>
      <c r="CI61" s="291">
        <v>1346.5619416554669</v>
      </c>
      <c r="CJ61" s="291">
        <v>409.23703502579423</v>
      </c>
      <c r="CK61" s="291">
        <v>24.984343434343433</v>
      </c>
      <c r="CL61" s="291">
        <v>627.19725066785406</v>
      </c>
      <c r="CM61" s="291">
        <v>630.3561946620805</v>
      </c>
      <c r="CN61" s="291">
        <v>67.689480937069362</v>
      </c>
      <c r="CO61" s="291">
        <v>208.22129742962056</v>
      </c>
      <c r="CP61" s="291">
        <v>809.72542714377823</v>
      </c>
      <c r="CQ61" s="291">
        <v>601.02464818286091</v>
      </c>
      <c r="CR61" s="291">
        <v>-12.50328270455659</v>
      </c>
      <c r="CS61" s="291"/>
      <c r="CT61" s="291" t="s">
        <v>11</v>
      </c>
      <c r="CU61" s="291">
        <f t="shared" si="108"/>
        <v>2604.625228091576</v>
      </c>
      <c r="CV61" s="291">
        <f t="shared" si="98"/>
        <v>1782.0101682816889</v>
      </c>
      <c r="CW61" s="291">
        <f t="shared" si="99"/>
        <v>1346.5619416554669</v>
      </c>
      <c r="CX61" s="291">
        <f t="shared" si="100"/>
        <v>409.23703502579423</v>
      </c>
      <c r="CY61" s="291">
        <f t="shared" si="101"/>
        <v>24.984343434343433</v>
      </c>
      <c r="CZ61" s="291">
        <f t="shared" si="102"/>
        <v>627.19725066785406</v>
      </c>
      <c r="DA61" s="291">
        <f t="shared" si="103"/>
        <v>630.3561946620805</v>
      </c>
      <c r="DB61" s="291">
        <f t="shared" si="109"/>
        <v>809.72542714377823</v>
      </c>
      <c r="DC61" s="291">
        <f t="shared" si="110"/>
        <v>601.02464818286091</v>
      </c>
    </row>
    <row r="62" spans="18:107" x14ac:dyDescent="0.25">
      <c r="R62" s="291"/>
      <c r="S62" s="291"/>
      <c r="T62" s="291"/>
      <c r="U62" s="291"/>
      <c r="V62" s="291"/>
      <c r="W62" s="291"/>
      <c r="X62" s="291"/>
      <c r="Y62" s="291"/>
      <c r="Z62" s="291"/>
      <c r="AA62" s="291"/>
      <c r="AB62" s="291"/>
      <c r="AC62" s="291"/>
      <c r="CD62" s="291">
        <v>2002</v>
      </c>
      <c r="CE62" s="291" t="s">
        <v>8</v>
      </c>
      <c r="CF62" s="291">
        <v>2464.7845968513157</v>
      </c>
      <c r="CG62" s="291"/>
      <c r="CH62" s="291">
        <v>1852.8482485191364</v>
      </c>
      <c r="CI62" s="291">
        <v>1347.1592035058407</v>
      </c>
      <c r="CJ62" s="291">
        <v>474.66977492513161</v>
      </c>
      <c r="CK62" s="291">
        <v>30.364677391304348</v>
      </c>
      <c r="CL62" s="291">
        <v>397.32914633532255</v>
      </c>
      <c r="CM62" s="291">
        <v>330.89861435530429</v>
      </c>
      <c r="CN62" s="291">
        <v>60.534061659751039</v>
      </c>
      <c r="CO62" s="291">
        <v>235.19237598071268</v>
      </c>
      <c r="CP62" s="291">
        <v>756.35977280784095</v>
      </c>
      <c r="CQ62" s="291">
        <v>521.1073181787857</v>
      </c>
      <c r="CR62" s="291">
        <v>9.9282091603053431</v>
      </c>
      <c r="CS62" s="291">
        <v>2002</v>
      </c>
      <c r="CT62" s="291" t="s">
        <v>8</v>
      </c>
      <c r="CU62" s="291">
        <f t="shared" si="108"/>
        <v>2464.7845968513157</v>
      </c>
      <c r="CV62" s="291">
        <f t="shared" si="98"/>
        <v>1852.8482485191364</v>
      </c>
      <c r="CW62" s="291">
        <f t="shared" si="99"/>
        <v>1347.1592035058407</v>
      </c>
      <c r="CX62" s="291">
        <f t="shared" si="100"/>
        <v>474.66977492513161</v>
      </c>
      <c r="CY62" s="291">
        <f t="shared" si="101"/>
        <v>30.364677391304348</v>
      </c>
      <c r="CZ62" s="291">
        <f t="shared" si="102"/>
        <v>397.32914633532255</v>
      </c>
      <c r="DA62" s="291">
        <f t="shared" si="103"/>
        <v>330.89861435530429</v>
      </c>
      <c r="DB62" s="291">
        <f t="shared" si="109"/>
        <v>756.35977280784095</v>
      </c>
      <c r="DC62" s="291">
        <f t="shared" si="110"/>
        <v>521.1073181787857</v>
      </c>
    </row>
    <row r="63" spans="18:107" x14ac:dyDescent="0.25">
      <c r="R63" s="291"/>
      <c r="S63" s="291"/>
      <c r="T63" s="291"/>
      <c r="U63" s="291"/>
      <c r="V63" s="291"/>
      <c r="W63" s="291"/>
      <c r="X63" s="291"/>
      <c r="Y63" s="291"/>
      <c r="Z63" s="291"/>
      <c r="AA63" s="291"/>
      <c r="AB63" s="291"/>
      <c r="AC63" s="291"/>
      <c r="CD63" s="291"/>
      <c r="CE63" s="291" t="s">
        <v>9</v>
      </c>
      <c r="CF63" s="291">
        <v>2728.7508625459768</v>
      </c>
      <c r="CG63" s="291"/>
      <c r="CH63" s="291">
        <v>1942.1822889623129</v>
      </c>
      <c r="CI63" s="291">
        <v>1412.7209155387322</v>
      </c>
      <c r="CJ63" s="291">
        <v>496.09987821684263</v>
      </c>
      <c r="CK63" s="291">
        <v>31.450471794871792</v>
      </c>
      <c r="CL63" s="291">
        <v>477.67693176591507</v>
      </c>
      <c r="CM63" s="291">
        <v>449.50894928741093</v>
      </c>
      <c r="CN63" s="291">
        <v>35.145858018386107</v>
      </c>
      <c r="CO63" s="291">
        <v>302.16785843170322</v>
      </c>
      <c r="CP63" s="291">
        <v>935.31964811156297</v>
      </c>
      <c r="CQ63" s="291">
        <v>634.26346860141291</v>
      </c>
      <c r="CR63" s="291">
        <v>1.5805970893970895</v>
      </c>
      <c r="CS63" s="291"/>
      <c r="CT63" s="291" t="s">
        <v>9</v>
      </c>
      <c r="CU63" s="291">
        <f t="shared" si="108"/>
        <v>2728.7508625459768</v>
      </c>
      <c r="CV63" s="291">
        <f t="shared" si="98"/>
        <v>1942.1822889623129</v>
      </c>
      <c r="CW63" s="291">
        <f t="shared" si="99"/>
        <v>1412.7209155387322</v>
      </c>
      <c r="CX63" s="291">
        <f t="shared" si="100"/>
        <v>496.09987821684263</v>
      </c>
      <c r="CY63" s="291">
        <f t="shared" si="101"/>
        <v>31.450471794871792</v>
      </c>
      <c r="CZ63" s="291">
        <f t="shared" si="102"/>
        <v>477.67693176591507</v>
      </c>
      <c r="DA63" s="291">
        <f t="shared" si="103"/>
        <v>449.50894928741093</v>
      </c>
      <c r="DB63" s="291">
        <f t="shared" si="109"/>
        <v>935.31964811156297</v>
      </c>
      <c r="DC63" s="291">
        <f t="shared" si="110"/>
        <v>634.26346860141291</v>
      </c>
    </row>
    <row r="64" spans="18:107" x14ac:dyDescent="0.25">
      <c r="R64" s="291"/>
      <c r="S64" s="291"/>
      <c r="T64" s="291"/>
      <c r="U64" s="291"/>
      <c r="V64" s="291"/>
      <c r="W64" s="291"/>
      <c r="X64" s="291"/>
      <c r="Y64" s="291"/>
      <c r="Z64" s="291"/>
      <c r="AA64" s="291"/>
      <c r="AB64" s="291"/>
      <c r="AC64" s="291"/>
      <c r="CD64" s="291"/>
      <c r="CE64" s="291" t="s">
        <v>10</v>
      </c>
      <c r="CF64" s="291">
        <v>3219.8983043501285</v>
      </c>
      <c r="CG64" s="291"/>
      <c r="CH64" s="291">
        <v>2070.1654792341246</v>
      </c>
      <c r="CI64" s="291">
        <v>1530.7682457751694</v>
      </c>
      <c r="CJ64" s="291">
        <v>505.39683342572062</v>
      </c>
      <c r="CK64" s="291">
        <v>32.03588926746167</v>
      </c>
      <c r="CL64" s="291">
        <v>631.63835139994796</v>
      </c>
      <c r="CM64" s="291">
        <v>577.19121656727168</v>
      </c>
      <c r="CN64" s="291">
        <v>67.496749656925019</v>
      </c>
      <c r="CO64" s="291">
        <v>339.17842774028628</v>
      </c>
      <c r="CP64" s="291">
        <v>1036.2238440726101</v>
      </c>
      <c r="CQ64" s="291">
        <v>701.10844135127638</v>
      </c>
      <c r="CR64" s="291">
        <v>79.478142021924484</v>
      </c>
      <c r="CS64" s="291"/>
      <c r="CT64" s="291" t="s">
        <v>10</v>
      </c>
      <c r="CU64" s="291">
        <f t="shared" si="108"/>
        <v>3219.8983043501285</v>
      </c>
      <c r="CV64" s="291">
        <f t="shared" si="98"/>
        <v>2070.1654792341246</v>
      </c>
      <c r="CW64" s="291">
        <f t="shared" si="99"/>
        <v>1530.7682457751694</v>
      </c>
      <c r="CX64" s="291">
        <f t="shared" si="100"/>
        <v>505.39683342572062</v>
      </c>
      <c r="CY64" s="291">
        <f t="shared" si="101"/>
        <v>32.03588926746167</v>
      </c>
      <c r="CZ64" s="291">
        <f t="shared" si="102"/>
        <v>631.63835139994796</v>
      </c>
      <c r="DA64" s="291">
        <f t="shared" si="103"/>
        <v>577.19121656727168</v>
      </c>
      <c r="DB64" s="291">
        <f t="shared" si="109"/>
        <v>1036.2238440726101</v>
      </c>
      <c r="DC64" s="291">
        <f t="shared" si="110"/>
        <v>701.10844135127638</v>
      </c>
    </row>
    <row r="65" spans="18:107" x14ac:dyDescent="0.25">
      <c r="R65" s="291"/>
      <c r="S65" s="291"/>
      <c r="T65" s="291"/>
      <c r="U65" s="291"/>
      <c r="V65" s="291"/>
      <c r="W65" s="291"/>
      <c r="X65" s="291"/>
      <c r="Y65" s="291"/>
      <c r="Z65" s="291"/>
      <c r="AA65" s="291"/>
      <c r="AB65" s="291"/>
      <c r="AC65" s="291"/>
      <c r="CD65" s="291"/>
      <c r="CE65" s="291" t="s">
        <v>11</v>
      </c>
      <c r="CF65" s="291">
        <v>3218.1669320623496</v>
      </c>
      <c r="CG65" s="291"/>
      <c r="CH65" s="291">
        <v>2242.906680909171</v>
      </c>
      <c r="CI65" s="291">
        <v>1679.1802148786464</v>
      </c>
      <c r="CJ65" s="291">
        <v>528.60169897211131</v>
      </c>
      <c r="CK65" s="291">
        <v>33.00402828282828</v>
      </c>
      <c r="CL65" s="291">
        <v>756.96132290739092</v>
      </c>
      <c r="CM65" s="291">
        <v>722.2652629827802</v>
      </c>
      <c r="CN65" s="291">
        <v>162.61923968764353</v>
      </c>
      <c r="CO65" s="291">
        <v>312.65622521419829</v>
      </c>
      <c r="CP65" s="291">
        <v>1068.7881541747261</v>
      </c>
      <c r="CQ65" s="291">
        <v>756.32372128808436</v>
      </c>
      <c r="CR65" s="291">
        <v>-66.148146594806462</v>
      </c>
      <c r="CS65" s="291"/>
      <c r="CT65" s="291" t="s">
        <v>11</v>
      </c>
      <c r="CU65" s="291">
        <f t="shared" si="108"/>
        <v>3218.1669320623496</v>
      </c>
      <c r="CV65" s="291">
        <f t="shared" si="98"/>
        <v>2242.906680909171</v>
      </c>
      <c r="CW65" s="291">
        <f t="shared" si="99"/>
        <v>1679.1802148786464</v>
      </c>
      <c r="CX65" s="291">
        <f t="shared" si="100"/>
        <v>528.60169897211131</v>
      </c>
      <c r="CY65" s="291">
        <f t="shared" si="101"/>
        <v>33.00402828282828</v>
      </c>
      <c r="CZ65" s="291">
        <f t="shared" si="102"/>
        <v>756.96132290739092</v>
      </c>
      <c r="DA65" s="291">
        <f t="shared" si="103"/>
        <v>722.2652629827802</v>
      </c>
      <c r="DB65" s="291">
        <f t="shared" si="109"/>
        <v>1068.7881541747261</v>
      </c>
      <c r="DC65" s="291">
        <f t="shared" si="110"/>
        <v>756.32372128808436</v>
      </c>
    </row>
    <row r="66" spans="18:107" x14ac:dyDescent="0.25">
      <c r="R66" s="291"/>
      <c r="S66" s="291"/>
      <c r="T66" s="291"/>
      <c r="U66" s="291"/>
      <c r="V66" s="291"/>
      <c r="W66" s="291"/>
      <c r="X66" s="291"/>
      <c r="Y66" s="291"/>
      <c r="Z66" s="291"/>
      <c r="AA66" s="291"/>
      <c r="AB66" s="291"/>
      <c r="AC66" s="291"/>
      <c r="CD66" s="291">
        <v>2003</v>
      </c>
      <c r="CE66" s="291" t="s">
        <v>8</v>
      </c>
      <c r="CF66" s="291">
        <v>3106.4401867126194</v>
      </c>
      <c r="CG66" s="291"/>
      <c r="CH66" s="291">
        <v>2277.6708714873962</v>
      </c>
      <c r="CI66" s="291">
        <v>1655.1359203864863</v>
      </c>
      <c r="CJ66" s="291">
        <v>585.65837312828819</v>
      </c>
      <c r="CK66" s="291">
        <v>36.099130434782609</v>
      </c>
      <c r="CL66" s="291">
        <v>430.16982935471833</v>
      </c>
      <c r="CM66" s="291">
        <v>407.35392109694487</v>
      </c>
      <c r="CN66" s="291">
        <v>7.993941908713694</v>
      </c>
      <c r="CO66" s="291">
        <v>413.08646616541358</v>
      </c>
      <c r="CP66" s="291">
        <v>1076.5530369961348</v>
      </c>
      <c r="CQ66" s="291">
        <v>663.60715476984649</v>
      </c>
      <c r="CR66" s="291">
        <v>13.516030534351145</v>
      </c>
      <c r="CS66" s="291">
        <v>2003</v>
      </c>
      <c r="CT66" s="291" t="s">
        <v>8</v>
      </c>
      <c r="CU66" s="291">
        <f t="shared" si="108"/>
        <v>3106.4401867126194</v>
      </c>
      <c r="CV66" s="291">
        <f t="shared" si="98"/>
        <v>2277.6708714873962</v>
      </c>
      <c r="CW66" s="291">
        <f t="shared" si="99"/>
        <v>1655.1359203864863</v>
      </c>
      <c r="CX66" s="291">
        <f t="shared" si="100"/>
        <v>585.65837312828819</v>
      </c>
      <c r="CY66" s="291">
        <f t="shared" si="101"/>
        <v>36.099130434782609</v>
      </c>
      <c r="CZ66" s="291">
        <f t="shared" si="102"/>
        <v>430.16982935471833</v>
      </c>
      <c r="DA66" s="291">
        <f t="shared" si="103"/>
        <v>407.35392109694487</v>
      </c>
      <c r="DB66" s="291">
        <f t="shared" si="109"/>
        <v>1076.5530369961348</v>
      </c>
      <c r="DC66" s="291">
        <f t="shared" si="110"/>
        <v>663.60715476984649</v>
      </c>
    </row>
    <row r="67" spans="18:107" x14ac:dyDescent="0.25">
      <c r="R67" s="291"/>
      <c r="S67" s="291"/>
      <c r="T67" s="291"/>
      <c r="U67" s="291"/>
      <c r="V67" s="291"/>
      <c r="W67" s="291"/>
      <c r="X67" s="291"/>
      <c r="Y67" s="291"/>
      <c r="Z67" s="291"/>
      <c r="AA67" s="291"/>
      <c r="AB67" s="291"/>
      <c r="AC67" s="291"/>
      <c r="CD67" s="291"/>
      <c r="CE67" s="291" t="s">
        <v>9</v>
      </c>
      <c r="CF67" s="291">
        <v>3347.1202386292271</v>
      </c>
      <c r="CG67" s="291"/>
      <c r="CH67" s="291">
        <v>2372.3579642962814</v>
      </c>
      <c r="CI67" s="291">
        <v>1717.8531008641123</v>
      </c>
      <c r="CJ67" s="291">
        <v>614.60799810134085</v>
      </c>
      <c r="CK67" s="291">
        <v>37.214358974358973</v>
      </c>
      <c r="CL67" s="291">
        <v>607.87830667437527</v>
      </c>
      <c r="CM67" s="291">
        <v>570.51783452098175</v>
      </c>
      <c r="CN67" s="291">
        <v>46.036516853932582</v>
      </c>
      <c r="CO67" s="291">
        <v>365.42959527824621</v>
      </c>
      <c r="CP67" s="291">
        <v>1110.0170758280069</v>
      </c>
      <c r="CQ67" s="291">
        <v>746.21392473848675</v>
      </c>
      <c r="CR67" s="291">
        <v>-1.3446985446985447</v>
      </c>
      <c r="CS67" s="291"/>
      <c r="CT67" s="291" t="s">
        <v>9</v>
      </c>
      <c r="CU67" s="291">
        <f t="shared" si="108"/>
        <v>3347.1202386292271</v>
      </c>
      <c r="CV67" s="291">
        <f t="shared" si="98"/>
        <v>2372.3579642962814</v>
      </c>
      <c r="CW67" s="291">
        <f t="shared" si="99"/>
        <v>1717.8531008641123</v>
      </c>
      <c r="CX67" s="291">
        <f t="shared" si="100"/>
        <v>614.60799810134085</v>
      </c>
      <c r="CY67" s="291">
        <f t="shared" si="101"/>
        <v>37.214358974358973</v>
      </c>
      <c r="CZ67" s="291">
        <f t="shared" si="102"/>
        <v>607.87830667437527</v>
      </c>
      <c r="DA67" s="291">
        <f t="shared" si="103"/>
        <v>570.51783452098175</v>
      </c>
      <c r="DB67" s="291">
        <f t="shared" si="109"/>
        <v>1110.0170758280069</v>
      </c>
      <c r="DC67" s="291">
        <f t="shared" si="110"/>
        <v>746.21392473848675</v>
      </c>
    </row>
    <row r="68" spans="18:107" x14ac:dyDescent="0.25">
      <c r="R68" s="291"/>
      <c r="S68" s="291"/>
      <c r="T68" s="291"/>
      <c r="U68" s="291"/>
      <c r="V68" s="291"/>
      <c r="W68" s="291"/>
      <c r="X68" s="291"/>
      <c r="Y68" s="291"/>
      <c r="Z68" s="291"/>
      <c r="AA68" s="291"/>
      <c r="AB68" s="291"/>
      <c r="AC68" s="291"/>
      <c r="CD68" s="291"/>
      <c r="CE68" s="291" t="s">
        <v>10</v>
      </c>
      <c r="CF68" s="291">
        <v>3847.6680843554227</v>
      </c>
      <c r="CG68" s="291"/>
      <c r="CH68" s="291">
        <v>2494.135225462534</v>
      </c>
      <c r="CI68" s="291">
        <v>1830.2602016979088</v>
      </c>
      <c r="CJ68" s="291">
        <v>623.28587266392151</v>
      </c>
      <c r="CK68" s="291">
        <v>37.604770017035776</v>
      </c>
      <c r="CL68" s="291">
        <v>1011.4947120950783</v>
      </c>
      <c r="CM68" s="291">
        <v>714.78070646831384</v>
      </c>
      <c r="CN68" s="291">
        <v>291.68259212198217</v>
      </c>
      <c r="CO68" s="291">
        <v>370.54930470347648</v>
      </c>
      <c r="CP68" s="291">
        <v>1198.5756088325088</v>
      </c>
      <c r="CQ68" s="291">
        <v>831.75162134696507</v>
      </c>
      <c r="CR68" s="291">
        <v>-20.075517661388552</v>
      </c>
      <c r="CS68" s="291"/>
      <c r="CT68" s="291" t="s">
        <v>10</v>
      </c>
      <c r="CU68" s="291">
        <f t="shared" si="108"/>
        <v>3847.6680843554227</v>
      </c>
      <c r="CV68" s="291">
        <f t="shared" si="98"/>
        <v>2494.135225462534</v>
      </c>
      <c r="CW68" s="291">
        <f t="shared" si="99"/>
        <v>1830.2602016979088</v>
      </c>
      <c r="CX68" s="291">
        <f t="shared" si="100"/>
        <v>623.28587266392151</v>
      </c>
      <c r="CY68" s="291">
        <f t="shared" si="101"/>
        <v>37.604770017035776</v>
      </c>
      <c r="CZ68" s="291">
        <f t="shared" si="102"/>
        <v>1011.4947120950783</v>
      </c>
      <c r="DA68" s="291">
        <f t="shared" si="103"/>
        <v>714.78070646831384</v>
      </c>
      <c r="DB68" s="291">
        <f t="shared" si="109"/>
        <v>1198.5756088325088</v>
      </c>
      <c r="DC68" s="291">
        <f t="shared" si="110"/>
        <v>831.75162134696507</v>
      </c>
    </row>
    <row r="69" spans="18:107" x14ac:dyDescent="0.25">
      <c r="R69" s="291"/>
      <c r="S69" s="291"/>
      <c r="T69" s="291"/>
      <c r="U69" s="291"/>
      <c r="V69" s="291"/>
      <c r="W69" s="291"/>
      <c r="X69" s="291"/>
      <c r="Y69" s="291"/>
      <c r="Z69" s="291"/>
      <c r="AA69" s="291"/>
      <c r="AB69" s="291"/>
      <c r="AC69" s="291"/>
      <c r="CD69" s="291"/>
      <c r="CE69" s="291" t="s">
        <v>11</v>
      </c>
      <c r="CF69" s="291">
        <v>3886.2054591069996</v>
      </c>
      <c r="CG69" s="291"/>
      <c r="CH69" s="291">
        <v>2724.0180983484738</v>
      </c>
      <c r="CI69" s="291">
        <v>2024.1021108388015</v>
      </c>
      <c r="CJ69" s="291">
        <v>658.60588805709642</v>
      </c>
      <c r="CK69" s="291">
        <v>38.489393939393935</v>
      </c>
      <c r="CL69" s="291">
        <v>820.30611086375791</v>
      </c>
      <c r="CM69" s="291">
        <v>915.95447056075761</v>
      </c>
      <c r="CN69" s="291">
        <v>-103.7905374368397</v>
      </c>
      <c r="CO69" s="291">
        <v>377.79013607891136</v>
      </c>
      <c r="CP69" s="291">
        <v>1250.2619116698907</v>
      </c>
      <c r="CQ69" s="291">
        <v>872.95883949304755</v>
      </c>
      <c r="CR69" s="291">
        <v>-27.628221460068591</v>
      </c>
      <c r="CS69" s="291"/>
      <c r="CT69" s="291" t="s">
        <v>11</v>
      </c>
      <c r="CU69" s="291">
        <f t="shared" si="108"/>
        <v>3886.2054591069996</v>
      </c>
      <c r="CV69" s="291">
        <f t="shared" si="98"/>
        <v>2724.0180983484738</v>
      </c>
      <c r="CW69" s="291">
        <f t="shared" si="99"/>
        <v>2024.1021108388015</v>
      </c>
      <c r="CX69" s="291">
        <f t="shared" si="100"/>
        <v>658.60588805709642</v>
      </c>
      <c r="CY69" s="291">
        <f t="shared" si="101"/>
        <v>38.489393939393935</v>
      </c>
      <c r="CZ69" s="291">
        <f t="shared" si="102"/>
        <v>820.30611086375791</v>
      </c>
      <c r="DA69" s="291">
        <f t="shared" si="103"/>
        <v>915.95447056075761</v>
      </c>
      <c r="DB69" s="291">
        <f t="shared" si="109"/>
        <v>1250.2619116698907</v>
      </c>
      <c r="DC69" s="291">
        <f t="shared" si="110"/>
        <v>872.95883949304755</v>
      </c>
    </row>
    <row r="70" spans="18:107" x14ac:dyDescent="0.25">
      <c r="R70" s="291"/>
      <c r="S70" s="291"/>
      <c r="T70" s="291"/>
      <c r="U70" s="291"/>
      <c r="V70" s="291"/>
      <c r="W70" s="291"/>
      <c r="X70" s="291"/>
      <c r="Y70" s="291"/>
      <c r="Z70" s="291"/>
      <c r="AA70" s="291"/>
      <c r="AB70" s="291"/>
      <c r="AC70" s="291"/>
      <c r="CD70" s="291">
        <v>2004</v>
      </c>
      <c r="CE70" s="291" t="s">
        <v>8</v>
      </c>
      <c r="CF70" s="291">
        <v>3830.5607535426871</v>
      </c>
      <c r="CG70" s="291"/>
      <c r="CH70" s="291">
        <v>2839.9342050929113</v>
      </c>
      <c r="CI70" s="291">
        <v>2088.7386982561798</v>
      </c>
      <c r="CJ70" s="291">
        <v>718.1015135572643</v>
      </c>
      <c r="CK70" s="291">
        <v>34.747826086956522</v>
      </c>
      <c r="CL70" s="291">
        <v>554.44111339052586</v>
      </c>
      <c r="CM70" s="291">
        <v>537.39965720471491</v>
      </c>
      <c r="CN70" s="291">
        <v>-4.1873029045643158</v>
      </c>
      <c r="CO70" s="291">
        <v>424.66086956521747</v>
      </c>
      <c r="CP70" s="291">
        <v>1175.1457758144672</v>
      </c>
      <c r="CQ70" s="291">
        <v>750.56257505003327</v>
      </c>
      <c r="CR70" s="291">
        <v>-4.1679389312977095</v>
      </c>
      <c r="CS70" s="291">
        <v>2004</v>
      </c>
      <c r="CT70" s="291" t="s">
        <v>8</v>
      </c>
      <c r="CU70" s="291">
        <f t="shared" si="108"/>
        <v>3830.5607535426871</v>
      </c>
      <c r="CV70" s="291">
        <f t="shared" si="98"/>
        <v>2839.9342050929113</v>
      </c>
      <c r="CW70" s="291">
        <f t="shared" si="99"/>
        <v>2088.7386982561798</v>
      </c>
      <c r="CX70" s="291">
        <f t="shared" si="100"/>
        <v>718.1015135572643</v>
      </c>
      <c r="CY70" s="291">
        <f t="shared" si="101"/>
        <v>34.747826086956522</v>
      </c>
      <c r="CZ70" s="291">
        <f t="shared" si="102"/>
        <v>554.44111339052586</v>
      </c>
      <c r="DA70" s="291">
        <f t="shared" si="103"/>
        <v>537.39965720471491</v>
      </c>
      <c r="DB70" s="291">
        <f t="shared" si="109"/>
        <v>1175.1457758144672</v>
      </c>
      <c r="DC70" s="291">
        <f t="shared" si="110"/>
        <v>750.56257505003327</v>
      </c>
    </row>
    <row r="71" spans="18:107" x14ac:dyDescent="0.25">
      <c r="R71" s="291"/>
      <c r="S71" s="291"/>
      <c r="T71" s="291"/>
      <c r="U71" s="291"/>
      <c r="V71" s="291"/>
      <c r="W71" s="291"/>
      <c r="X71" s="291"/>
      <c r="Y71" s="291"/>
      <c r="Z71" s="291"/>
      <c r="AA71" s="291"/>
      <c r="AB71" s="291"/>
      <c r="AC71" s="291"/>
      <c r="CD71" s="291"/>
      <c r="CE71" s="291" t="s">
        <v>9</v>
      </c>
      <c r="CF71" s="291">
        <v>4285.8505786310216</v>
      </c>
      <c r="CG71" s="291"/>
      <c r="CH71" s="291">
        <v>2986.2489923398098</v>
      </c>
      <c r="CI71" s="291">
        <v>2205.5740995641204</v>
      </c>
      <c r="CJ71" s="291">
        <v>745.08402357501677</v>
      </c>
      <c r="CK71" s="291">
        <v>35.671794871794873</v>
      </c>
      <c r="CL71" s="291">
        <v>796.19071111967628</v>
      </c>
      <c r="CM71" s="291">
        <v>742.02781076801273</v>
      </c>
      <c r="CN71" s="291">
        <v>64.823135852911136</v>
      </c>
      <c r="CO71" s="291">
        <v>514.51239460370994</v>
      </c>
      <c r="CP71" s="291">
        <v>1400.0242567305829</v>
      </c>
      <c r="CQ71" s="291">
        <v>889.97626681157453</v>
      </c>
      <c r="CR71" s="291">
        <v>-8.7885654885654887</v>
      </c>
      <c r="CS71" s="291"/>
      <c r="CT71" s="291" t="s">
        <v>9</v>
      </c>
      <c r="CU71" s="291">
        <f t="shared" si="108"/>
        <v>4285.8505786310216</v>
      </c>
      <c r="CV71" s="291">
        <f t="shared" si="98"/>
        <v>2986.2489923398098</v>
      </c>
      <c r="CW71" s="291">
        <f t="shared" si="99"/>
        <v>2205.5740995641204</v>
      </c>
      <c r="CX71" s="291">
        <f t="shared" si="100"/>
        <v>745.08402357501677</v>
      </c>
      <c r="CY71" s="291">
        <f t="shared" si="101"/>
        <v>35.671794871794873</v>
      </c>
      <c r="CZ71" s="291">
        <f t="shared" si="102"/>
        <v>796.19071111967628</v>
      </c>
      <c r="DA71" s="291">
        <f t="shared" si="103"/>
        <v>742.02781076801273</v>
      </c>
      <c r="DB71" s="291">
        <f t="shared" si="109"/>
        <v>1400.0242567305829</v>
      </c>
      <c r="DC71" s="291">
        <f t="shared" si="110"/>
        <v>889.97626681157453</v>
      </c>
    </row>
    <row r="72" spans="18:107" x14ac:dyDescent="0.25">
      <c r="R72" s="291"/>
      <c r="S72" s="291"/>
      <c r="T72" s="291"/>
      <c r="U72" s="291"/>
      <c r="V72" s="291"/>
      <c r="W72" s="291"/>
      <c r="X72" s="291"/>
      <c r="Y72" s="291"/>
      <c r="Z72" s="291"/>
      <c r="AA72" s="291"/>
      <c r="AB72" s="291"/>
      <c r="AC72" s="291"/>
      <c r="CD72" s="291"/>
      <c r="CE72" s="291" t="s">
        <v>10</v>
      </c>
      <c r="CF72" s="291">
        <v>4909.7792288008477</v>
      </c>
      <c r="CG72" s="291"/>
      <c r="CH72" s="291">
        <v>3192.4365987485289</v>
      </c>
      <c r="CI72" s="291">
        <v>2395.9850037034926</v>
      </c>
      <c r="CJ72" s="291">
        <v>759.85203515996204</v>
      </c>
      <c r="CK72" s="291">
        <v>36.447700170357749</v>
      </c>
      <c r="CL72" s="291">
        <v>1238.8268908158684</v>
      </c>
      <c r="CM72" s="291">
        <v>904.29703126023981</v>
      </c>
      <c r="CN72" s="291">
        <v>331.9403811944091</v>
      </c>
      <c r="CO72" s="291">
        <v>573.51814928425358</v>
      </c>
      <c r="CP72" s="291">
        <v>1575.0551014129171</v>
      </c>
      <c r="CQ72" s="291">
        <v>1010.3069965817755</v>
      </c>
      <c r="CR72" s="291">
        <v>-53.224604141291117</v>
      </c>
      <c r="CS72" s="291"/>
      <c r="CT72" s="291" t="s">
        <v>10</v>
      </c>
      <c r="CU72" s="291">
        <f t="shared" si="108"/>
        <v>4909.7792288008477</v>
      </c>
      <c r="CV72" s="291">
        <f t="shared" si="98"/>
        <v>3192.4365987485289</v>
      </c>
      <c r="CW72" s="291">
        <f t="shared" si="99"/>
        <v>2395.9850037034926</v>
      </c>
      <c r="CX72" s="291">
        <f t="shared" si="100"/>
        <v>759.85203515996204</v>
      </c>
      <c r="CY72" s="291">
        <f t="shared" si="101"/>
        <v>36.447700170357749</v>
      </c>
      <c r="CZ72" s="291">
        <f t="shared" si="102"/>
        <v>1238.8268908158684</v>
      </c>
      <c r="DA72" s="291">
        <f t="shared" si="103"/>
        <v>904.29703126023981</v>
      </c>
      <c r="DB72" s="291">
        <f t="shared" si="109"/>
        <v>1575.0551014129171</v>
      </c>
      <c r="DC72" s="291">
        <f t="shared" si="110"/>
        <v>1010.3069965817755</v>
      </c>
    </row>
    <row r="73" spans="18:107" x14ac:dyDescent="0.25">
      <c r="R73" s="291"/>
      <c r="S73" s="291"/>
      <c r="T73" s="291"/>
      <c r="U73" s="291"/>
      <c r="V73" s="291"/>
      <c r="W73" s="291"/>
      <c r="X73" s="291"/>
      <c r="Y73" s="291"/>
      <c r="Z73" s="291"/>
      <c r="AA73" s="291"/>
      <c r="AB73" s="291"/>
      <c r="AC73" s="291"/>
      <c r="CD73" s="291"/>
      <c r="CE73" s="291" t="s">
        <v>11</v>
      </c>
      <c r="CF73" s="291">
        <v>5258.4765758911444</v>
      </c>
      <c r="CG73" s="291"/>
      <c r="CH73" s="291">
        <v>3484.3453275186034</v>
      </c>
      <c r="CI73" s="291">
        <v>2637.6450944738713</v>
      </c>
      <c r="CJ73" s="291">
        <v>808.16342267561379</v>
      </c>
      <c r="CK73" s="291">
        <v>37.428282828282825</v>
      </c>
      <c r="CL73" s="291">
        <v>1117.1855743544079</v>
      </c>
      <c r="CM73" s="291">
        <v>1173.9592288256154</v>
      </c>
      <c r="CN73" s="291">
        <v>13.086632981166744</v>
      </c>
      <c r="CO73" s="291">
        <v>610.9096407228742</v>
      </c>
      <c r="CP73" s="291">
        <v>1683.3869479368152</v>
      </c>
      <c r="CQ73" s="291">
        <v>1075.3627283663934</v>
      </c>
      <c r="CR73" s="291">
        <v>16.066046055854972</v>
      </c>
      <c r="CS73" s="291"/>
      <c r="CT73" s="291" t="s">
        <v>11</v>
      </c>
      <c r="CU73" s="291">
        <f t="shared" si="108"/>
        <v>5258.4765758911444</v>
      </c>
      <c r="CV73" s="291">
        <f t="shared" si="98"/>
        <v>3484.3453275186034</v>
      </c>
      <c r="CW73" s="291">
        <f t="shared" si="99"/>
        <v>2637.6450944738713</v>
      </c>
      <c r="CX73" s="291">
        <f t="shared" si="100"/>
        <v>808.16342267561379</v>
      </c>
      <c r="CY73" s="291">
        <f t="shared" si="101"/>
        <v>37.428282828282825</v>
      </c>
      <c r="CZ73" s="291">
        <f t="shared" si="102"/>
        <v>1117.1855743544079</v>
      </c>
      <c r="DA73" s="291">
        <f t="shared" si="103"/>
        <v>1173.9592288256154</v>
      </c>
      <c r="DB73" s="291">
        <f t="shared" si="109"/>
        <v>1683.3869479368152</v>
      </c>
      <c r="DC73" s="291">
        <f t="shared" si="110"/>
        <v>1075.3627283663934</v>
      </c>
    </row>
    <row r="74" spans="18:107" x14ac:dyDescent="0.25">
      <c r="R74" s="291"/>
      <c r="S74" s="291"/>
      <c r="T74" s="291"/>
      <c r="U74" s="291"/>
      <c r="V74" s="291"/>
      <c r="W74" s="291"/>
      <c r="X74" s="291"/>
      <c r="Y74" s="291"/>
      <c r="Z74" s="291"/>
      <c r="AA74" s="291"/>
      <c r="AB74" s="291"/>
      <c r="AC74" s="291"/>
      <c r="CD74" s="291">
        <v>2005</v>
      </c>
      <c r="CE74" s="291" t="s">
        <v>8</v>
      </c>
      <c r="CF74" s="291">
        <v>4857.9054457847451</v>
      </c>
      <c r="CG74" s="291"/>
      <c r="CH74" s="291">
        <v>3514.4747722421175</v>
      </c>
      <c r="CI74" s="291">
        <v>2587.1520283908544</v>
      </c>
      <c r="CJ74" s="291">
        <v>897.91255362201548</v>
      </c>
      <c r="CK74" s="291">
        <v>32.431304347826085</v>
      </c>
      <c r="CL74" s="291">
        <v>762.15972118612456</v>
      </c>
      <c r="CM74" s="291">
        <v>632.3622804907385</v>
      </c>
      <c r="CN74" s="291">
        <v>118.89402489626558</v>
      </c>
      <c r="CO74" s="291">
        <v>615.73830500163467</v>
      </c>
      <c r="CP74" s="291">
        <v>1525.0006156819436</v>
      </c>
      <c r="CQ74" s="291">
        <v>909.54971647765171</v>
      </c>
      <c r="CR74" s="291">
        <v>24.709923664122137</v>
      </c>
      <c r="CS74" s="291">
        <v>2005</v>
      </c>
      <c r="CT74" s="291" t="s">
        <v>8</v>
      </c>
      <c r="CU74" s="291">
        <f t="shared" si="108"/>
        <v>4857.9054457847451</v>
      </c>
      <c r="CV74" s="291">
        <f t="shared" si="98"/>
        <v>3514.4747722421175</v>
      </c>
      <c r="CW74" s="291">
        <f t="shared" si="99"/>
        <v>2587.1520283908544</v>
      </c>
      <c r="CX74" s="291">
        <f t="shared" si="100"/>
        <v>897.91255362201548</v>
      </c>
      <c r="CY74" s="291">
        <f t="shared" si="101"/>
        <v>32.431304347826085</v>
      </c>
      <c r="CZ74" s="291">
        <f t="shared" si="102"/>
        <v>762.15972118612456</v>
      </c>
      <c r="DA74" s="291">
        <f t="shared" si="103"/>
        <v>632.3622804907385</v>
      </c>
      <c r="DB74" s="291">
        <f t="shared" si="109"/>
        <v>1525.0006156819436</v>
      </c>
      <c r="DC74" s="291">
        <f t="shared" si="110"/>
        <v>909.54971647765171</v>
      </c>
    </row>
    <row r="75" spans="18:107" x14ac:dyDescent="0.25">
      <c r="R75" s="291"/>
      <c r="S75" s="291"/>
      <c r="T75" s="291"/>
      <c r="U75" s="291"/>
      <c r="V75" s="291"/>
      <c r="W75" s="291"/>
      <c r="X75" s="291"/>
      <c r="Y75" s="291"/>
      <c r="Z75" s="291"/>
      <c r="AA75" s="291"/>
      <c r="AB75" s="291"/>
      <c r="AC75" s="291"/>
      <c r="CD75" s="291"/>
      <c r="CE75" s="291" t="s">
        <v>9</v>
      </c>
      <c r="CF75" s="291">
        <v>5479.6859334350047</v>
      </c>
      <c r="CG75" s="291"/>
      <c r="CH75" s="291">
        <v>3792.2130047889887</v>
      </c>
      <c r="CI75" s="291">
        <v>2817.1413550508528</v>
      </c>
      <c r="CJ75" s="291">
        <v>943.57080811676747</v>
      </c>
      <c r="CK75" s="291">
        <v>33.550769230769227</v>
      </c>
      <c r="CL75" s="291">
        <v>917.89205370334673</v>
      </c>
      <c r="CM75" s="291">
        <v>894.73186856690427</v>
      </c>
      <c r="CN75" s="291">
        <v>40.735342185903974</v>
      </c>
      <c r="CO75" s="291">
        <v>793.34089376053976</v>
      </c>
      <c r="CP75" s="291">
        <v>1856.3679643618052</v>
      </c>
      <c r="CQ75" s="291">
        <v>1073.9483799755469</v>
      </c>
      <c r="CR75" s="291">
        <v>-16.568607068607069</v>
      </c>
      <c r="CS75" s="291"/>
      <c r="CT75" s="291" t="s">
        <v>9</v>
      </c>
      <c r="CU75" s="291">
        <f t="shared" si="108"/>
        <v>5479.6859334350047</v>
      </c>
      <c r="CV75" s="291">
        <f t="shared" si="98"/>
        <v>3792.2130047889887</v>
      </c>
      <c r="CW75" s="291">
        <f t="shared" si="99"/>
        <v>2817.1413550508528</v>
      </c>
      <c r="CX75" s="291">
        <f t="shared" si="100"/>
        <v>943.57080811676747</v>
      </c>
      <c r="CY75" s="291">
        <f t="shared" si="101"/>
        <v>33.550769230769227</v>
      </c>
      <c r="CZ75" s="291">
        <f t="shared" si="102"/>
        <v>917.89205370334673</v>
      </c>
      <c r="DA75" s="291">
        <f t="shared" si="103"/>
        <v>894.73186856690427</v>
      </c>
      <c r="DB75" s="291">
        <f t="shared" si="109"/>
        <v>1856.3679643618052</v>
      </c>
      <c r="DC75" s="291">
        <f t="shared" si="110"/>
        <v>1073.9483799755469</v>
      </c>
    </row>
    <row r="76" spans="18:107" x14ac:dyDescent="0.25">
      <c r="R76" s="291"/>
      <c r="S76" s="291"/>
      <c r="T76" s="291"/>
      <c r="U76" s="291"/>
      <c r="V76" s="291"/>
      <c r="W76" s="291"/>
      <c r="X76" s="291"/>
      <c r="Y76" s="291"/>
      <c r="Z76" s="291"/>
      <c r="AA76" s="291"/>
      <c r="AB76" s="291"/>
      <c r="AC76" s="291"/>
      <c r="CD76" s="291"/>
      <c r="CE76" s="291" t="s">
        <v>10</v>
      </c>
      <c r="CF76" s="291">
        <v>6246.9833583340696</v>
      </c>
      <c r="CG76" s="291"/>
      <c r="CH76" s="291">
        <v>4030.9848719897545</v>
      </c>
      <c r="CI76" s="291">
        <v>3035.3036066321006</v>
      </c>
      <c r="CJ76" s="291">
        <v>963.07922869813115</v>
      </c>
      <c r="CK76" s="291">
        <v>33.940715502555371</v>
      </c>
      <c r="CL76" s="291">
        <v>1509.900491458545</v>
      </c>
      <c r="CM76" s="291">
        <v>1116.2532800314568</v>
      </c>
      <c r="CN76" s="291">
        <v>392.23387547649293</v>
      </c>
      <c r="CO76" s="291">
        <v>811.46388548057257</v>
      </c>
      <c r="CP76" s="291">
        <v>2036.0686436466046</v>
      </c>
      <c r="CQ76" s="291">
        <v>1239.0780001847688</v>
      </c>
      <c r="CR76" s="291">
        <v>-61.058952496954944</v>
      </c>
      <c r="CS76" s="291"/>
      <c r="CT76" s="291" t="s">
        <v>10</v>
      </c>
      <c r="CU76" s="291">
        <f t="shared" si="108"/>
        <v>6246.9833583340696</v>
      </c>
      <c r="CV76" s="291">
        <f t="shared" si="98"/>
        <v>4030.9848719897545</v>
      </c>
      <c r="CW76" s="291">
        <f t="shared" si="99"/>
        <v>3035.3036066321006</v>
      </c>
      <c r="CX76" s="291">
        <f t="shared" si="100"/>
        <v>963.07922869813115</v>
      </c>
      <c r="CY76" s="291">
        <f t="shared" si="101"/>
        <v>33.940715502555371</v>
      </c>
      <c r="CZ76" s="291">
        <f t="shared" si="102"/>
        <v>1509.900491458545</v>
      </c>
      <c r="DA76" s="291">
        <f t="shared" si="103"/>
        <v>1116.2532800314568</v>
      </c>
      <c r="DB76" s="291">
        <f t="shared" si="109"/>
        <v>2036.0686436466046</v>
      </c>
      <c r="DC76" s="291">
        <f t="shared" si="110"/>
        <v>1239.0780001847688</v>
      </c>
    </row>
    <row r="77" spans="18:107" x14ac:dyDescent="0.25">
      <c r="R77" s="291"/>
      <c r="S77" s="291"/>
      <c r="T77" s="291"/>
      <c r="U77" s="291"/>
      <c r="V77" s="291"/>
      <c r="W77" s="291"/>
      <c r="X77" s="291"/>
      <c r="Y77" s="291"/>
      <c r="Z77" s="291"/>
      <c r="AA77" s="291"/>
      <c r="AB77" s="291"/>
      <c r="AC77" s="291"/>
      <c r="CD77" s="291"/>
      <c r="CE77" s="291" t="s">
        <v>11</v>
      </c>
      <c r="CF77" s="291">
        <v>6621.7105000723104</v>
      </c>
      <c r="CG77" s="291"/>
      <c r="CH77" s="291">
        <v>4389.6051921892276</v>
      </c>
      <c r="CI77" s="291">
        <v>3335.4983635069962</v>
      </c>
      <c r="CJ77" s="291">
        <v>1019.7974322175246</v>
      </c>
      <c r="CK77" s="291">
        <v>34.534343434343434</v>
      </c>
      <c r="CL77" s="291">
        <v>1335.601858860196</v>
      </c>
      <c r="CM77" s="291">
        <v>1471.6900630613416</v>
      </c>
      <c r="CN77" s="291">
        <v>-127.70748736793755</v>
      </c>
      <c r="CO77" s="291">
        <v>793.12837497300018</v>
      </c>
      <c r="CP77" s="291">
        <v>2155.7432503223731</v>
      </c>
      <c r="CQ77" s="291">
        <v>1366.5454214811291</v>
      </c>
      <c r="CR77" s="291">
        <v>50.147574718275344</v>
      </c>
      <c r="CS77" s="291"/>
      <c r="CT77" s="291" t="s">
        <v>11</v>
      </c>
      <c r="CU77" s="291">
        <f t="shared" si="108"/>
        <v>6621.7105000723104</v>
      </c>
      <c r="CV77" s="291">
        <f t="shared" si="98"/>
        <v>4389.6051921892276</v>
      </c>
      <c r="CW77" s="291">
        <f t="shared" si="99"/>
        <v>3335.4983635069962</v>
      </c>
      <c r="CX77" s="291">
        <f t="shared" si="100"/>
        <v>1019.7974322175246</v>
      </c>
      <c r="CY77" s="291">
        <f t="shared" si="101"/>
        <v>34.534343434343434</v>
      </c>
      <c r="CZ77" s="291">
        <f t="shared" si="102"/>
        <v>1335.601858860196</v>
      </c>
      <c r="DA77" s="291">
        <f t="shared" si="103"/>
        <v>1471.6900630613416</v>
      </c>
      <c r="DB77" s="291">
        <f t="shared" si="109"/>
        <v>2155.7432503223731</v>
      </c>
      <c r="DC77" s="291">
        <f t="shared" si="110"/>
        <v>1366.5454214811291</v>
      </c>
    </row>
    <row r="78" spans="18:107" x14ac:dyDescent="0.25">
      <c r="R78" s="291"/>
      <c r="S78" s="291"/>
      <c r="T78" s="291"/>
      <c r="U78" s="291"/>
      <c r="V78" s="291"/>
      <c r="W78" s="291"/>
      <c r="X78" s="291"/>
      <c r="Y78" s="291"/>
      <c r="Z78" s="291"/>
      <c r="AA78" s="291"/>
      <c r="AB78" s="291"/>
      <c r="AC78" s="291"/>
      <c r="CD78" s="291">
        <v>2006</v>
      </c>
      <c r="CE78" s="291" t="s">
        <v>8</v>
      </c>
      <c r="CF78" s="291">
        <v>6311.7033277007231</v>
      </c>
      <c r="CG78" s="291"/>
      <c r="CH78" s="291">
        <v>4362.1459563498083</v>
      </c>
      <c r="CI78" s="291">
        <v>3156.5430048641674</v>
      </c>
      <c r="CJ78" s="291">
        <v>1169.1353298259817</v>
      </c>
      <c r="CK78" s="291">
        <v>36.485217391304346</v>
      </c>
      <c r="CL78" s="291">
        <v>955.14571521820199</v>
      </c>
      <c r="CM78" s="291">
        <v>764.46535963435167</v>
      </c>
      <c r="CN78" s="291">
        <v>181.83045643153531</v>
      </c>
      <c r="CO78" s="291">
        <v>960.27636482510638</v>
      </c>
      <c r="CP78" s="291">
        <v>2054.4137465488679</v>
      </c>
      <c r="CQ78" s="291">
        <v>1094.9020597064709</v>
      </c>
      <c r="CR78" s="291">
        <v>-1.6671755725190838</v>
      </c>
      <c r="CS78" s="291">
        <v>2006</v>
      </c>
      <c r="CT78" s="291" t="s">
        <v>8</v>
      </c>
      <c r="CU78" s="291">
        <f t="shared" si="108"/>
        <v>6311.7033277007231</v>
      </c>
      <c r="CV78" s="291">
        <f t="shared" si="98"/>
        <v>4362.1459563498083</v>
      </c>
      <c r="CW78" s="291">
        <f t="shared" si="99"/>
        <v>3156.5430048641674</v>
      </c>
      <c r="CX78" s="291">
        <f t="shared" si="100"/>
        <v>1169.1353298259817</v>
      </c>
      <c r="CY78" s="291">
        <f t="shared" si="101"/>
        <v>36.485217391304346</v>
      </c>
      <c r="CZ78" s="291">
        <f t="shared" si="102"/>
        <v>955.14571521820199</v>
      </c>
      <c r="DA78" s="291">
        <f t="shared" si="103"/>
        <v>764.46535963435167</v>
      </c>
      <c r="DB78" s="291">
        <f t="shared" si="109"/>
        <v>2054.4137465488679</v>
      </c>
      <c r="DC78" s="291">
        <f t="shared" si="110"/>
        <v>1094.9020597064709</v>
      </c>
    </row>
    <row r="79" spans="18:107" x14ac:dyDescent="0.25">
      <c r="R79" s="291"/>
      <c r="S79" s="291"/>
      <c r="T79" s="291"/>
      <c r="U79" s="291"/>
      <c r="V79" s="291"/>
      <c r="W79" s="291"/>
      <c r="X79" s="291"/>
      <c r="Y79" s="291"/>
      <c r="Z79" s="291"/>
      <c r="AA79" s="291"/>
      <c r="AB79" s="291"/>
      <c r="AC79" s="291"/>
      <c r="CD79" s="291"/>
      <c r="CE79" s="291" t="s">
        <v>9</v>
      </c>
      <c r="CF79" s="291">
        <v>6871.9722705660715</v>
      </c>
      <c r="CG79" s="291"/>
      <c r="CH79" s="291">
        <v>4694.4864954904597</v>
      </c>
      <c r="CI79" s="291">
        <v>3438.3719507532305</v>
      </c>
      <c r="CJ79" s="291">
        <v>1219.1713302480123</v>
      </c>
      <c r="CK79" s="291">
        <v>37.021538461538462</v>
      </c>
      <c r="CL79" s="291">
        <v>1212.8240508768549</v>
      </c>
      <c r="CM79" s="291">
        <v>1157.2624901029296</v>
      </c>
      <c r="CN79" s="291">
        <v>75.425485188968324</v>
      </c>
      <c r="CO79" s="291">
        <v>982.4494097807758</v>
      </c>
      <c r="CP79" s="291">
        <v>2303.0514744334687</v>
      </c>
      <c r="CQ79" s="291">
        <v>1334.0708497486755</v>
      </c>
      <c r="CR79" s="291">
        <v>-16.376507276507279</v>
      </c>
      <c r="CS79" s="291"/>
      <c r="CT79" s="291" t="s">
        <v>9</v>
      </c>
      <c r="CU79" s="291">
        <f t="shared" si="108"/>
        <v>6871.9722705660715</v>
      </c>
      <c r="CV79" s="291">
        <f t="shared" si="98"/>
        <v>4694.4864954904597</v>
      </c>
      <c r="CW79" s="291">
        <f t="shared" si="99"/>
        <v>3438.3719507532305</v>
      </c>
      <c r="CX79" s="291">
        <f t="shared" si="100"/>
        <v>1219.1713302480123</v>
      </c>
      <c r="CY79" s="291">
        <f t="shared" si="101"/>
        <v>37.021538461538462</v>
      </c>
      <c r="CZ79" s="291">
        <f t="shared" si="102"/>
        <v>1212.8240508768549</v>
      </c>
      <c r="DA79" s="291">
        <f t="shared" si="103"/>
        <v>1157.2624901029296</v>
      </c>
      <c r="DB79" s="291">
        <f t="shared" si="109"/>
        <v>2303.0514744334687</v>
      </c>
      <c r="DC79" s="291">
        <f t="shared" si="110"/>
        <v>1334.0708497486755</v>
      </c>
    </row>
    <row r="80" spans="18:107" x14ac:dyDescent="0.25">
      <c r="R80" s="291"/>
      <c r="S80" s="291"/>
      <c r="T80" s="291"/>
      <c r="U80" s="291"/>
      <c r="V80" s="291"/>
      <c r="W80" s="291"/>
      <c r="X80" s="291"/>
      <c r="Y80" s="291"/>
      <c r="Z80" s="291"/>
      <c r="AA80" s="291"/>
      <c r="AB80" s="291"/>
      <c r="AC80" s="291"/>
      <c r="CD80" s="291"/>
      <c r="CE80" s="291" t="s">
        <v>10</v>
      </c>
      <c r="CF80" s="291">
        <v>7775.9189623224229</v>
      </c>
      <c r="CG80" s="291"/>
      <c r="CH80" s="291">
        <v>4959.2650889668603</v>
      </c>
      <c r="CI80" s="291">
        <v>3687.0714603156512</v>
      </c>
      <c r="CJ80" s="291">
        <v>1234.2232340829903</v>
      </c>
      <c r="CK80" s="291">
        <v>37.604770017035776</v>
      </c>
      <c r="CL80" s="291">
        <v>1913.6358693854406</v>
      </c>
      <c r="CM80" s="291">
        <v>1436.0487843240055</v>
      </c>
      <c r="CN80" s="291">
        <v>478.43400254129597</v>
      </c>
      <c r="CO80" s="291">
        <v>904.25552147239262</v>
      </c>
      <c r="CP80" s="291">
        <v>2358.0132440300099</v>
      </c>
      <c r="CQ80" s="291">
        <v>1468.9299664336525</v>
      </c>
      <c r="CR80" s="291">
        <v>-15.668696711327652</v>
      </c>
      <c r="CS80" s="291"/>
      <c r="CT80" s="291" t="s">
        <v>10</v>
      </c>
      <c r="CU80" s="291">
        <f t="shared" si="108"/>
        <v>7775.9189623224229</v>
      </c>
      <c r="CV80" s="291">
        <f t="shared" si="98"/>
        <v>4959.2650889668603</v>
      </c>
      <c r="CW80" s="291">
        <f t="shared" si="99"/>
        <v>3687.0714603156512</v>
      </c>
      <c r="CX80" s="291">
        <f t="shared" si="100"/>
        <v>1234.2232340829903</v>
      </c>
      <c r="CY80" s="291">
        <f t="shared" si="101"/>
        <v>37.604770017035776</v>
      </c>
      <c r="CZ80" s="291">
        <f t="shared" si="102"/>
        <v>1913.6358693854406</v>
      </c>
      <c r="DA80" s="291">
        <f t="shared" si="103"/>
        <v>1436.0487843240055</v>
      </c>
      <c r="DB80" s="291">
        <f t="shared" si="109"/>
        <v>2358.0132440300099</v>
      </c>
      <c r="DC80" s="291">
        <f t="shared" si="110"/>
        <v>1468.9299664336525</v>
      </c>
    </row>
    <row r="81" spans="18:107" x14ac:dyDescent="0.25">
      <c r="R81" s="291"/>
      <c r="S81" s="291"/>
      <c r="T81" s="291"/>
      <c r="U81" s="291"/>
      <c r="V81" s="291"/>
      <c r="W81" s="291"/>
      <c r="X81" s="291"/>
      <c r="Y81" s="291"/>
      <c r="Z81" s="291"/>
      <c r="AA81" s="291"/>
      <c r="AB81" s="291"/>
      <c r="AC81" s="291"/>
      <c r="CD81" s="291"/>
      <c r="CE81" s="291" t="s">
        <v>11</v>
      </c>
      <c r="CF81" s="291">
        <v>7953.0484503606076</v>
      </c>
      <c r="CG81" s="291"/>
      <c r="CH81" s="291">
        <v>5384.2961894611281</v>
      </c>
      <c r="CI81" s="291">
        <v>4059.6712941734527</v>
      </c>
      <c r="CJ81" s="291">
        <v>1286.4924246538149</v>
      </c>
      <c r="CK81" s="291">
        <v>38.007070707070703</v>
      </c>
      <c r="CL81" s="291">
        <v>1857.7072350845949</v>
      </c>
      <c r="CM81" s="291">
        <v>1983.5122364481817</v>
      </c>
      <c r="CN81" s="291">
        <v>-44.223794212218657</v>
      </c>
      <c r="CO81" s="291">
        <v>642.03239974080202</v>
      </c>
      <c r="CP81" s="291">
        <v>2326.1077409735658</v>
      </c>
      <c r="CQ81" s="291">
        <v>1683.6546680468903</v>
      </c>
      <c r="CR81" s="291">
        <v>30.922097011268985</v>
      </c>
      <c r="CS81" s="291"/>
      <c r="CT81" s="291" t="s">
        <v>11</v>
      </c>
      <c r="CU81" s="291">
        <f t="shared" si="108"/>
        <v>7953.0484503606076</v>
      </c>
      <c r="CV81" s="291">
        <f t="shared" si="98"/>
        <v>5384.2961894611281</v>
      </c>
      <c r="CW81" s="291">
        <f t="shared" si="99"/>
        <v>4059.6712941734527</v>
      </c>
      <c r="CX81" s="291">
        <f t="shared" si="100"/>
        <v>1286.4924246538149</v>
      </c>
      <c r="CY81" s="291">
        <f t="shared" si="101"/>
        <v>38.007070707070703</v>
      </c>
      <c r="CZ81" s="291">
        <f t="shared" si="102"/>
        <v>1857.7072350845949</v>
      </c>
      <c r="DA81" s="291">
        <f t="shared" si="103"/>
        <v>1983.5122364481817</v>
      </c>
      <c r="DB81" s="291">
        <f t="shared" si="109"/>
        <v>2326.1077409735658</v>
      </c>
      <c r="DC81" s="291">
        <f t="shared" si="110"/>
        <v>1683.6546680468903</v>
      </c>
    </row>
    <row r="82" spans="18:107" x14ac:dyDescent="0.25">
      <c r="R82" s="291"/>
      <c r="S82" s="291"/>
      <c r="T82" s="291"/>
      <c r="U82" s="291"/>
      <c r="V82" s="291"/>
      <c r="W82" s="291"/>
      <c r="X82" s="291"/>
      <c r="Y82" s="291"/>
      <c r="Z82" s="291"/>
      <c r="AA82" s="291"/>
      <c r="AB82" s="291"/>
      <c r="AC82" s="291"/>
      <c r="CD82" s="291">
        <v>2007</v>
      </c>
      <c r="CE82" s="291" t="s">
        <v>8</v>
      </c>
      <c r="CF82" s="291">
        <v>7387.4244165230621</v>
      </c>
      <c r="CG82" s="291"/>
      <c r="CH82" s="291">
        <v>5283.8280121781936</v>
      </c>
      <c r="CI82" s="291">
        <v>3815.8614258297216</v>
      </c>
      <c r="CJ82" s="291">
        <v>1424.2571752326994</v>
      </c>
      <c r="CK82" s="291">
        <v>43.24173913043478</v>
      </c>
      <c r="CL82" s="291">
        <v>1367.8838259977617</v>
      </c>
      <c r="CM82" s="291">
        <v>1033.4358912677412</v>
      </c>
      <c r="CN82" s="291">
        <v>332.31958506224066</v>
      </c>
      <c r="CO82" s="291">
        <v>681.692448512586</v>
      </c>
      <c r="CP82" s="291">
        <v>2077.61789618995</v>
      </c>
      <c r="CQ82" s="291">
        <v>1395.8633255503669</v>
      </c>
      <c r="CR82" s="291">
        <v>-36.737404580152671</v>
      </c>
      <c r="CS82" s="291">
        <v>2007</v>
      </c>
      <c r="CT82" s="291" t="s">
        <v>8</v>
      </c>
      <c r="CU82" s="291">
        <f t="shared" si="108"/>
        <v>7387.4244165230621</v>
      </c>
      <c r="CV82" s="291">
        <f t="shared" si="98"/>
        <v>5283.8280121781936</v>
      </c>
      <c r="CW82" s="291">
        <f t="shared" si="99"/>
        <v>3815.8614258297216</v>
      </c>
      <c r="CX82" s="291">
        <f t="shared" si="100"/>
        <v>1424.2571752326994</v>
      </c>
      <c r="CY82" s="291">
        <f t="shared" si="101"/>
        <v>43.24173913043478</v>
      </c>
      <c r="CZ82" s="291">
        <f t="shared" si="102"/>
        <v>1367.8838259977617</v>
      </c>
      <c r="DA82" s="291">
        <f t="shared" si="103"/>
        <v>1033.4358912677412</v>
      </c>
      <c r="DB82" s="291">
        <f t="shared" si="109"/>
        <v>2077.61789618995</v>
      </c>
      <c r="DC82" s="291">
        <f t="shared" si="110"/>
        <v>1395.8633255503669</v>
      </c>
    </row>
    <row r="83" spans="18:107" x14ac:dyDescent="0.25">
      <c r="R83" s="291"/>
      <c r="S83" s="291"/>
      <c r="T83" s="291"/>
      <c r="U83" s="291"/>
      <c r="V83" s="291"/>
      <c r="W83" s="291"/>
      <c r="X83" s="291"/>
      <c r="Y83" s="291"/>
      <c r="Z83" s="291"/>
      <c r="AA83" s="291"/>
      <c r="AB83" s="291"/>
      <c r="AC83" s="291"/>
      <c r="CD83" s="291"/>
      <c r="CE83" s="291" t="s">
        <v>9</v>
      </c>
      <c r="CF83" s="291">
        <v>8382.0989952453565</v>
      </c>
      <c r="CG83" s="291"/>
      <c r="CH83" s="291">
        <v>5737.8391765569686</v>
      </c>
      <c r="CI83" s="291">
        <v>4209.328783360098</v>
      </c>
      <c r="CJ83" s="291">
        <v>1485.1457141726989</v>
      </c>
      <c r="CK83" s="291">
        <v>43.963076923076926</v>
      </c>
      <c r="CL83" s="291">
        <v>1827.195888738999</v>
      </c>
      <c r="CM83" s="291">
        <v>1589.9060768012669</v>
      </c>
      <c r="CN83" s="291">
        <v>246.55112359550563</v>
      </c>
      <c r="CO83" s="291">
        <v>717.44797639123112</v>
      </c>
      <c r="CP83" s="291">
        <v>2420.5838780747627</v>
      </c>
      <c r="CQ83" s="291">
        <v>1703.1071933161259</v>
      </c>
      <c r="CR83" s="291">
        <v>37.507484407484405</v>
      </c>
      <c r="CS83" s="291"/>
      <c r="CT83" s="291" t="s">
        <v>9</v>
      </c>
      <c r="CU83" s="291">
        <f t="shared" si="108"/>
        <v>8382.0989952453565</v>
      </c>
      <c r="CV83" s="291">
        <f t="shared" si="98"/>
        <v>5737.8391765569686</v>
      </c>
      <c r="CW83" s="291">
        <f t="shared" si="99"/>
        <v>4209.328783360098</v>
      </c>
      <c r="CX83" s="291">
        <f t="shared" si="100"/>
        <v>1485.1457141726989</v>
      </c>
      <c r="CY83" s="291">
        <f t="shared" si="101"/>
        <v>43.963076923076926</v>
      </c>
      <c r="CZ83" s="291">
        <f t="shared" si="102"/>
        <v>1827.195888738999</v>
      </c>
      <c r="DA83" s="291">
        <f t="shared" si="103"/>
        <v>1589.9060768012669</v>
      </c>
      <c r="DB83" s="291">
        <f t="shared" si="109"/>
        <v>2420.5838780747627</v>
      </c>
      <c r="DC83" s="291">
        <f t="shared" si="110"/>
        <v>1703.1071933161259</v>
      </c>
    </row>
    <row r="84" spans="18:107" x14ac:dyDescent="0.25">
      <c r="R84" s="291"/>
      <c r="S84" s="291"/>
      <c r="T84" s="291"/>
      <c r="U84" s="291"/>
      <c r="V84" s="291"/>
      <c r="W84" s="291"/>
      <c r="X84" s="291"/>
      <c r="Y84" s="291"/>
      <c r="Z84" s="291"/>
      <c r="AA84" s="291"/>
      <c r="AB84" s="291"/>
      <c r="AC84" s="291"/>
      <c r="CD84" s="291"/>
      <c r="CE84" s="291" t="s">
        <v>10</v>
      </c>
      <c r="CF84" s="291">
        <v>9514.6477014029842</v>
      </c>
      <c r="CG84" s="291"/>
      <c r="CH84" s="291">
        <v>6135.774714462711</v>
      </c>
      <c r="CI84" s="291">
        <v>4581.5446185402543</v>
      </c>
      <c r="CJ84" s="291">
        <v>1509.5531754830536</v>
      </c>
      <c r="CK84" s="291">
        <v>45.318568994889269</v>
      </c>
      <c r="CL84" s="291">
        <v>2561.7482054674765</v>
      </c>
      <c r="CM84" s="291">
        <v>1919.7301789108067</v>
      </c>
      <c r="CN84" s="291">
        <v>642.81997458703927</v>
      </c>
      <c r="CO84" s="291">
        <v>661.47474437627818</v>
      </c>
      <c r="CP84" s="291">
        <v>2541.2862423969896</v>
      </c>
      <c r="CQ84" s="291">
        <v>1882.1525051581314</v>
      </c>
      <c r="CR84" s="291">
        <v>57.141778319123034</v>
      </c>
      <c r="CS84" s="291"/>
      <c r="CT84" s="291" t="s">
        <v>10</v>
      </c>
      <c r="CU84" s="291">
        <f t="shared" si="108"/>
        <v>9514.6477014029842</v>
      </c>
      <c r="CV84" s="291">
        <f t="shared" si="98"/>
        <v>6135.774714462711</v>
      </c>
      <c r="CW84" s="291">
        <f t="shared" si="99"/>
        <v>4581.5446185402543</v>
      </c>
      <c r="CX84" s="291">
        <f t="shared" si="100"/>
        <v>1509.5531754830536</v>
      </c>
      <c r="CY84" s="291">
        <f t="shared" si="101"/>
        <v>45.318568994889269</v>
      </c>
      <c r="CZ84" s="291">
        <f t="shared" si="102"/>
        <v>2561.7482054674765</v>
      </c>
      <c r="DA84" s="291">
        <f t="shared" si="103"/>
        <v>1919.7301789108067</v>
      </c>
      <c r="DB84" s="291">
        <f t="shared" si="109"/>
        <v>2541.2862423969896</v>
      </c>
      <c r="DC84" s="291">
        <f t="shared" si="110"/>
        <v>1882.1525051581314</v>
      </c>
    </row>
    <row r="85" spans="18:107" x14ac:dyDescent="0.25">
      <c r="R85" s="291"/>
      <c r="S85" s="291"/>
      <c r="T85" s="291"/>
      <c r="U85" s="291"/>
      <c r="V85" s="291"/>
      <c r="W85" s="291"/>
      <c r="X85" s="291"/>
      <c r="Y85" s="291"/>
      <c r="Z85" s="291"/>
      <c r="AA85" s="291"/>
      <c r="AB85" s="291"/>
      <c r="AC85" s="291"/>
      <c r="CD85" s="291"/>
      <c r="CE85" s="291" t="s">
        <v>11</v>
      </c>
      <c r="CF85" s="291">
        <v>10416.161874280828</v>
      </c>
      <c r="CG85" s="291"/>
      <c r="CH85" s="291">
        <v>6771.6169591958478</v>
      </c>
      <c r="CI85" s="291">
        <v>5111.3656573642184</v>
      </c>
      <c r="CJ85" s="291">
        <v>1613.5631666731315</v>
      </c>
      <c r="CK85" s="291">
        <v>46.785353535353536</v>
      </c>
      <c r="CL85" s="291">
        <v>2620.4872328584152</v>
      </c>
      <c r="CM85" s="291">
        <v>2943.3801261226831</v>
      </c>
      <c r="CN85" s="291">
        <v>-368.00514469453378</v>
      </c>
      <c r="CO85" s="291">
        <v>853.66716106271133</v>
      </c>
      <c r="CP85" s="291">
        <v>2943.6296099290785</v>
      </c>
      <c r="CQ85" s="291">
        <v>2090.3283719889209</v>
      </c>
      <c r="CR85" s="291">
        <v>81.741891229789303</v>
      </c>
      <c r="CS85" s="291"/>
      <c r="CT85" s="291" t="s">
        <v>11</v>
      </c>
      <c r="CU85" s="291">
        <f t="shared" si="108"/>
        <v>10416.161874280828</v>
      </c>
      <c r="CV85" s="291">
        <f t="shared" si="98"/>
        <v>6771.6169591958478</v>
      </c>
      <c r="CW85" s="291">
        <f t="shared" si="99"/>
        <v>5111.3656573642184</v>
      </c>
      <c r="CX85" s="291">
        <f t="shared" si="100"/>
        <v>1613.5631666731315</v>
      </c>
      <c r="CY85" s="291">
        <f t="shared" si="101"/>
        <v>46.785353535353536</v>
      </c>
      <c r="CZ85" s="291">
        <f t="shared" si="102"/>
        <v>2620.4872328584152</v>
      </c>
      <c r="DA85" s="291">
        <f t="shared" si="103"/>
        <v>2943.3801261226831</v>
      </c>
      <c r="DB85" s="291">
        <f t="shared" si="109"/>
        <v>2943.6296099290785</v>
      </c>
      <c r="DC85" s="291">
        <f t="shared" si="110"/>
        <v>2090.3283719889209</v>
      </c>
    </row>
    <row r="86" spans="18:107" x14ac:dyDescent="0.25">
      <c r="R86" s="291"/>
      <c r="S86" s="291"/>
      <c r="T86" s="291"/>
      <c r="U86" s="291"/>
      <c r="V86" s="291"/>
      <c r="W86" s="291"/>
      <c r="X86" s="291"/>
      <c r="Y86" s="291"/>
      <c r="Z86" s="291"/>
      <c r="AA86" s="291"/>
      <c r="AB86" s="291"/>
      <c r="AC86" s="291"/>
      <c r="CD86" s="291">
        <v>2008</v>
      </c>
      <c r="CE86" s="291" t="s">
        <v>8</v>
      </c>
      <c r="CF86" s="291">
        <v>9672.773331548744</v>
      </c>
      <c r="CG86" s="291"/>
      <c r="CH86" s="291">
        <v>6684.8812252849166</v>
      </c>
      <c r="CI86" s="291">
        <v>4829.3953045895241</v>
      </c>
      <c r="CJ86" s="291">
        <v>1805.6934196681507</v>
      </c>
      <c r="CK86" s="291">
        <v>49.708695652173915</v>
      </c>
      <c r="CL86" s="291">
        <v>1942.5682254755686</v>
      </c>
      <c r="CM86" s="291">
        <v>1520.5930659129178</v>
      </c>
      <c r="CN86" s="291">
        <v>409.84813278008306</v>
      </c>
      <c r="CO86" s="291">
        <v>1103.3599378881988</v>
      </c>
      <c r="CP86" s="291">
        <v>2909.8800358917724</v>
      </c>
      <c r="CQ86" s="291">
        <v>1806.861999666444</v>
      </c>
      <c r="CR86" s="291">
        <v>31.080916030534354</v>
      </c>
      <c r="CS86" s="291">
        <v>2008</v>
      </c>
      <c r="CT86" s="291" t="s">
        <v>8</v>
      </c>
      <c r="CU86" s="291">
        <f t="shared" si="108"/>
        <v>9672.773331548744</v>
      </c>
      <c r="CV86" s="291">
        <f t="shared" si="98"/>
        <v>6684.8812252849166</v>
      </c>
      <c r="CW86" s="291">
        <f t="shared" si="99"/>
        <v>4829.3953045895241</v>
      </c>
      <c r="CX86" s="291">
        <f t="shared" si="100"/>
        <v>1805.6934196681507</v>
      </c>
      <c r="CY86" s="291">
        <f t="shared" si="101"/>
        <v>49.708695652173915</v>
      </c>
      <c r="CZ86" s="291">
        <f t="shared" si="102"/>
        <v>1942.5682254755686</v>
      </c>
      <c r="DA86" s="291">
        <f t="shared" si="103"/>
        <v>1520.5930659129178</v>
      </c>
      <c r="DB86" s="291">
        <f t="shared" si="109"/>
        <v>2909.8800358917724</v>
      </c>
      <c r="DC86" s="291">
        <f t="shared" si="110"/>
        <v>1806.861999666444</v>
      </c>
    </row>
    <row r="87" spans="18:107" x14ac:dyDescent="0.25">
      <c r="R87" s="291"/>
      <c r="S87" s="291"/>
      <c r="T87" s="291"/>
      <c r="U87" s="291"/>
      <c r="V87" s="291"/>
      <c r="W87" s="291"/>
      <c r="X87" s="291"/>
      <c r="Y87" s="291"/>
      <c r="Z87" s="291"/>
      <c r="AA87" s="291"/>
      <c r="AB87" s="291"/>
      <c r="AC87" s="291"/>
      <c r="CD87" s="291"/>
      <c r="CE87" s="291" t="s">
        <v>9</v>
      </c>
      <c r="CF87" s="291">
        <v>11048.399632188031</v>
      </c>
      <c r="CG87" s="291"/>
      <c r="CH87" s="291">
        <v>7276.1701625187661</v>
      </c>
      <c r="CI87" s="291">
        <v>5314.9481914812268</v>
      </c>
      <c r="CJ87" s="291">
        <v>1909.5328507574859</v>
      </c>
      <c r="CK87" s="291">
        <v>51.483076923076922</v>
      </c>
      <c r="CL87" s="291">
        <v>2721.5227082931842</v>
      </c>
      <c r="CM87" s="291">
        <v>2250.0475455265246</v>
      </c>
      <c r="CN87" s="291">
        <v>469.38646578140953</v>
      </c>
      <c r="CO87" s="291">
        <v>1109.9079258010117</v>
      </c>
      <c r="CP87" s="291">
        <v>3327.8374322099553</v>
      </c>
      <c r="CQ87" s="291">
        <v>2223.4514162477926</v>
      </c>
      <c r="CR87" s="291">
        <v>-43.846777546777545</v>
      </c>
      <c r="CS87" s="291"/>
      <c r="CT87" s="291" t="s">
        <v>9</v>
      </c>
      <c r="CU87" s="291">
        <f t="shared" si="108"/>
        <v>11048.399632188031</v>
      </c>
      <c r="CV87" s="291">
        <f t="shared" si="98"/>
        <v>7276.1701625187661</v>
      </c>
      <c r="CW87" s="291">
        <f t="shared" si="99"/>
        <v>5314.9481914812268</v>
      </c>
      <c r="CX87" s="291">
        <f t="shared" si="100"/>
        <v>1909.5328507574859</v>
      </c>
      <c r="CY87" s="291">
        <f t="shared" si="101"/>
        <v>51.483076923076922</v>
      </c>
      <c r="CZ87" s="291">
        <f t="shared" si="102"/>
        <v>2721.5227082931842</v>
      </c>
      <c r="DA87" s="291">
        <f t="shared" si="103"/>
        <v>2250.0475455265246</v>
      </c>
      <c r="DB87" s="291">
        <f t="shared" si="109"/>
        <v>3327.8374322099553</v>
      </c>
      <c r="DC87" s="291">
        <f t="shared" si="110"/>
        <v>2223.4514162477926</v>
      </c>
    </row>
    <row r="88" spans="18:107" x14ac:dyDescent="0.25">
      <c r="R88" s="291"/>
      <c r="S88" s="291"/>
      <c r="T88" s="291"/>
      <c r="U88" s="291"/>
      <c r="V88" s="291"/>
      <c r="W88" s="291"/>
      <c r="X88" s="291"/>
      <c r="Y88" s="291"/>
      <c r="Z88" s="291"/>
      <c r="AA88" s="291"/>
      <c r="AB88" s="291"/>
      <c r="AC88" s="291"/>
      <c r="CD88" s="291"/>
      <c r="CE88" s="291" t="s">
        <v>10</v>
      </c>
      <c r="CF88" s="291">
        <v>12335.366099002913</v>
      </c>
      <c r="CG88" s="291"/>
      <c r="CH88" s="291">
        <v>7788.4285401938623</v>
      </c>
      <c r="CI88" s="291">
        <v>5789.672793573015</v>
      </c>
      <c r="CJ88" s="291">
        <v>1945.9370050681027</v>
      </c>
      <c r="CK88" s="291">
        <v>52.743100511073258</v>
      </c>
      <c r="CL88" s="291">
        <v>3573.3455969567372</v>
      </c>
      <c r="CM88" s="291">
        <v>2628.5552657448061</v>
      </c>
      <c r="CN88" s="291">
        <v>939.81435832274451</v>
      </c>
      <c r="CO88" s="291">
        <v>1137.2633435582823</v>
      </c>
      <c r="CP88" s="291">
        <v>3650.7583934868526</v>
      </c>
      <c r="CQ88" s="291">
        <v>2525.2270101314934</v>
      </c>
      <c r="CR88" s="291">
        <v>-104.29476248477468</v>
      </c>
      <c r="CS88" s="291"/>
      <c r="CT88" s="291" t="s">
        <v>10</v>
      </c>
      <c r="CU88" s="291">
        <f t="shared" si="108"/>
        <v>12335.366099002913</v>
      </c>
      <c r="CV88" s="291">
        <f t="shared" si="98"/>
        <v>7788.4285401938623</v>
      </c>
      <c r="CW88" s="291">
        <f t="shared" si="99"/>
        <v>5789.672793573015</v>
      </c>
      <c r="CX88" s="291">
        <f t="shared" si="100"/>
        <v>1945.9370050681027</v>
      </c>
      <c r="CY88" s="291">
        <f t="shared" si="101"/>
        <v>52.743100511073258</v>
      </c>
      <c r="CZ88" s="291">
        <f t="shared" si="102"/>
        <v>3573.3455969567372</v>
      </c>
      <c r="DA88" s="291">
        <f t="shared" si="103"/>
        <v>2628.5552657448061</v>
      </c>
      <c r="DB88" s="291">
        <f t="shared" si="109"/>
        <v>3650.7583934868526</v>
      </c>
      <c r="DC88" s="291">
        <f t="shared" si="110"/>
        <v>2525.2270101314934</v>
      </c>
    </row>
    <row r="89" spans="18:107" x14ac:dyDescent="0.25">
      <c r="R89" s="291"/>
      <c r="S89" s="291"/>
      <c r="T89" s="291"/>
      <c r="U89" s="291"/>
      <c r="V89" s="291"/>
      <c r="W89" s="291"/>
      <c r="X89" s="291"/>
      <c r="Y89" s="291"/>
      <c r="Z89" s="291"/>
      <c r="AA89" s="291"/>
      <c r="AB89" s="291"/>
      <c r="AC89" s="291"/>
      <c r="CD89" s="291"/>
      <c r="CE89" s="291" t="s">
        <v>11</v>
      </c>
      <c r="CF89" s="291">
        <v>11290.005239032425</v>
      </c>
      <c r="CG89" s="291"/>
      <c r="CH89" s="291">
        <v>8253.4637260557956</v>
      </c>
      <c r="CI89" s="291">
        <v>6137.1771997786391</v>
      </c>
      <c r="CJ89" s="291">
        <v>2059.0469105154962</v>
      </c>
      <c r="CK89" s="291">
        <v>55.081313131313131</v>
      </c>
      <c r="CL89" s="291">
        <v>2764.7090605520925</v>
      </c>
      <c r="CM89" s="291">
        <v>3469.1601099857739</v>
      </c>
      <c r="CN89" s="291">
        <v>-1152.7518603582912</v>
      </c>
      <c r="CO89" s="291">
        <v>535.81343509251928</v>
      </c>
      <c r="CP89" s="291">
        <v>2983.7502498388139</v>
      </c>
      <c r="CQ89" s="291">
        <v>2441.1224967126427</v>
      </c>
      <c r="CR89" s="291">
        <v>-167.24821166095052</v>
      </c>
      <c r="CS89" s="291"/>
      <c r="CT89" s="291" t="s">
        <v>11</v>
      </c>
      <c r="CU89" s="291">
        <f t="shared" si="108"/>
        <v>11290.005239032425</v>
      </c>
      <c r="CV89" s="291">
        <f t="shared" si="98"/>
        <v>8253.4637260557956</v>
      </c>
      <c r="CW89" s="291">
        <f t="shared" si="99"/>
        <v>6137.1771997786391</v>
      </c>
      <c r="CX89" s="291">
        <f t="shared" si="100"/>
        <v>2059.0469105154962</v>
      </c>
      <c r="CY89" s="291">
        <f t="shared" si="101"/>
        <v>55.081313131313131</v>
      </c>
      <c r="CZ89" s="291">
        <f t="shared" si="102"/>
        <v>2764.7090605520925</v>
      </c>
      <c r="DA89" s="291">
        <f t="shared" si="103"/>
        <v>3469.1601099857739</v>
      </c>
      <c r="DB89" s="291">
        <f t="shared" si="109"/>
        <v>2983.7502498388139</v>
      </c>
      <c r="DC89" s="291">
        <f t="shared" si="110"/>
        <v>2441.1224967126427</v>
      </c>
    </row>
    <row r="90" spans="18:107" x14ac:dyDescent="0.25">
      <c r="R90" s="291"/>
      <c r="S90" s="291"/>
      <c r="T90" s="291"/>
      <c r="U90" s="291"/>
      <c r="V90" s="291"/>
      <c r="W90" s="291"/>
      <c r="X90" s="291"/>
      <c r="Y90" s="291"/>
      <c r="Z90" s="291"/>
      <c r="AA90" s="291"/>
      <c r="AB90" s="291"/>
      <c r="AC90" s="291"/>
      <c r="CD90" s="291">
        <v>2009</v>
      </c>
      <c r="CE90" s="291" t="s">
        <v>8</v>
      </c>
      <c r="CF90" s="291">
        <v>9081.0341202255258</v>
      </c>
      <c r="CG90" s="291"/>
      <c r="CH90" s="291">
        <v>7502.1805405531513</v>
      </c>
      <c r="CI90" s="291">
        <v>5440.7225207637075</v>
      </c>
      <c r="CJ90" s="291">
        <v>2012.3047187373536</v>
      </c>
      <c r="CK90" s="291">
        <v>50.963478260869564</v>
      </c>
      <c r="CL90" s="291">
        <v>1156.5664117866468</v>
      </c>
      <c r="CM90" s="291">
        <v>1456.3823069521288</v>
      </c>
      <c r="CN90" s="291">
        <v>-401.7273029045644</v>
      </c>
      <c r="CO90" s="291">
        <v>509.27374959136978</v>
      </c>
      <c r="CP90" s="291">
        <v>2214.8510215350634</v>
      </c>
      <c r="CQ90" s="291">
        <v>1704.8833889259504</v>
      </c>
      <c r="CR90" s="291">
        <v>27.627480916030532</v>
      </c>
      <c r="CS90" s="291">
        <v>2009</v>
      </c>
      <c r="CT90" s="291" t="s">
        <v>8</v>
      </c>
      <c r="CU90" s="291">
        <f t="shared" si="108"/>
        <v>9081.0341202255258</v>
      </c>
      <c r="CV90" s="291">
        <f t="shared" si="98"/>
        <v>7502.1805405531513</v>
      </c>
      <c r="CW90" s="291">
        <f t="shared" si="99"/>
        <v>5440.7225207637075</v>
      </c>
      <c r="CX90" s="291">
        <f t="shared" si="100"/>
        <v>2012.3047187373536</v>
      </c>
      <c r="CY90" s="291">
        <f t="shared" si="101"/>
        <v>50.963478260869564</v>
      </c>
      <c r="CZ90" s="291">
        <f t="shared" si="102"/>
        <v>1156.5664117866468</v>
      </c>
      <c r="DA90" s="291">
        <f t="shared" si="103"/>
        <v>1456.3823069521288</v>
      </c>
      <c r="DB90" s="291">
        <f t="shared" si="109"/>
        <v>2214.8510215350634</v>
      </c>
      <c r="DC90" s="291">
        <f t="shared" si="110"/>
        <v>1704.8833889259504</v>
      </c>
    </row>
    <row r="91" spans="18:107" x14ac:dyDescent="0.25">
      <c r="R91" s="291"/>
      <c r="S91" s="291"/>
      <c r="T91" s="291"/>
      <c r="U91" s="291"/>
      <c r="V91" s="291"/>
      <c r="W91" s="291"/>
      <c r="X91" s="291"/>
      <c r="Y91" s="291"/>
      <c r="Z91" s="291"/>
      <c r="AA91" s="291"/>
      <c r="AB91" s="291"/>
      <c r="AC91" s="291"/>
      <c r="CD91" s="291"/>
      <c r="CE91" s="291" t="s">
        <v>9</v>
      </c>
      <c r="CF91" s="291">
        <v>9976.2895128734181</v>
      </c>
      <c r="CG91" s="291"/>
      <c r="CH91" s="291">
        <v>7796.5907672244684</v>
      </c>
      <c r="CI91" s="291">
        <v>5637.2816777548369</v>
      </c>
      <c r="CJ91" s="291">
        <v>2104.0436216921798</v>
      </c>
      <c r="CK91" s="291">
        <v>51.965128205128202</v>
      </c>
      <c r="CL91" s="291">
        <v>1673.4458277124686</v>
      </c>
      <c r="CM91" s="291">
        <v>1995.2542161520191</v>
      </c>
      <c r="CN91" s="291">
        <v>-240.78493360572008</v>
      </c>
      <c r="CO91" s="291">
        <v>677.42225969645881</v>
      </c>
      <c r="CP91" s="291">
        <v>2551.0971721867131</v>
      </c>
      <c r="CQ91" s="291">
        <v>1870.1018475750577</v>
      </c>
      <c r="CR91" s="291">
        <v>-69.492099792099793</v>
      </c>
      <c r="CS91" s="291"/>
      <c r="CT91" s="291" t="s">
        <v>9</v>
      </c>
      <c r="CU91" s="291">
        <f t="shared" si="108"/>
        <v>9976.2895128734181</v>
      </c>
      <c r="CV91" s="291">
        <f t="shared" si="98"/>
        <v>7796.5907672244684</v>
      </c>
      <c r="CW91" s="291">
        <f t="shared" si="99"/>
        <v>5637.2816777548369</v>
      </c>
      <c r="CX91" s="291">
        <f t="shared" si="100"/>
        <v>2104.0436216921798</v>
      </c>
      <c r="CY91" s="291">
        <f t="shared" si="101"/>
        <v>51.965128205128202</v>
      </c>
      <c r="CZ91" s="291">
        <f t="shared" si="102"/>
        <v>1673.4458277124686</v>
      </c>
      <c r="DA91" s="291">
        <f t="shared" si="103"/>
        <v>1995.2542161520191</v>
      </c>
      <c r="DB91" s="291">
        <f t="shared" si="109"/>
        <v>2551.0971721867131</v>
      </c>
      <c r="DC91" s="291">
        <f t="shared" si="110"/>
        <v>1870.1018475750577</v>
      </c>
    </row>
    <row r="92" spans="18:107" x14ac:dyDescent="0.25">
      <c r="R92" s="291"/>
      <c r="S92" s="291"/>
      <c r="T92" s="291"/>
      <c r="U92" s="291"/>
      <c r="V92" s="291"/>
      <c r="W92" s="291"/>
      <c r="X92" s="291"/>
      <c r="Y92" s="291"/>
      <c r="Z92" s="291"/>
      <c r="AA92" s="291"/>
      <c r="AB92" s="291"/>
      <c r="AC92" s="291"/>
      <c r="CD92" s="291"/>
      <c r="CE92" s="291" t="s">
        <v>10</v>
      </c>
      <c r="CF92" s="291">
        <v>11126.944816024001</v>
      </c>
      <c r="CG92" s="291"/>
      <c r="CH92" s="291">
        <v>8050.4545066477867</v>
      </c>
      <c r="CI92" s="291">
        <v>5872.410734431086</v>
      </c>
      <c r="CJ92" s="291">
        <v>2119.4440528983209</v>
      </c>
      <c r="CK92" s="291">
        <v>53.032367972742762</v>
      </c>
      <c r="CL92" s="291">
        <v>2440.483840937552</v>
      </c>
      <c r="CM92" s="291">
        <v>2341.4093190903727</v>
      </c>
      <c r="CN92" s="291">
        <v>163.26770012706478</v>
      </c>
      <c r="CO92" s="291">
        <v>873.59930470347649</v>
      </c>
      <c r="CP92" s="291">
        <v>2919.5537642297586</v>
      </c>
      <c r="CQ92" s="291">
        <v>2053.7307578603763</v>
      </c>
      <c r="CR92" s="291">
        <v>-110.31741778319125</v>
      </c>
      <c r="CS92" s="291"/>
      <c r="CT92" s="291" t="s">
        <v>10</v>
      </c>
      <c r="CU92" s="291">
        <f t="shared" si="108"/>
        <v>11126.944816024001</v>
      </c>
      <c r="CV92" s="291">
        <f t="shared" si="98"/>
        <v>8050.4545066477867</v>
      </c>
      <c r="CW92" s="291">
        <f t="shared" si="99"/>
        <v>5872.410734431086</v>
      </c>
      <c r="CX92" s="291">
        <f t="shared" si="100"/>
        <v>2119.4440528983209</v>
      </c>
      <c r="CY92" s="291">
        <f t="shared" si="101"/>
        <v>53.032367972742762</v>
      </c>
      <c r="CZ92" s="291">
        <f t="shared" si="102"/>
        <v>2440.483840937552</v>
      </c>
      <c r="DA92" s="291">
        <f t="shared" si="103"/>
        <v>2341.4093190903727</v>
      </c>
      <c r="DB92" s="291">
        <f t="shared" si="109"/>
        <v>2919.5537642297586</v>
      </c>
      <c r="DC92" s="291">
        <f t="shared" si="110"/>
        <v>2053.7307578603763</v>
      </c>
    </row>
    <row r="93" spans="18:107" x14ac:dyDescent="0.25">
      <c r="R93" s="291"/>
      <c r="S93" s="291"/>
      <c r="T93" s="291"/>
      <c r="U93" s="291"/>
      <c r="V93" s="291"/>
      <c r="W93" s="291"/>
      <c r="X93" s="291"/>
      <c r="Y93" s="291"/>
      <c r="Z93" s="291"/>
      <c r="AA93" s="291"/>
      <c r="AB93" s="291"/>
      <c r="AC93" s="291"/>
      <c r="CD93" s="291"/>
      <c r="CE93" s="291" t="s">
        <v>11</v>
      </c>
      <c r="CF93" s="291">
        <v>11499.987067160471</v>
      </c>
      <c r="CG93" s="291"/>
      <c r="CH93" s="291">
        <v>8538.4509352785317</v>
      </c>
      <c r="CI93" s="291">
        <v>6255.6702822357502</v>
      </c>
      <c r="CJ93" s="291">
        <v>2225.0802218688186</v>
      </c>
      <c r="CK93" s="291">
        <v>53.344949494949489</v>
      </c>
      <c r="CL93" s="291">
        <v>2380.1175200356192</v>
      </c>
      <c r="CM93" s="291">
        <v>3363.18811813916</v>
      </c>
      <c r="CN93" s="291">
        <v>-1783.8434542949014</v>
      </c>
      <c r="CO93" s="291">
        <v>879.97091223270206</v>
      </c>
      <c r="CP93" s="291">
        <v>3106.5826523210835</v>
      </c>
      <c r="CQ93" s="291">
        <v>2226.5409842486638</v>
      </c>
      <c r="CR93" s="291">
        <v>-187.28035276825085</v>
      </c>
      <c r="CS93" s="291"/>
      <c r="CT93" s="291" t="s">
        <v>11</v>
      </c>
      <c r="CU93" s="291">
        <f t="shared" si="108"/>
        <v>11499.987067160471</v>
      </c>
      <c r="CV93" s="291">
        <f t="shared" si="98"/>
        <v>8538.4509352785317</v>
      </c>
      <c r="CW93" s="291">
        <f t="shared" si="99"/>
        <v>6255.6702822357502</v>
      </c>
      <c r="CX93" s="291">
        <f t="shared" si="100"/>
        <v>2225.0802218688186</v>
      </c>
      <c r="CY93" s="291">
        <f t="shared" si="101"/>
        <v>53.344949494949489</v>
      </c>
      <c r="CZ93" s="291">
        <f t="shared" si="102"/>
        <v>2380.1175200356192</v>
      </c>
      <c r="DA93" s="291">
        <f t="shared" si="103"/>
        <v>3363.18811813916</v>
      </c>
      <c r="DB93" s="291">
        <f t="shared" si="109"/>
        <v>3106.5826523210835</v>
      </c>
      <c r="DC93" s="291">
        <f t="shared" si="110"/>
        <v>2226.5409842486638</v>
      </c>
    </row>
    <row r="94" spans="18:107" x14ac:dyDescent="0.25">
      <c r="R94" s="291"/>
      <c r="S94" s="291"/>
      <c r="T94" s="291"/>
      <c r="U94" s="291"/>
      <c r="V94" s="291"/>
      <c r="W94" s="291"/>
      <c r="X94" s="291"/>
      <c r="Y94" s="291"/>
      <c r="Z94" s="291"/>
      <c r="AA94" s="291"/>
      <c r="AB94" s="291"/>
      <c r="AC94" s="291"/>
      <c r="CD94" s="291">
        <v>2010</v>
      </c>
      <c r="CE94" s="291" t="s">
        <v>8</v>
      </c>
      <c r="CF94" s="291">
        <v>10891.008669756235</v>
      </c>
      <c r="CG94" s="291"/>
      <c r="CH94" s="291">
        <v>8154.1340861105609</v>
      </c>
      <c r="CI94" s="291">
        <v>5926.4652758015955</v>
      </c>
      <c r="CJ94" s="291">
        <v>2177.4691056252532</v>
      </c>
      <c r="CK94" s="291">
        <v>53.28</v>
      </c>
      <c r="CL94" s="291">
        <v>1441.5468948153673</v>
      </c>
      <c r="CM94" s="291">
        <v>1520.1599410632668</v>
      </c>
      <c r="CN94" s="291">
        <v>-154.93020746887967</v>
      </c>
      <c r="CO94" s="291">
        <v>1247.4413043478264</v>
      </c>
      <c r="CP94" s="291">
        <v>3019.9254665930425</v>
      </c>
      <c r="CQ94" s="291">
        <v>1773.1344396264176</v>
      </c>
      <c r="CR94" s="291">
        <v>-16.076335877862594</v>
      </c>
      <c r="CS94" s="291">
        <v>2010</v>
      </c>
      <c r="CT94" s="291" t="s">
        <v>8</v>
      </c>
      <c r="CU94" s="291">
        <f t="shared" si="108"/>
        <v>10891.008669756235</v>
      </c>
      <c r="CV94" s="291">
        <f t="shared" si="98"/>
        <v>8154.1340861105609</v>
      </c>
      <c r="CW94" s="291">
        <f t="shared" si="99"/>
        <v>5926.4652758015955</v>
      </c>
      <c r="CX94" s="291">
        <f t="shared" si="100"/>
        <v>2177.4691056252532</v>
      </c>
      <c r="CY94" s="291">
        <f t="shared" si="101"/>
        <v>53.28</v>
      </c>
      <c r="CZ94" s="291">
        <f t="shared" si="102"/>
        <v>1441.5468948153673</v>
      </c>
      <c r="DA94" s="291">
        <f t="shared" si="103"/>
        <v>1520.1599410632668</v>
      </c>
      <c r="DB94" s="291">
        <f t="shared" si="109"/>
        <v>3019.9254665930425</v>
      </c>
      <c r="DC94" s="291">
        <f t="shared" si="110"/>
        <v>1773.1344396264176</v>
      </c>
    </row>
    <row r="95" spans="18:107" x14ac:dyDescent="0.25">
      <c r="R95" s="291"/>
      <c r="S95" s="291"/>
      <c r="T95" s="291"/>
      <c r="U95" s="291"/>
      <c r="V95" s="291"/>
      <c r="W95" s="291"/>
      <c r="X95" s="291"/>
      <c r="Y95" s="291"/>
      <c r="Z95" s="291"/>
      <c r="AA95" s="291"/>
      <c r="AB95" s="291"/>
      <c r="AC95" s="291"/>
      <c r="CD95" s="291"/>
      <c r="CE95" s="291" t="s">
        <v>9</v>
      </c>
      <c r="CF95" s="291">
        <v>11845.548847223468</v>
      </c>
      <c r="CG95" s="291"/>
      <c r="CH95" s="291">
        <v>8589.4514492991857</v>
      </c>
      <c r="CI95" s="291">
        <v>6291.9452091458279</v>
      </c>
      <c r="CJ95" s="291">
        <v>2244.8782089316087</v>
      </c>
      <c r="CK95" s="291">
        <v>53.98974358974359</v>
      </c>
      <c r="CL95" s="291">
        <v>2400.4071176206076</v>
      </c>
      <c r="CM95" s="291">
        <v>2326.3458432304042</v>
      </c>
      <c r="CN95" s="291">
        <v>118.20689479060265</v>
      </c>
      <c r="CO95" s="291">
        <v>1041.5003372681283</v>
      </c>
      <c r="CP95" s="291">
        <v>3297.1461795467753</v>
      </c>
      <c r="CQ95" s="291">
        <v>2258.4984512973783</v>
      </c>
      <c r="CR95" s="291">
        <v>-87.837629937629941</v>
      </c>
      <c r="CS95" s="291"/>
      <c r="CT95" s="291" t="s">
        <v>9</v>
      </c>
      <c r="CU95" s="291">
        <f t="shared" si="108"/>
        <v>11845.548847223468</v>
      </c>
      <c r="CV95" s="291">
        <f t="shared" si="98"/>
        <v>8589.4514492991857</v>
      </c>
      <c r="CW95" s="291">
        <f t="shared" si="99"/>
        <v>6291.9452091458279</v>
      </c>
      <c r="CX95" s="291">
        <f t="shared" si="100"/>
        <v>2244.8782089316087</v>
      </c>
      <c r="CY95" s="291">
        <f t="shared" si="101"/>
        <v>53.98974358974359</v>
      </c>
      <c r="CZ95" s="291">
        <f t="shared" si="102"/>
        <v>2400.4071176206076</v>
      </c>
      <c r="DA95" s="291">
        <f t="shared" si="103"/>
        <v>2326.3458432304042</v>
      </c>
      <c r="DB95" s="291">
        <f t="shared" si="109"/>
        <v>3297.1461795467753</v>
      </c>
      <c r="DC95" s="291">
        <f t="shared" si="110"/>
        <v>2258.4984512973783</v>
      </c>
    </row>
    <row r="96" spans="18:107" x14ac:dyDescent="0.25">
      <c r="R96" s="291"/>
      <c r="S96" s="291"/>
      <c r="T96" s="291"/>
      <c r="U96" s="291"/>
      <c r="V96" s="291"/>
      <c r="W96" s="291"/>
      <c r="X96" s="291"/>
      <c r="Y96" s="291"/>
      <c r="Z96" s="291"/>
      <c r="AA96" s="291"/>
      <c r="AB96" s="291"/>
      <c r="AC96" s="291"/>
      <c r="CD96" s="291"/>
      <c r="CE96" s="291" t="s">
        <v>10</v>
      </c>
      <c r="CF96" s="291">
        <v>12917.293567457868</v>
      </c>
      <c r="CG96" s="291"/>
      <c r="CH96" s="291">
        <v>9009.2609659854024</v>
      </c>
      <c r="CI96" s="291">
        <v>6686.1290182895555</v>
      </c>
      <c r="CJ96" s="291">
        <v>2268.2540782388342</v>
      </c>
      <c r="CK96" s="291">
        <v>54.767972742759788</v>
      </c>
      <c r="CL96" s="291">
        <v>3394.7861304727921</v>
      </c>
      <c r="CM96" s="291">
        <v>2742.0310898486141</v>
      </c>
      <c r="CN96" s="291">
        <v>678.32510800508248</v>
      </c>
      <c r="CO96" s="291">
        <v>618.06224948875251</v>
      </c>
      <c r="CP96" s="291">
        <v>3331.8931768158468</v>
      </c>
      <c r="CQ96" s="291">
        <v>2705.7477719951962</v>
      </c>
      <c r="CR96" s="291">
        <v>-55.672838002436066</v>
      </c>
      <c r="CS96" s="291"/>
      <c r="CT96" s="291" t="s">
        <v>10</v>
      </c>
      <c r="CU96" s="291">
        <f t="shared" si="108"/>
        <v>12917.293567457868</v>
      </c>
      <c r="CV96" s="291">
        <f t="shared" si="98"/>
        <v>9009.2609659854024</v>
      </c>
      <c r="CW96" s="291">
        <f t="shared" si="99"/>
        <v>6686.1290182895555</v>
      </c>
      <c r="CX96" s="291">
        <f t="shared" si="100"/>
        <v>2268.2540782388342</v>
      </c>
      <c r="CY96" s="291">
        <f t="shared" si="101"/>
        <v>54.767972742759788</v>
      </c>
      <c r="CZ96" s="291">
        <f t="shared" si="102"/>
        <v>3394.7861304727921</v>
      </c>
      <c r="DA96" s="291">
        <f t="shared" si="103"/>
        <v>2742.0310898486141</v>
      </c>
      <c r="DB96" s="291">
        <f t="shared" si="109"/>
        <v>3331.8931768158468</v>
      </c>
      <c r="DC96" s="291">
        <f t="shared" si="110"/>
        <v>2705.7477719951962</v>
      </c>
    </row>
    <row r="97" spans="18:107" x14ac:dyDescent="0.25">
      <c r="R97" s="291"/>
      <c r="S97" s="291"/>
      <c r="T97" s="291"/>
      <c r="U97" s="291"/>
      <c r="V97" s="291"/>
      <c r="W97" s="291"/>
      <c r="X97" s="291"/>
      <c r="Y97" s="291"/>
      <c r="Z97" s="291"/>
      <c r="AA97" s="291"/>
      <c r="AB97" s="291"/>
      <c r="AC97" s="291"/>
      <c r="CD97" s="291"/>
      <c r="CE97" s="291" t="s">
        <v>11</v>
      </c>
      <c r="CF97" s="291">
        <v>14086.644229959064</v>
      </c>
      <c r="CG97" s="291"/>
      <c r="CH97" s="291">
        <v>9667.6680362573225</v>
      </c>
      <c r="CI97" s="291">
        <v>7206.3451972487946</v>
      </c>
      <c r="CJ97" s="291">
        <v>2404.5067452775302</v>
      </c>
      <c r="CK97" s="291">
        <v>55.660101010101016</v>
      </c>
      <c r="CL97" s="291">
        <v>3651.5869100623336</v>
      </c>
      <c r="CM97" s="291">
        <v>4152.3412489118209</v>
      </c>
      <c r="CN97" s="291">
        <v>-619.58438217730838</v>
      </c>
      <c r="CO97" s="291">
        <v>890.41209590323263</v>
      </c>
      <c r="CP97" s="291">
        <v>3820.453348646035</v>
      </c>
      <c r="CQ97" s="291">
        <v>2925.7722742914693</v>
      </c>
      <c r="CR97" s="291">
        <v>-100.02626163645272</v>
      </c>
      <c r="CS97" s="291"/>
      <c r="CT97" s="291" t="s">
        <v>11</v>
      </c>
      <c r="CU97" s="291">
        <f t="shared" si="108"/>
        <v>14086.644229959064</v>
      </c>
      <c r="CV97" s="291">
        <f t="shared" si="98"/>
        <v>9667.6680362573225</v>
      </c>
      <c r="CW97" s="291">
        <f t="shared" si="99"/>
        <v>7206.3451972487946</v>
      </c>
      <c r="CX97" s="291">
        <f t="shared" si="100"/>
        <v>2404.5067452775302</v>
      </c>
      <c r="CY97" s="291">
        <f t="shared" si="101"/>
        <v>55.660101010101016</v>
      </c>
      <c r="CZ97" s="291">
        <f t="shared" si="102"/>
        <v>3651.5869100623336</v>
      </c>
      <c r="DA97" s="291">
        <f t="shared" si="103"/>
        <v>4152.3412489118209</v>
      </c>
      <c r="DB97" s="291">
        <f t="shared" si="109"/>
        <v>3820.453348646035</v>
      </c>
      <c r="DC97" s="291">
        <f t="shared" si="110"/>
        <v>2925.7722742914693</v>
      </c>
    </row>
    <row r="98" spans="18:107" x14ac:dyDescent="0.25">
      <c r="R98" s="291"/>
      <c r="S98" s="291"/>
      <c r="T98" s="291"/>
      <c r="U98" s="291"/>
      <c r="V98" s="291"/>
      <c r="W98" s="291"/>
      <c r="X98" s="291"/>
      <c r="Y98" s="291"/>
      <c r="Z98" s="291"/>
      <c r="AA98" s="291"/>
      <c r="AB98" s="291"/>
      <c r="AC98" s="291"/>
      <c r="CD98" s="291">
        <v>2011</v>
      </c>
      <c r="CE98" s="291" t="s">
        <v>13</v>
      </c>
      <c r="CF98" s="291">
        <v>13024.8</v>
      </c>
      <c r="CG98" s="291"/>
      <c r="CH98" s="291">
        <v>9399.6</v>
      </c>
      <c r="CI98" s="291">
        <v>6777.3</v>
      </c>
      <c r="CJ98" s="291">
        <v>2566.8000000000002</v>
      </c>
      <c r="CK98" s="291">
        <v>55.5</v>
      </c>
      <c r="CL98" s="291">
        <v>2412.1</v>
      </c>
      <c r="CM98" s="291">
        <v>1800.5</v>
      </c>
      <c r="CN98" s="291">
        <v>611.6</v>
      </c>
      <c r="CO98" s="291">
        <v>1220.9000000000001</v>
      </c>
      <c r="CP98" s="291">
        <v>3607.1</v>
      </c>
      <c r="CQ98" s="291">
        <v>2386.1999999999998</v>
      </c>
      <c r="CR98" s="291">
        <v>-7.8</v>
      </c>
      <c r="CS98" s="291">
        <v>2011</v>
      </c>
      <c r="CT98" s="291" t="s">
        <v>13</v>
      </c>
      <c r="CU98" s="291">
        <f t="shared" si="108"/>
        <v>13024.8</v>
      </c>
      <c r="CV98" s="291">
        <f t="shared" ref="CV98:CV135" si="111">CH98</f>
        <v>9399.6</v>
      </c>
      <c r="CW98" s="291">
        <f t="shared" ref="CW98:CW135" si="112">CI98</f>
        <v>6777.3</v>
      </c>
      <c r="CX98" s="291">
        <f t="shared" ref="CX98:CX135" si="113">CJ98</f>
        <v>2566.8000000000002</v>
      </c>
      <c r="CY98" s="291">
        <f t="shared" ref="CY98:CY135" si="114">CK98</f>
        <v>55.5</v>
      </c>
      <c r="CZ98" s="291">
        <f t="shared" ref="CZ98:CZ135" si="115">CL98</f>
        <v>2412.1</v>
      </c>
      <c r="DA98" s="291">
        <f t="shared" ref="DA98:DA135" si="116">CM98</f>
        <v>1800.5</v>
      </c>
      <c r="DB98" s="291">
        <f t="shared" si="109"/>
        <v>3607.1</v>
      </c>
      <c r="DC98" s="291">
        <f t="shared" si="110"/>
        <v>2386.1999999999998</v>
      </c>
    </row>
    <row r="99" spans="18:107" x14ac:dyDescent="0.25">
      <c r="R99" s="291"/>
      <c r="S99" s="291"/>
      <c r="T99" s="291"/>
      <c r="U99" s="291"/>
      <c r="V99" s="291"/>
      <c r="W99" s="291"/>
      <c r="X99" s="291"/>
      <c r="Y99" s="291"/>
      <c r="Z99" s="291"/>
      <c r="AA99" s="291"/>
      <c r="AB99" s="291"/>
      <c r="AC99" s="291"/>
      <c r="CD99" s="291"/>
      <c r="CE99" s="291" t="s">
        <v>14</v>
      </c>
      <c r="CF99" s="291">
        <v>14434.8</v>
      </c>
      <c r="CG99" s="291"/>
      <c r="CH99" s="291">
        <v>9964.1</v>
      </c>
      <c r="CI99" s="291">
        <v>7262.5</v>
      </c>
      <c r="CJ99" s="291">
        <v>2645.2</v>
      </c>
      <c r="CK99" s="291">
        <v>56.4</v>
      </c>
      <c r="CL99" s="291">
        <v>3260.8</v>
      </c>
      <c r="CM99" s="291">
        <v>2714.5</v>
      </c>
      <c r="CN99" s="291">
        <v>546.29999999999995</v>
      </c>
      <c r="CO99" s="291">
        <v>1233</v>
      </c>
      <c r="CP99" s="291">
        <v>4156.3</v>
      </c>
      <c r="CQ99" s="291">
        <v>2923.3</v>
      </c>
      <c r="CR99" s="291">
        <v>-23.1</v>
      </c>
      <c r="CS99" s="291"/>
      <c r="CT99" s="291" t="s">
        <v>14</v>
      </c>
      <c r="CU99" s="291">
        <f t="shared" ref="CU99:CU135" si="117">CF99</f>
        <v>14434.8</v>
      </c>
      <c r="CV99" s="291">
        <f t="shared" si="111"/>
        <v>9964.1</v>
      </c>
      <c r="CW99" s="291">
        <f t="shared" si="112"/>
        <v>7262.5</v>
      </c>
      <c r="CX99" s="291">
        <f t="shared" si="113"/>
        <v>2645.2</v>
      </c>
      <c r="CY99" s="291">
        <f t="shared" si="114"/>
        <v>56.4</v>
      </c>
      <c r="CZ99" s="291">
        <f t="shared" si="115"/>
        <v>3260.8</v>
      </c>
      <c r="DA99" s="291">
        <f t="shared" si="116"/>
        <v>2714.5</v>
      </c>
      <c r="DB99" s="291">
        <f t="shared" ref="DB99:DB135" si="118">CP99</f>
        <v>4156.3</v>
      </c>
      <c r="DC99" s="291">
        <f t="shared" ref="DC99:DC135" si="119">CQ99</f>
        <v>2923.3</v>
      </c>
    </row>
    <row r="100" spans="18:107" x14ac:dyDescent="0.25">
      <c r="R100" s="291"/>
      <c r="S100" s="291"/>
      <c r="T100" s="291"/>
      <c r="U100" s="291"/>
      <c r="V100" s="291"/>
      <c r="W100" s="291"/>
      <c r="X100" s="291"/>
      <c r="Y100" s="291"/>
      <c r="Z100" s="291"/>
      <c r="AA100" s="291"/>
      <c r="AB100" s="291"/>
      <c r="AC100" s="291"/>
      <c r="CD100" s="291"/>
      <c r="CE100" s="291" t="s">
        <v>15</v>
      </c>
      <c r="CF100" s="291">
        <v>15745.6</v>
      </c>
      <c r="CG100" s="291"/>
      <c r="CH100" s="291">
        <v>10434</v>
      </c>
      <c r="CI100" s="291">
        <v>7734.4</v>
      </c>
      <c r="CJ100" s="291">
        <v>2643</v>
      </c>
      <c r="CK100" s="291">
        <v>56.6</v>
      </c>
      <c r="CL100" s="291">
        <v>4345.7</v>
      </c>
      <c r="CM100" s="291">
        <v>3245.6</v>
      </c>
      <c r="CN100" s="291">
        <v>1100.0999999999999</v>
      </c>
      <c r="CO100" s="291">
        <v>1006.1</v>
      </c>
      <c r="CP100" s="291">
        <v>4197.2</v>
      </c>
      <c r="CQ100" s="291">
        <v>3191.1</v>
      </c>
      <c r="CR100" s="291">
        <v>-40.200000000000003</v>
      </c>
      <c r="CS100" s="291"/>
      <c r="CT100" s="291" t="s">
        <v>15</v>
      </c>
      <c r="CU100" s="291">
        <f t="shared" si="117"/>
        <v>15745.6</v>
      </c>
      <c r="CV100" s="291">
        <f t="shared" si="111"/>
        <v>10434</v>
      </c>
      <c r="CW100" s="291">
        <f t="shared" si="112"/>
        <v>7734.4</v>
      </c>
      <c r="CX100" s="291">
        <f t="shared" si="113"/>
        <v>2643</v>
      </c>
      <c r="CY100" s="291">
        <f t="shared" si="114"/>
        <v>56.6</v>
      </c>
      <c r="CZ100" s="291">
        <f t="shared" si="115"/>
        <v>4345.7</v>
      </c>
      <c r="DA100" s="291">
        <f t="shared" si="116"/>
        <v>3245.6</v>
      </c>
      <c r="DB100" s="291">
        <f t="shared" si="118"/>
        <v>4197.2</v>
      </c>
      <c r="DC100" s="291">
        <f t="shared" si="119"/>
        <v>3191.1</v>
      </c>
    </row>
    <row r="101" spans="18:107" x14ac:dyDescent="0.25">
      <c r="R101" s="291"/>
      <c r="S101" s="291"/>
      <c r="T101" s="291"/>
      <c r="U101" s="291"/>
      <c r="V101" s="291"/>
      <c r="W101" s="291"/>
      <c r="X101" s="291"/>
      <c r="Y101" s="291"/>
      <c r="Z101" s="291"/>
      <c r="AA101" s="291"/>
      <c r="AB101" s="291"/>
      <c r="AC101" s="291"/>
      <c r="CD101" s="291"/>
      <c r="CE101" s="291" t="s">
        <v>16</v>
      </c>
      <c r="CF101" s="291">
        <v>16908.8</v>
      </c>
      <c r="CG101" s="291"/>
      <c r="CH101" s="291">
        <v>11086.1</v>
      </c>
      <c r="CI101" s="291">
        <v>8288.4</v>
      </c>
      <c r="CJ101" s="291">
        <v>2740.4</v>
      </c>
      <c r="CK101" s="291">
        <v>57.3</v>
      </c>
      <c r="CL101" s="291">
        <v>4565.5</v>
      </c>
      <c r="CM101" s="291">
        <v>5056.7</v>
      </c>
      <c r="CN101" s="291">
        <v>-491.2</v>
      </c>
      <c r="CO101" s="291">
        <v>1394.4</v>
      </c>
      <c r="CP101" s="291">
        <v>4904.6000000000004</v>
      </c>
      <c r="CQ101" s="291">
        <v>3510.2</v>
      </c>
      <c r="CR101" s="291">
        <v>-137.19999999999999</v>
      </c>
      <c r="CS101" s="291"/>
      <c r="CT101" s="291" t="s">
        <v>16</v>
      </c>
      <c r="CU101" s="291">
        <f t="shared" si="117"/>
        <v>16908.8</v>
      </c>
      <c r="CV101" s="291">
        <f t="shared" si="111"/>
        <v>11086.1</v>
      </c>
      <c r="CW101" s="291">
        <f t="shared" si="112"/>
        <v>8288.4</v>
      </c>
      <c r="CX101" s="291">
        <f t="shared" si="113"/>
        <v>2740.4</v>
      </c>
      <c r="CY101" s="291">
        <f t="shared" si="114"/>
        <v>57.3</v>
      </c>
      <c r="CZ101" s="291">
        <f t="shared" si="115"/>
        <v>4565.5</v>
      </c>
      <c r="DA101" s="291">
        <f t="shared" si="116"/>
        <v>5056.7</v>
      </c>
      <c r="DB101" s="291">
        <f t="shared" si="118"/>
        <v>4904.6000000000004</v>
      </c>
      <c r="DC101" s="291">
        <f t="shared" si="119"/>
        <v>3510.2</v>
      </c>
    </row>
    <row r="102" spans="18:107" x14ac:dyDescent="0.25">
      <c r="R102" s="291"/>
      <c r="S102" s="291"/>
      <c r="T102" s="291"/>
      <c r="U102" s="291"/>
      <c r="V102" s="291"/>
      <c r="W102" s="291"/>
      <c r="X102" s="291"/>
      <c r="Y102" s="291"/>
      <c r="Z102" s="291"/>
      <c r="AA102" s="291"/>
      <c r="AB102" s="291"/>
      <c r="AC102" s="291"/>
      <c r="CD102" s="291">
        <v>2012</v>
      </c>
      <c r="CE102" s="291" t="s">
        <v>13</v>
      </c>
      <c r="CF102" s="291">
        <v>15182.8</v>
      </c>
      <c r="CG102" s="291"/>
      <c r="CH102" s="291">
        <v>10833.8</v>
      </c>
      <c r="CI102" s="291">
        <v>7812.5</v>
      </c>
      <c r="CJ102" s="291">
        <v>2960.7</v>
      </c>
      <c r="CK102" s="291">
        <v>60.6</v>
      </c>
      <c r="CL102" s="291">
        <v>2929.3</v>
      </c>
      <c r="CM102" s="291">
        <v>2191.6999999999998</v>
      </c>
      <c r="CN102" s="291">
        <v>737.6</v>
      </c>
      <c r="CO102" s="291">
        <v>1537.9</v>
      </c>
      <c r="CP102" s="291">
        <v>4359.3999999999996</v>
      </c>
      <c r="CQ102" s="291">
        <v>2821.5</v>
      </c>
      <c r="CR102" s="291">
        <v>-118.2</v>
      </c>
      <c r="CS102" s="291">
        <v>2012</v>
      </c>
      <c r="CT102" s="291" t="s">
        <v>13</v>
      </c>
      <c r="CU102" s="291">
        <f t="shared" si="117"/>
        <v>15182.8</v>
      </c>
      <c r="CV102" s="291">
        <f t="shared" si="111"/>
        <v>10833.8</v>
      </c>
      <c r="CW102" s="291">
        <f t="shared" si="112"/>
        <v>7812.5</v>
      </c>
      <c r="CX102" s="291">
        <f t="shared" si="113"/>
        <v>2960.7</v>
      </c>
      <c r="CY102" s="291">
        <f t="shared" si="114"/>
        <v>60.6</v>
      </c>
      <c r="CZ102" s="291">
        <f t="shared" si="115"/>
        <v>2929.3</v>
      </c>
      <c r="DA102" s="291">
        <f t="shared" si="116"/>
        <v>2191.6999999999998</v>
      </c>
      <c r="DB102" s="291">
        <f t="shared" si="118"/>
        <v>4359.3999999999996</v>
      </c>
      <c r="DC102" s="291">
        <f t="shared" si="119"/>
        <v>2821.5</v>
      </c>
    </row>
    <row r="103" spans="18:107" x14ac:dyDescent="0.25">
      <c r="R103" s="291"/>
      <c r="S103" s="291"/>
      <c r="T103" s="291"/>
      <c r="U103" s="291"/>
      <c r="V103" s="291"/>
      <c r="W103" s="291"/>
      <c r="X103" s="291"/>
      <c r="Y103" s="291"/>
      <c r="Z103" s="291"/>
      <c r="AA103" s="291"/>
      <c r="AB103" s="291"/>
      <c r="AC103" s="291"/>
      <c r="CD103" s="291"/>
      <c r="CE103" s="291" t="s">
        <v>14</v>
      </c>
      <c r="CF103" s="291">
        <v>16436</v>
      </c>
      <c r="CG103" s="291"/>
      <c r="CH103" s="291">
        <v>11421.1</v>
      </c>
      <c r="CI103" s="291">
        <v>8336.9</v>
      </c>
      <c r="CJ103" s="291">
        <v>3022.6</v>
      </c>
      <c r="CK103" s="291">
        <v>61.6</v>
      </c>
      <c r="CL103" s="291">
        <v>3856.6</v>
      </c>
      <c r="CM103" s="291">
        <v>3168.7</v>
      </c>
      <c r="CN103" s="291">
        <v>687.9</v>
      </c>
      <c r="CO103" s="291">
        <v>1224.9000000000001</v>
      </c>
      <c r="CP103" s="291">
        <v>4551.7</v>
      </c>
      <c r="CQ103" s="291">
        <v>3326.8</v>
      </c>
      <c r="CR103" s="291">
        <v>-66.599999999999994</v>
      </c>
      <c r="CS103" s="291"/>
      <c r="CT103" s="291" t="s">
        <v>14</v>
      </c>
      <c r="CU103" s="291">
        <f t="shared" si="117"/>
        <v>16436</v>
      </c>
      <c r="CV103" s="291">
        <f t="shared" si="111"/>
        <v>11421.1</v>
      </c>
      <c r="CW103" s="291">
        <f t="shared" si="112"/>
        <v>8336.9</v>
      </c>
      <c r="CX103" s="291">
        <f t="shared" si="113"/>
        <v>3022.6</v>
      </c>
      <c r="CY103" s="291">
        <f t="shared" si="114"/>
        <v>61.6</v>
      </c>
      <c r="CZ103" s="291">
        <f t="shared" si="115"/>
        <v>3856.6</v>
      </c>
      <c r="DA103" s="291">
        <f t="shared" si="116"/>
        <v>3168.7</v>
      </c>
      <c r="DB103" s="291">
        <f t="shared" si="118"/>
        <v>4551.7</v>
      </c>
      <c r="DC103" s="291">
        <f t="shared" si="119"/>
        <v>3326.8</v>
      </c>
    </row>
    <row r="104" spans="18:107" x14ac:dyDescent="0.25">
      <c r="R104" s="291"/>
      <c r="S104" s="291"/>
      <c r="T104" s="291"/>
      <c r="U104" s="291"/>
      <c r="V104" s="291"/>
      <c r="W104" s="291"/>
      <c r="X104" s="291"/>
      <c r="Y104" s="291"/>
      <c r="Z104" s="291"/>
      <c r="AA104" s="291"/>
      <c r="AB104" s="291"/>
      <c r="AC104" s="291"/>
      <c r="CD104" s="291"/>
      <c r="CE104" s="291" t="s">
        <v>15</v>
      </c>
      <c r="CF104" s="291">
        <v>17715.8</v>
      </c>
      <c r="CG104" s="291"/>
      <c r="CH104" s="291">
        <v>12142.6</v>
      </c>
      <c r="CI104" s="291">
        <v>8993.4</v>
      </c>
      <c r="CJ104" s="291">
        <v>3086.4</v>
      </c>
      <c r="CK104" s="291">
        <v>62.8</v>
      </c>
      <c r="CL104" s="291">
        <v>4903</v>
      </c>
      <c r="CM104" s="291">
        <v>3741.1</v>
      </c>
      <c r="CN104" s="291">
        <v>1161.9000000000001</v>
      </c>
      <c r="CO104" s="291">
        <v>744.4</v>
      </c>
      <c r="CP104" s="291">
        <v>4529.7</v>
      </c>
      <c r="CQ104" s="291">
        <v>3785.3</v>
      </c>
      <c r="CR104" s="291">
        <v>-74.2</v>
      </c>
      <c r="CS104" s="291"/>
      <c r="CT104" s="291" t="s">
        <v>15</v>
      </c>
      <c r="CU104" s="291">
        <f t="shared" si="117"/>
        <v>17715.8</v>
      </c>
      <c r="CV104" s="291">
        <f t="shared" si="111"/>
        <v>12142.6</v>
      </c>
      <c r="CW104" s="291">
        <f t="shared" si="112"/>
        <v>8993.4</v>
      </c>
      <c r="CX104" s="291">
        <f t="shared" si="113"/>
        <v>3086.4</v>
      </c>
      <c r="CY104" s="291">
        <f t="shared" si="114"/>
        <v>62.8</v>
      </c>
      <c r="CZ104" s="291">
        <f t="shared" si="115"/>
        <v>4903</v>
      </c>
      <c r="DA104" s="291">
        <f t="shared" si="116"/>
        <v>3741.1</v>
      </c>
      <c r="DB104" s="291">
        <f t="shared" si="118"/>
        <v>4529.7</v>
      </c>
      <c r="DC104" s="291">
        <f t="shared" si="119"/>
        <v>3785.3</v>
      </c>
    </row>
    <row r="105" spans="18:107" x14ac:dyDescent="0.25">
      <c r="R105" s="291"/>
      <c r="S105" s="291"/>
      <c r="T105" s="291"/>
      <c r="U105" s="291"/>
      <c r="V105" s="291"/>
      <c r="W105" s="291"/>
      <c r="X105" s="291"/>
      <c r="Y105" s="291"/>
      <c r="Z105" s="291"/>
      <c r="AA105" s="291"/>
      <c r="AB105" s="291"/>
      <c r="AC105" s="291"/>
      <c r="CD105" s="291"/>
      <c r="CE105" s="291" t="s">
        <v>16</v>
      </c>
      <c r="CF105" s="291">
        <v>18768.900000000001</v>
      </c>
      <c r="CG105" s="291"/>
      <c r="CH105" s="291">
        <v>12875.9</v>
      </c>
      <c r="CI105" s="291">
        <v>9645.7000000000007</v>
      </c>
      <c r="CJ105" s="291">
        <v>3166.6</v>
      </c>
      <c r="CK105" s="291">
        <v>63.6</v>
      </c>
      <c r="CL105" s="291">
        <v>5033</v>
      </c>
      <c r="CM105" s="291">
        <v>5582.4</v>
      </c>
      <c r="CN105" s="291">
        <v>-549.4</v>
      </c>
      <c r="CO105" s="291">
        <v>1030.7</v>
      </c>
      <c r="CP105" s="291">
        <v>4884</v>
      </c>
      <c r="CQ105" s="291">
        <v>3853.3</v>
      </c>
      <c r="CR105" s="291">
        <v>-170.7</v>
      </c>
      <c r="CS105" s="291"/>
      <c r="CT105" s="291" t="s">
        <v>16</v>
      </c>
      <c r="CU105" s="291">
        <f t="shared" si="117"/>
        <v>18768.900000000001</v>
      </c>
      <c r="CV105" s="291">
        <f t="shared" si="111"/>
        <v>12875.9</v>
      </c>
      <c r="CW105" s="291">
        <f t="shared" si="112"/>
        <v>9645.7000000000007</v>
      </c>
      <c r="CX105" s="291">
        <f t="shared" si="113"/>
        <v>3166.6</v>
      </c>
      <c r="CY105" s="291">
        <f t="shared" si="114"/>
        <v>63.6</v>
      </c>
      <c r="CZ105" s="291">
        <f t="shared" si="115"/>
        <v>5033</v>
      </c>
      <c r="DA105" s="291">
        <f t="shared" si="116"/>
        <v>5582.4</v>
      </c>
      <c r="DB105" s="291">
        <f t="shared" si="118"/>
        <v>4884</v>
      </c>
      <c r="DC105" s="291">
        <f t="shared" si="119"/>
        <v>3853.3</v>
      </c>
    </row>
    <row r="106" spans="18:107" x14ac:dyDescent="0.25">
      <c r="R106" s="291"/>
      <c r="S106" s="291"/>
      <c r="T106" s="291"/>
      <c r="U106" s="291"/>
      <c r="V106" s="291"/>
      <c r="W106" s="291"/>
      <c r="X106" s="291"/>
      <c r="Y106" s="291"/>
      <c r="Z106" s="291"/>
      <c r="AA106" s="291"/>
      <c r="AB106" s="291"/>
      <c r="AC106" s="291"/>
      <c r="CD106" s="291">
        <v>2013</v>
      </c>
      <c r="CE106" s="291" t="s">
        <v>13</v>
      </c>
      <c r="CF106" s="291">
        <v>16370</v>
      </c>
      <c r="CG106" s="291"/>
      <c r="CH106" s="291">
        <v>12101.5</v>
      </c>
      <c r="CI106" s="291">
        <v>8712.4</v>
      </c>
      <c r="CJ106" s="291">
        <v>3325.8</v>
      </c>
      <c r="CK106" s="291">
        <v>63.3</v>
      </c>
      <c r="CL106" s="291">
        <v>3217.6</v>
      </c>
      <c r="CM106" s="291">
        <v>2488.6</v>
      </c>
      <c r="CN106" s="291">
        <v>729</v>
      </c>
      <c r="CO106" s="291">
        <v>1162.9000000000001</v>
      </c>
      <c r="CP106" s="291">
        <v>4258.1000000000004</v>
      </c>
      <c r="CQ106" s="291">
        <v>3095.2</v>
      </c>
      <c r="CR106" s="291">
        <v>-112</v>
      </c>
      <c r="CS106" s="291">
        <v>2013</v>
      </c>
      <c r="CT106" s="291" t="s">
        <v>13</v>
      </c>
      <c r="CU106" s="291">
        <f t="shared" si="117"/>
        <v>16370</v>
      </c>
      <c r="CV106" s="291">
        <f t="shared" si="111"/>
        <v>12101.5</v>
      </c>
      <c r="CW106" s="291">
        <f t="shared" si="112"/>
        <v>8712.4</v>
      </c>
      <c r="CX106" s="291">
        <f t="shared" si="113"/>
        <v>3325.8</v>
      </c>
      <c r="CY106" s="291">
        <f t="shared" si="114"/>
        <v>63.3</v>
      </c>
      <c r="CZ106" s="291">
        <f t="shared" si="115"/>
        <v>3217.6</v>
      </c>
      <c r="DA106" s="291">
        <f t="shared" si="116"/>
        <v>2488.6</v>
      </c>
      <c r="DB106" s="291">
        <f t="shared" si="118"/>
        <v>4258.1000000000004</v>
      </c>
      <c r="DC106" s="291">
        <f t="shared" si="119"/>
        <v>3095.2</v>
      </c>
    </row>
    <row r="107" spans="18:107" x14ac:dyDescent="0.25">
      <c r="R107" s="291"/>
      <c r="S107" s="291"/>
      <c r="T107" s="291"/>
      <c r="U107" s="291"/>
      <c r="V107" s="291"/>
      <c r="W107" s="291"/>
      <c r="X107" s="291"/>
      <c r="Y107" s="291"/>
      <c r="Z107" s="291"/>
      <c r="AA107" s="291"/>
      <c r="AB107" s="291"/>
      <c r="AC107" s="291"/>
      <c r="CD107" s="291"/>
      <c r="CE107" s="291" t="s">
        <v>14</v>
      </c>
      <c r="CF107" s="291">
        <v>17507.900000000001</v>
      </c>
      <c r="CG107" s="291"/>
      <c r="CH107" s="291">
        <v>12777.6</v>
      </c>
      <c r="CI107" s="291">
        <v>9334.4</v>
      </c>
      <c r="CJ107" s="291">
        <v>3378.9</v>
      </c>
      <c r="CK107" s="291">
        <v>64.3</v>
      </c>
      <c r="CL107" s="291">
        <v>3915.3</v>
      </c>
      <c r="CM107" s="291">
        <v>3515.3</v>
      </c>
      <c r="CN107" s="291">
        <v>400</v>
      </c>
      <c r="CO107" s="291">
        <v>924.4</v>
      </c>
      <c r="CP107" s="291">
        <v>4577.3999999999996</v>
      </c>
      <c r="CQ107" s="291">
        <v>3653</v>
      </c>
      <c r="CR107" s="291">
        <v>-109.4</v>
      </c>
      <c r="CS107" s="291"/>
      <c r="CT107" s="291" t="s">
        <v>14</v>
      </c>
      <c r="CU107" s="291">
        <f t="shared" si="117"/>
        <v>17507.900000000001</v>
      </c>
      <c r="CV107" s="291">
        <f t="shared" si="111"/>
        <v>12777.6</v>
      </c>
      <c r="CW107" s="291">
        <f t="shared" si="112"/>
        <v>9334.4</v>
      </c>
      <c r="CX107" s="291">
        <f t="shared" si="113"/>
        <v>3378.9</v>
      </c>
      <c r="CY107" s="291">
        <f t="shared" si="114"/>
        <v>64.3</v>
      </c>
      <c r="CZ107" s="291">
        <f t="shared" si="115"/>
        <v>3915.3</v>
      </c>
      <c r="DA107" s="291">
        <f t="shared" si="116"/>
        <v>3515.3</v>
      </c>
      <c r="DB107" s="291">
        <f t="shared" si="118"/>
        <v>4577.3999999999996</v>
      </c>
      <c r="DC107" s="291">
        <f t="shared" si="119"/>
        <v>3653</v>
      </c>
    </row>
    <row r="108" spans="18:107" x14ac:dyDescent="0.25">
      <c r="R108" s="291"/>
      <c r="S108" s="291"/>
      <c r="T108" s="291"/>
      <c r="U108" s="291"/>
      <c r="V108" s="291"/>
      <c r="W108" s="291"/>
      <c r="X108" s="291"/>
      <c r="Y108" s="291"/>
      <c r="Z108" s="291"/>
      <c r="AA108" s="291"/>
      <c r="AB108" s="291"/>
      <c r="AC108" s="291"/>
      <c r="CD108" s="291"/>
      <c r="CE108" s="291" t="s">
        <v>15</v>
      </c>
      <c r="CF108" s="291">
        <v>19003.5</v>
      </c>
      <c r="CG108" s="291"/>
      <c r="CH108" s="291">
        <v>13482.6</v>
      </c>
      <c r="CI108" s="291">
        <v>9992.4</v>
      </c>
      <c r="CJ108" s="291">
        <v>3424.9</v>
      </c>
      <c r="CK108" s="291">
        <v>65.3</v>
      </c>
      <c r="CL108" s="291">
        <v>4920</v>
      </c>
      <c r="CM108" s="291">
        <v>3996.8</v>
      </c>
      <c r="CN108" s="291">
        <v>923.2</v>
      </c>
      <c r="CO108" s="291">
        <v>790.2</v>
      </c>
      <c r="CP108" s="291">
        <v>4887.1000000000004</v>
      </c>
      <c r="CQ108" s="291">
        <v>4096.8999999999996</v>
      </c>
      <c r="CR108" s="291">
        <v>-189.3</v>
      </c>
      <c r="CS108" s="291"/>
      <c r="CT108" s="291" t="s">
        <v>15</v>
      </c>
      <c r="CU108" s="291">
        <f t="shared" si="117"/>
        <v>19003.5</v>
      </c>
      <c r="CV108" s="291">
        <f t="shared" si="111"/>
        <v>13482.6</v>
      </c>
      <c r="CW108" s="291">
        <f t="shared" si="112"/>
        <v>9992.4</v>
      </c>
      <c r="CX108" s="291">
        <f t="shared" si="113"/>
        <v>3424.9</v>
      </c>
      <c r="CY108" s="291">
        <f t="shared" si="114"/>
        <v>65.3</v>
      </c>
      <c r="CZ108" s="291">
        <f t="shared" si="115"/>
        <v>4920</v>
      </c>
      <c r="DA108" s="291">
        <f t="shared" si="116"/>
        <v>3996.8</v>
      </c>
      <c r="DB108" s="291">
        <f t="shared" si="118"/>
        <v>4887.1000000000004</v>
      </c>
      <c r="DC108" s="291">
        <f t="shared" si="119"/>
        <v>4096.8999999999996</v>
      </c>
    </row>
    <row r="109" spans="18:107" x14ac:dyDescent="0.25">
      <c r="R109" s="291"/>
      <c r="S109" s="291"/>
      <c r="T109" s="291"/>
      <c r="U109" s="291"/>
      <c r="V109" s="291"/>
      <c r="W109" s="291"/>
      <c r="X109" s="291"/>
      <c r="Y109" s="291"/>
      <c r="Z109" s="291"/>
      <c r="AA109" s="291"/>
      <c r="AB109" s="291"/>
      <c r="AC109" s="291"/>
      <c r="CD109" s="291"/>
      <c r="CE109" s="291" t="s">
        <v>16</v>
      </c>
      <c r="CF109" s="291">
        <v>20104.3</v>
      </c>
      <c r="CG109" s="291"/>
      <c r="CH109" s="291">
        <v>14071.9</v>
      </c>
      <c r="CI109" s="291">
        <v>10505.1</v>
      </c>
      <c r="CJ109" s="291">
        <v>3500.7</v>
      </c>
      <c r="CK109" s="291">
        <v>66.099999999999994</v>
      </c>
      <c r="CL109" s="291">
        <v>4932.1000000000004</v>
      </c>
      <c r="CM109" s="291">
        <v>6012.5</v>
      </c>
      <c r="CN109" s="291">
        <v>-1080.4000000000001</v>
      </c>
      <c r="CO109" s="291">
        <v>1066.3</v>
      </c>
      <c r="CP109" s="291">
        <v>5140.8</v>
      </c>
      <c r="CQ109" s="291">
        <v>4074.5</v>
      </c>
      <c r="CR109" s="291">
        <v>34</v>
      </c>
      <c r="CS109" s="291"/>
      <c r="CT109" s="291" t="s">
        <v>16</v>
      </c>
      <c r="CU109" s="291">
        <f t="shared" si="117"/>
        <v>20104.3</v>
      </c>
      <c r="CV109" s="291">
        <f t="shared" si="111"/>
        <v>14071.9</v>
      </c>
      <c r="CW109" s="291">
        <f t="shared" si="112"/>
        <v>10505.1</v>
      </c>
      <c r="CX109" s="291">
        <f t="shared" si="113"/>
        <v>3500.7</v>
      </c>
      <c r="CY109" s="291">
        <f t="shared" si="114"/>
        <v>66.099999999999994</v>
      </c>
      <c r="CZ109" s="291">
        <f t="shared" si="115"/>
        <v>4932.1000000000004</v>
      </c>
      <c r="DA109" s="291">
        <f t="shared" si="116"/>
        <v>6012.5</v>
      </c>
      <c r="DB109" s="291">
        <f t="shared" si="118"/>
        <v>5140.8</v>
      </c>
      <c r="DC109" s="291">
        <f t="shared" si="119"/>
        <v>4074.5</v>
      </c>
    </row>
    <row r="110" spans="18:107" x14ac:dyDescent="0.25">
      <c r="R110" s="291"/>
      <c r="S110" s="291"/>
      <c r="T110" s="291"/>
      <c r="U110" s="291"/>
      <c r="V110" s="291"/>
      <c r="W110" s="291"/>
      <c r="X110" s="291"/>
      <c r="Y110" s="291"/>
      <c r="Z110" s="291"/>
      <c r="AA110" s="291"/>
      <c r="AB110" s="291"/>
      <c r="AC110" s="291"/>
      <c r="CD110" s="291">
        <v>2014</v>
      </c>
      <c r="CE110" s="291" t="s">
        <v>13</v>
      </c>
      <c r="CF110" s="291">
        <v>17311.400000000001</v>
      </c>
      <c r="CG110" s="291"/>
      <c r="CH110" s="291">
        <v>13013.1</v>
      </c>
      <c r="CI110" s="291">
        <v>9515.2000000000007</v>
      </c>
      <c r="CJ110" s="291">
        <v>3428.1</v>
      </c>
      <c r="CK110" s="291">
        <v>69.8</v>
      </c>
      <c r="CL110" s="291">
        <v>3043.4</v>
      </c>
      <c r="CM110" s="291">
        <v>2592.3000000000002</v>
      </c>
      <c r="CN110" s="291">
        <v>451.1</v>
      </c>
      <c r="CO110" s="291">
        <v>1373.6</v>
      </c>
      <c r="CP110" s="291">
        <v>4820</v>
      </c>
      <c r="CQ110" s="291">
        <v>3446.4</v>
      </c>
      <c r="CR110" s="291">
        <v>-118.7</v>
      </c>
      <c r="CS110" s="291">
        <v>2014</v>
      </c>
      <c r="CT110" s="291" t="s">
        <v>13</v>
      </c>
      <c r="CU110" s="291">
        <f t="shared" si="117"/>
        <v>17311.400000000001</v>
      </c>
      <c r="CV110" s="291">
        <f t="shared" si="111"/>
        <v>13013.1</v>
      </c>
      <c r="CW110" s="291">
        <f t="shared" si="112"/>
        <v>9515.2000000000007</v>
      </c>
      <c r="CX110" s="291">
        <f t="shared" si="113"/>
        <v>3428.1</v>
      </c>
      <c r="CY110" s="291">
        <f t="shared" si="114"/>
        <v>69.8</v>
      </c>
      <c r="CZ110" s="291">
        <f t="shared" si="115"/>
        <v>3043.4</v>
      </c>
      <c r="DA110" s="291">
        <f t="shared" si="116"/>
        <v>2592.3000000000002</v>
      </c>
      <c r="DB110" s="291">
        <f t="shared" si="118"/>
        <v>4820</v>
      </c>
      <c r="DC110" s="291">
        <f t="shared" si="119"/>
        <v>3446.4</v>
      </c>
    </row>
    <row r="111" spans="18:107" x14ac:dyDescent="0.25">
      <c r="R111" s="291"/>
      <c r="S111" s="291"/>
      <c r="T111" s="291"/>
      <c r="U111" s="291"/>
      <c r="V111" s="291"/>
      <c r="W111" s="291"/>
      <c r="X111" s="291"/>
      <c r="Y111" s="291"/>
      <c r="Z111" s="291"/>
      <c r="AA111" s="291"/>
      <c r="AB111" s="291"/>
      <c r="AC111" s="291"/>
      <c r="CD111" s="291"/>
      <c r="CE111" s="291" t="s">
        <v>14</v>
      </c>
      <c r="CF111" s="291">
        <v>19044.2</v>
      </c>
      <c r="CG111" s="291"/>
      <c r="CH111" s="291">
        <v>13738.6</v>
      </c>
      <c r="CI111" s="291">
        <v>10138.5</v>
      </c>
      <c r="CJ111" s="291">
        <v>3528.5</v>
      </c>
      <c r="CK111" s="291">
        <v>71.599999999999994</v>
      </c>
      <c r="CL111" s="291">
        <v>4122.2</v>
      </c>
      <c r="CM111" s="291">
        <v>3640.1</v>
      </c>
      <c r="CN111" s="291">
        <v>482.1</v>
      </c>
      <c r="CO111" s="291">
        <v>1295.8</v>
      </c>
      <c r="CP111" s="291">
        <v>5227.6000000000004</v>
      </c>
      <c r="CQ111" s="291">
        <v>3931.8</v>
      </c>
      <c r="CR111" s="291">
        <v>-112.4</v>
      </c>
      <c r="CS111" s="291"/>
      <c r="CT111" s="291" t="s">
        <v>14</v>
      </c>
      <c r="CU111" s="291">
        <f t="shared" si="117"/>
        <v>19044.2</v>
      </c>
      <c r="CV111" s="291">
        <f t="shared" si="111"/>
        <v>13738.6</v>
      </c>
      <c r="CW111" s="291">
        <f t="shared" si="112"/>
        <v>10138.5</v>
      </c>
      <c r="CX111" s="291">
        <f t="shared" si="113"/>
        <v>3528.5</v>
      </c>
      <c r="CY111" s="291">
        <f t="shared" si="114"/>
        <v>71.599999999999994</v>
      </c>
      <c r="CZ111" s="291">
        <f t="shared" si="115"/>
        <v>4122.2</v>
      </c>
      <c r="DA111" s="291">
        <f t="shared" si="116"/>
        <v>3640.1</v>
      </c>
      <c r="DB111" s="291">
        <f t="shared" si="118"/>
        <v>5227.6000000000004</v>
      </c>
      <c r="DC111" s="291">
        <f t="shared" si="119"/>
        <v>3931.8</v>
      </c>
    </row>
    <row r="112" spans="18:107" x14ac:dyDescent="0.25">
      <c r="R112" s="291"/>
      <c r="S112" s="291"/>
      <c r="T112" s="291"/>
      <c r="U112" s="291"/>
      <c r="V112" s="291"/>
      <c r="W112" s="291"/>
      <c r="X112" s="291"/>
      <c r="Y112" s="291"/>
      <c r="Z112" s="291"/>
      <c r="AA112" s="291"/>
      <c r="AB112" s="291"/>
      <c r="AC112" s="291"/>
      <c r="CD112" s="291"/>
      <c r="CE112" s="291" t="s">
        <v>15</v>
      </c>
      <c r="CF112" s="291">
        <v>20544</v>
      </c>
      <c r="CG112" s="291"/>
      <c r="CH112" s="291">
        <v>14491.7</v>
      </c>
      <c r="CI112" s="291">
        <v>10837.8</v>
      </c>
      <c r="CJ112" s="291">
        <v>3580.9</v>
      </c>
      <c r="CK112" s="291">
        <v>73</v>
      </c>
      <c r="CL112" s="291">
        <v>5148.8999999999996</v>
      </c>
      <c r="CM112" s="291">
        <v>4153</v>
      </c>
      <c r="CN112" s="291">
        <v>995.9</v>
      </c>
      <c r="CO112" s="291">
        <v>962.4</v>
      </c>
      <c r="CP112" s="291">
        <v>5191.7</v>
      </c>
      <c r="CQ112" s="291">
        <v>4229.3</v>
      </c>
      <c r="CR112" s="291">
        <v>-59</v>
      </c>
      <c r="CS112" s="291"/>
      <c r="CT112" s="291" t="s">
        <v>15</v>
      </c>
      <c r="CU112" s="291">
        <f t="shared" si="117"/>
        <v>20544</v>
      </c>
      <c r="CV112" s="291">
        <f t="shared" si="111"/>
        <v>14491.7</v>
      </c>
      <c r="CW112" s="291">
        <f t="shared" si="112"/>
        <v>10837.8</v>
      </c>
      <c r="CX112" s="291">
        <f t="shared" si="113"/>
        <v>3580.9</v>
      </c>
      <c r="CY112" s="291">
        <f t="shared" si="114"/>
        <v>73</v>
      </c>
      <c r="CZ112" s="291">
        <f t="shared" si="115"/>
        <v>5148.8999999999996</v>
      </c>
      <c r="DA112" s="291">
        <f t="shared" si="116"/>
        <v>4153</v>
      </c>
      <c r="DB112" s="291">
        <f t="shared" si="118"/>
        <v>5191.7</v>
      </c>
      <c r="DC112" s="291">
        <f t="shared" si="119"/>
        <v>4229.3</v>
      </c>
    </row>
    <row r="113" spans="18:107" x14ac:dyDescent="0.25">
      <c r="R113" s="291"/>
      <c r="S113" s="291"/>
      <c r="T113" s="291"/>
      <c r="U113" s="291"/>
      <c r="V113" s="291"/>
      <c r="W113" s="291"/>
      <c r="X113" s="291"/>
      <c r="Y113" s="291"/>
      <c r="Z113" s="291"/>
      <c r="AA113" s="291"/>
      <c r="AB113" s="291"/>
      <c r="AC113" s="291"/>
      <c r="CD113" s="291"/>
      <c r="CE113" s="291" t="s">
        <v>16</v>
      </c>
      <c r="CF113" s="291">
        <v>22130.5</v>
      </c>
      <c r="CG113" s="291"/>
      <c r="CH113" s="291">
        <v>15492.5</v>
      </c>
      <c r="CI113" s="291">
        <v>11707.2</v>
      </c>
      <c r="CJ113" s="291">
        <v>3709.5</v>
      </c>
      <c r="CK113" s="291">
        <v>75.8</v>
      </c>
      <c r="CL113" s="291">
        <v>5381</v>
      </c>
      <c r="CM113" s="291">
        <v>6540.6</v>
      </c>
      <c r="CN113" s="291">
        <v>-1159.5999999999999</v>
      </c>
      <c r="CO113" s="291">
        <v>1442.6</v>
      </c>
      <c r="CP113" s="291">
        <v>6186.6</v>
      </c>
      <c r="CQ113" s="291">
        <v>4744</v>
      </c>
      <c r="CR113" s="291">
        <v>-185.6</v>
      </c>
      <c r="CS113" s="291"/>
      <c r="CT113" s="291" t="s">
        <v>16</v>
      </c>
      <c r="CU113" s="291">
        <f t="shared" si="117"/>
        <v>22130.5</v>
      </c>
      <c r="CV113" s="291">
        <f t="shared" si="111"/>
        <v>15492.5</v>
      </c>
      <c r="CW113" s="291">
        <f t="shared" si="112"/>
        <v>11707.2</v>
      </c>
      <c r="CX113" s="291">
        <f t="shared" si="113"/>
        <v>3709.5</v>
      </c>
      <c r="CY113" s="291">
        <f t="shared" si="114"/>
        <v>75.8</v>
      </c>
      <c r="CZ113" s="291">
        <f t="shared" si="115"/>
        <v>5381</v>
      </c>
      <c r="DA113" s="291">
        <f t="shared" si="116"/>
        <v>6540.6</v>
      </c>
      <c r="DB113" s="291">
        <f t="shared" si="118"/>
        <v>6186.6</v>
      </c>
      <c r="DC113" s="291">
        <f t="shared" si="119"/>
        <v>4744</v>
      </c>
    </row>
    <row r="114" spans="18:107" x14ac:dyDescent="0.25">
      <c r="R114" s="291"/>
      <c r="S114" s="291"/>
      <c r="T114" s="291"/>
      <c r="U114" s="291"/>
      <c r="V114" s="291"/>
      <c r="W114" s="291"/>
      <c r="X114" s="291"/>
      <c r="Y114" s="291"/>
      <c r="Z114" s="291"/>
      <c r="AA114" s="291"/>
      <c r="AB114" s="291"/>
      <c r="AC114" s="291"/>
      <c r="CD114" s="291">
        <v>2015</v>
      </c>
      <c r="CE114" s="291" t="s">
        <v>13</v>
      </c>
      <c r="CF114" s="291">
        <v>18467.900000000001</v>
      </c>
      <c r="CG114" s="291"/>
      <c r="CH114" s="291">
        <v>13809</v>
      </c>
      <c r="CI114" s="291">
        <v>10178.1</v>
      </c>
      <c r="CJ114" s="291">
        <v>3554.1</v>
      </c>
      <c r="CK114" s="291">
        <v>76.8</v>
      </c>
      <c r="CL114" s="291">
        <v>2526.8000000000002</v>
      </c>
      <c r="CM114" s="291">
        <v>2839.1</v>
      </c>
      <c r="CN114" s="291">
        <v>-312.3</v>
      </c>
      <c r="CO114" s="291">
        <v>2310.1</v>
      </c>
      <c r="CP114" s="291">
        <v>6335.4</v>
      </c>
      <c r="CQ114" s="291">
        <v>4025.3</v>
      </c>
      <c r="CR114" s="291">
        <v>-178</v>
      </c>
      <c r="CS114" s="291">
        <v>2015</v>
      </c>
      <c r="CT114" s="291" t="s">
        <v>13</v>
      </c>
      <c r="CU114" s="291">
        <f t="shared" si="117"/>
        <v>18467.900000000001</v>
      </c>
      <c r="CV114" s="291">
        <f t="shared" si="111"/>
        <v>13809</v>
      </c>
      <c r="CW114" s="291">
        <f t="shared" si="112"/>
        <v>10178.1</v>
      </c>
      <c r="CX114" s="291">
        <f t="shared" si="113"/>
        <v>3554.1</v>
      </c>
      <c r="CY114" s="291">
        <f t="shared" si="114"/>
        <v>76.8</v>
      </c>
      <c r="CZ114" s="291">
        <f t="shared" si="115"/>
        <v>2526.8000000000002</v>
      </c>
      <c r="DA114" s="291">
        <f t="shared" si="116"/>
        <v>2839.1</v>
      </c>
      <c r="DB114" s="291">
        <f t="shared" si="118"/>
        <v>6335.4</v>
      </c>
      <c r="DC114" s="291">
        <f t="shared" si="119"/>
        <v>4025.3</v>
      </c>
    </row>
    <row r="115" spans="18:107" x14ac:dyDescent="0.25">
      <c r="R115" s="291"/>
      <c r="S115" s="291"/>
      <c r="T115" s="291"/>
      <c r="U115" s="291"/>
      <c r="V115" s="291"/>
      <c r="W115" s="291"/>
      <c r="X115" s="291"/>
      <c r="Y115" s="291"/>
      <c r="Z115" s="291"/>
      <c r="AA115" s="291"/>
      <c r="AB115" s="291"/>
      <c r="AC115" s="291"/>
      <c r="CD115" s="291"/>
      <c r="CE115" s="291" t="s">
        <v>14</v>
      </c>
      <c r="CF115" s="291">
        <v>19751</v>
      </c>
      <c r="CG115" s="291"/>
      <c r="CH115" s="291">
        <v>14198.2</v>
      </c>
      <c r="CI115" s="291">
        <v>10473</v>
      </c>
      <c r="CJ115" s="291">
        <v>3647.4</v>
      </c>
      <c r="CK115" s="291">
        <v>77.8</v>
      </c>
      <c r="CL115" s="291">
        <v>3768.3</v>
      </c>
      <c r="CM115" s="291">
        <v>3649.5</v>
      </c>
      <c r="CN115" s="291">
        <v>118.8</v>
      </c>
      <c r="CO115" s="291">
        <v>1800.6</v>
      </c>
      <c r="CP115" s="291">
        <v>5500.9</v>
      </c>
      <c r="CQ115" s="291">
        <v>3700.3</v>
      </c>
      <c r="CR115" s="291">
        <v>-16.100000000000001</v>
      </c>
      <c r="CS115" s="291"/>
      <c r="CT115" s="291" t="s">
        <v>14</v>
      </c>
      <c r="CU115" s="291">
        <f t="shared" si="117"/>
        <v>19751</v>
      </c>
      <c r="CV115" s="291">
        <f t="shared" si="111"/>
        <v>14198.2</v>
      </c>
      <c r="CW115" s="291">
        <f t="shared" si="112"/>
        <v>10473</v>
      </c>
      <c r="CX115" s="291">
        <f t="shared" si="113"/>
        <v>3647.4</v>
      </c>
      <c r="CY115" s="291">
        <f t="shared" si="114"/>
        <v>77.8</v>
      </c>
      <c r="CZ115" s="291">
        <f t="shared" si="115"/>
        <v>3768.3</v>
      </c>
      <c r="DA115" s="291">
        <f t="shared" si="116"/>
        <v>3649.5</v>
      </c>
      <c r="DB115" s="291">
        <f t="shared" si="118"/>
        <v>5500.9</v>
      </c>
      <c r="DC115" s="291">
        <f t="shared" si="119"/>
        <v>3700.3</v>
      </c>
    </row>
    <row r="116" spans="18:107" x14ac:dyDescent="0.25">
      <c r="R116" s="291"/>
      <c r="S116" s="291"/>
      <c r="T116" s="291"/>
      <c r="U116" s="291"/>
      <c r="V116" s="291"/>
      <c r="W116" s="291"/>
      <c r="X116" s="291"/>
      <c r="Y116" s="291"/>
      <c r="Z116" s="291"/>
      <c r="AA116" s="291"/>
      <c r="AB116" s="291"/>
      <c r="AC116" s="291"/>
      <c r="CD116" s="291"/>
      <c r="CE116" s="291" t="s">
        <v>15</v>
      </c>
      <c r="CF116" s="291">
        <v>21788.6</v>
      </c>
      <c r="CG116" s="291"/>
      <c r="CH116" s="291">
        <v>14983.3</v>
      </c>
      <c r="CI116" s="291">
        <v>11193.3</v>
      </c>
      <c r="CJ116" s="291">
        <v>3711.6</v>
      </c>
      <c r="CK116" s="291">
        <v>78.400000000000006</v>
      </c>
      <c r="CL116" s="291">
        <v>5930.2</v>
      </c>
      <c r="CM116" s="291">
        <v>4102.8</v>
      </c>
      <c r="CN116" s="291">
        <v>1827.4</v>
      </c>
      <c r="CO116" s="291">
        <v>1045.7</v>
      </c>
      <c r="CP116" s="291">
        <v>5772.8</v>
      </c>
      <c r="CQ116" s="291">
        <v>4727.1000000000004</v>
      </c>
      <c r="CR116" s="291">
        <v>-170.6</v>
      </c>
      <c r="CS116" s="291"/>
      <c r="CT116" s="291" t="s">
        <v>15</v>
      </c>
      <c r="CU116" s="291">
        <f t="shared" si="117"/>
        <v>21788.6</v>
      </c>
      <c r="CV116" s="291">
        <f t="shared" si="111"/>
        <v>14983.3</v>
      </c>
      <c r="CW116" s="291">
        <f t="shared" si="112"/>
        <v>11193.3</v>
      </c>
      <c r="CX116" s="291">
        <f t="shared" si="113"/>
        <v>3711.6</v>
      </c>
      <c r="CY116" s="291">
        <f t="shared" si="114"/>
        <v>78.400000000000006</v>
      </c>
      <c r="CZ116" s="291">
        <f t="shared" si="115"/>
        <v>5930.2</v>
      </c>
      <c r="DA116" s="291">
        <f t="shared" si="116"/>
        <v>4102.8</v>
      </c>
      <c r="DB116" s="291">
        <f t="shared" si="118"/>
        <v>5772.8</v>
      </c>
      <c r="DC116" s="291">
        <f t="shared" si="119"/>
        <v>4727.1000000000004</v>
      </c>
    </row>
    <row r="117" spans="18:107" x14ac:dyDescent="0.25">
      <c r="R117" s="291"/>
      <c r="S117" s="291"/>
      <c r="T117" s="291"/>
      <c r="U117" s="291"/>
      <c r="V117" s="291"/>
      <c r="W117" s="291"/>
      <c r="X117" s="291"/>
      <c r="Y117" s="291"/>
      <c r="Z117" s="291"/>
      <c r="AA117" s="291"/>
      <c r="AB117" s="291"/>
      <c r="AC117" s="291"/>
      <c r="CD117" s="291"/>
      <c r="CE117" s="291" t="s">
        <v>16</v>
      </c>
      <c r="CF117" s="291">
        <v>23079.8</v>
      </c>
      <c r="CG117" s="291"/>
      <c r="CH117" s="291">
        <v>15540.6</v>
      </c>
      <c r="CI117" s="291">
        <v>11611.8</v>
      </c>
      <c r="CJ117" s="291">
        <v>3847.7</v>
      </c>
      <c r="CK117" s="291">
        <v>81.099999999999994</v>
      </c>
      <c r="CL117" s="291">
        <v>6177.5</v>
      </c>
      <c r="CM117" s="291">
        <v>6534.2</v>
      </c>
      <c r="CN117" s="291">
        <v>-356.7</v>
      </c>
      <c r="CO117" s="291">
        <v>1530</v>
      </c>
      <c r="CP117" s="291">
        <v>6239.8</v>
      </c>
      <c r="CQ117" s="291">
        <v>4709.8</v>
      </c>
      <c r="CR117" s="291">
        <v>-168.3</v>
      </c>
      <c r="CS117" s="291"/>
      <c r="CT117" s="291" t="s">
        <v>16</v>
      </c>
      <c r="CU117" s="291">
        <f t="shared" si="117"/>
        <v>23079.8</v>
      </c>
      <c r="CV117" s="291">
        <f t="shared" si="111"/>
        <v>15540.6</v>
      </c>
      <c r="CW117" s="291">
        <f t="shared" si="112"/>
        <v>11611.8</v>
      </c>
      <c r="CX117" s="291">
        <f t="shared" si="113"/>
        <v>3847.7</v>
      </c>
      <c r="CY117" s="291">
        <f t="shared" si="114"/>
        <v>81.099999999999994</v>
      </c>
      <c r="CZ117" s="291">
        <f t="shared" si="115"/>
        <v>6177.5</v>
      </c>
      <c r="DA117" s="291">
        <f t="shared" si="116"/>
        <v>6534.2</v>
      </c>
      <c r="DB117" s="291">
        <f t="shared" si="118"/>
        <v>6239.8</v>
      </c>
      <c r="DC117" s="291">
        <f t="shared" si="119"/>
        <v>4709.8</v>
      </c>
    </row>
    <row r="118" spans="18:107" x14ac:dyDescent="0.25">
      <c r="R118" s="291"/>
      <c r="S118" s="291"/>
      <c r="T118" s="291"/>
      <c r="U118" s="291"/>
      <c r="V118" s="291"/>
      <c r="W118" s="291"/>
      <c r="X118" s="291"/>
      <c r="Y118" s="291"/>
      <c r="Z118" s="291"/>
      <c r="AA118" s="291"/>
      <c r="AB118" s="291"/>
      <c r="AC118" s="291"/>
      <c r="CD118" s="291">
        <v>2016</v>
      </c>
      <c r="CE118" s="291" t="s">
        <v>13</v>
      </c>
      <c r="CF118" s="291">
        <v>18885.099999999999</v>
      </c>
      <c r="CG118" s="291"/>
      <c r="CH118" s="291">
        <v>14557.1</v>
      </c>
      <c r="CI118" s="291">
        <v>10594.3</v>
      </c>
      <c r="CJ118" s="291">
        <v>3878.5</v>
      </c>
      <c r="CK118" s="291">
        <v>84.3</v>
      </c>
      <c r="CL118" s="291">
        <v>2869.1</v>
      </c>
      <c r="CM118" s="291">
        <v>2803.9</v>
      </c>
      <c r="CN118" s="291">
        <v>65.2</v>
      </c>
      <c r="CO118" s="291">
        <v>1309.5999999999999</v>
      </c>
      <c r="CP118" s="291">
        <v>5286.5</v>
      </c>
      <c r="CQ118" s="291">
        <v>3976.9</v>
      </c>
      <c r="CR118" s="291">
        <v>149.30000000000001</v>
      </c>
      <c r="CS118" s="291">
        <v>2016</v>
      </c>
      <c r="CT118" s="291" t="s">
        <v>13</v>
      </c>
      <c r="CU118" s="291">
        <f t="shared" si="117"/>
        <v>18885.099999999999</v>
      </c>
      <c r="CV118" s="291">
        <f t="shared" si="111"/>
        <v>14557.1</v>
      </c>
      <c r="CW118" s="291">
        <f t="shared" si="112"/>
        <v>10594.3</v>
      </c>
      <c r="CX118" s="291">
        <f t="shared" si="113"/>
        <v>3878.5</v>
      </c>
      <c r="CY118" s="291">
        <f t="shared" si="114"/>
        <v>84.3</v>
      </c>
      <c r="CZ118" s="291">
        <f t="shared" si="115"/>
        <v>2869.1</v>
      </c>
      <c r="DA118" s="291">
        <f t="shared" si="116"/>
        <v>2803.9</v>
      </c>
      <c r="DB118" s="291">
        <f t="shared" si="118"/>
        <v>5286.5</v>
      </c>
      <c r="DC118" s="291">
        <f t="shared" si="119"/>
        <v>3976.9</v>
      </c>
    </row>
    <row r="119" spans="18:107" x14ac:dyDescent="0.25">
      <c r="R119" s="291"/>
      <c r="S119" s="291"/>
      <c r="T119" s="291"/>
      <c r="U119" s="291"/>
      <c r="V119" s="291"/>
      <c r="W119" s="291"/>
      <c r="X119" s="291"/>
      <c r="Y119" s="291"/>
      <c r="Z119" s="291"/>
      <c r="AA119" s="291"/>
      <c r="AB119" s="291"/>
      <c r="AC119" s="291"/>
      <c r="CD119" s="291"/>
      <c r="CE119" s="291" t="s">
        <v>14</v>
      </c>
      <c r="CF119" s="291">
        <v>20452.2</v>
      </c>
      <c r="CG119" s="291"/>
      <c r="CH119" s="291">
        <v>14943.4</v>
      </c>
      <c r="CI119" s="291">
        <v>10926</v>
      </c>
      <c r="CJ119" s="291">
        <v>3931.8</v>
      </c>
      <c r="CK119" s="291">
        <v>85.6</v>
      </c>
      <c r="CL119" s="291">
        <v>4181.5</v>
      </c>
      <c r="CM119" s="291">
        <v>3891.2</v>
      </c>
      <c r="CN119" s="291">
        <v>290.3</v>
      </c>
      <c r="CO119" s="291">
        <v>1073</v>
      </c>
      <c r="CP119" s="291">
        <v>5301.1</v>
      </c>
      <c r="CQ119" s="291">
        <v>4228.1000000000004</v>
      </c>
      <c r="CR119" s="291">
        <v>254.3</v>
      </c>
      <c r="CS119" s="291"/>
      <c r="CT119" s="291" t="s">
        <v>14</v>
      </c>
      <c r="CU119" s="291">
        <f t="shared" si="117"/>
        <v>20452.2</v>
      </c>
      <c r="CV119" s="291">
        <f t="shared" si="111"/>
        <v>14943.4</v>
      </c>
      <c r="CW119" s="291">
        <f t="shared" si="112"/>
        <v>10926</v>
      </c>
      <c r="CX119" s="291">
        <f t="shared" si="113"/>
        <v>3931.8</v>
      </c>
      <c r="CY119" s="291">
        <f t="shared" si="114"/>
        <v>85.6</v>
      </c>
      <c r="CZ119" s="291">
        <f t="shared" si="115"/>
        <v>4181.5</v>
      </c>
      <c r="DA119" s="291">
        <f t="shared" si="116"/>
        <v>3891.2</v>
      </c>
      <c r="DB119" s="291">
        <f t="shared" si="118"/>
        <v>5301.1</v>
      </c>
      <c r="DC119" s="291">
        <f t="shared" si="119"/>
        <v>4228.1000000000004</v>
      </c>
    </row>
    <row r="120" spans="18:107" x14ac:dyDescent="0.25">
      <c r="R120" s="291"/>
      <c r="S120" s="291"/>
      <c r="T120" s="291"/>
      <c r="U120" s="291"/>
      <c r="V120" s="291"/>
      <c r="W120" s="291"/>
      <c r="X120" s="291"/>
      <c r="Y120" s="291"/>
      <c r="Z120" s="291"/>
      <c r="AA120" s="291"/>
      <c r="AB120" s="291"/>
      <c r="AC120" s="291"/>
      <c r="CD120" s="291"/>
      <c r="CE120" s="291" t="s">
        <v>15</v>
      </c>
      <c r="CF120" s="291">
        <v>22235.1</v>
      </c>
      <c r="CG120" s="291"/>
      <c r="CH120" s="291">
        <v>15650.3</v>
      </c>
      <c r="CI120" s="291">
        <v>11598.2</v>
      </c>
      <c r="CJ120" s="291">
        <v>3965.6</v>
      </c>
      <c r="CK120" s="291">
        <v>86.5</v>
      </c>
      <c r="CL120" s="291">
        <v>6084.3</v>
      </c>
      <c r="CM120" s="291">
        <v>4499.1000000000004</v>
      </c>
      <c r="CN120" s="291">
        <v>1585.2</v>
      </c>
      <c r="CO120" s="291">
        <v>724</v>
      </c>
      <c r="CP120" s="291">
        <v>5479.7</v>
      </c>
      <c r="CQ120" s="291">
        <v>4755.7</v>
      </c>
      <c r="CR120" s="291">
        <v>-223.5</v>
      </c>
      <c r="CS120" s="291"/>
      <c r="CT120" s="291" t="s">
        <v>15</v>
      </c>
      <c r="CU120" s="291">
        <f t="shared" si="117"/>
        <v>22235.1</v>
      </c>
      <c r="CV120" s="291">
        <f t="shared" si="111"/>
        <v>15650.3</v>
      </c>
      <c r="CW120" s="291">
        <f t="shared" si="112"/>
        <v>11598.2</v>
      </c>
      <c r="CX120" s="291">
        <f t="shared" si="113"/>
        <v>3965.6</v>
      </c>
      <c r="CY120" s="291">
        <f t="shared" si="114"/>
        <v>86.5</v>
      </c>
      <c r="CZ120" s="291">
        <f t="shared" si="115"/>
        <v>6084.3</v>
      </c>
      <c r="DA120" s="291">
        <f t="shared" si="116"/>
        <v>4499.1000000000004</v>
      </c>
      <c r="DB120" s="291">
        <f t="shared" si="118"/>
        <v>5479.7</v>
      </c>
      <c r="DC120" s="291">
        <f t="shared" si="119"/>
        <v>4755.7</v>
      </c>
    </row>
    <row r="121" spans="18:107" x14ac:dyDescent="0.25">
      <c r="R121" s="291"/>
      <c r="S121" s="291"/>
      <c r="T121" s="291"/>
      <c r="U121" s="291"/>
      <c r="V121" s="291"/>
      <c r="W121" s="291"/>
      <c r="X121" s="291"/>
      <c r="Y121" s="291"/>
      <c r="Z121" s="291"/>
      <c r="AA121" s="291"/>
      <c r="AB121" s="291"/>
      <c r="AC121" s="291"/>
      <c r="CD121" s="291"/>
      <c r="CE121" s="291" t="s">
        <v>16</v>
      </c>
      <c r="CF121" s="291">
        <v>24043.599999999999</v>
      </c>
      <c r="CG121" s="291"/>
      <c r="CH121" s="291">
        <v>16247.7</v>
      </c>
      <c r="CI121" s="291">
        <v>12126</v>
      </c>
      <c r="CJ121" s="291">
        <v>4033.9</v>
      </c>
      <c r="CK121" s="291">
        <v>87.8</v>
      </c>
      <c r="CL121" s="291">
        <v>6638.5</v>
      </c>
      <c r="CM121" s="291">
        <v>7539.7</v>
      </c>
      <c r="CN121" s="291">
        <v>-901.2</v>
      </c>
      <c r="CO121" s="291">
        <v>1337.6</v>
      </c>
      <c r="CP121" s="291">
        <v>6068.3</v>
      </c>
      <c r="CQ121" s="291">
        <v>4730.7</v>
      </c>
      <c r="CR121" s="291">
        <v>-180.2</v>
      </c>
      <c r="CS121" s="291"/>
      <c r="CT121" s="291" t="s">
        <v>16</v>
      </c>
      <c r="CU121" s="291">
        <f t="shared" si="117"/>
        <v>24043.599999999999</v>
      </c>
      <c r="CV121" s="291">
        <f t="shared" si="111"/>
        <v>16247.7</v>
      </c>
      <c r="CW121" s="291">
        <f t="shared" si="112"/>
        <v>12126</v>
      </c>
      <c r="CX121" s="291">
        <f t="shared" si="113"/>
        <v>4033.9</v>
      </c>
      <c r="CY121" s="291">
        <f t="shared" si="114"/>
        <v>87.8</v>
      </c>
      <c r="CZ121" s="291">
        <f t="shared" si="115"/>
        <v>6638.5</v>
      </c>
      <c r="DA121" s="291">
        <f t="shared" si="116"/>
        <v>7539.7</v>
      </c>
      <c r="DB121" s="291">
        <f t="shared" si="118"/>
        <v>6068.3</v>
      </c>
      <c r="DC121" s="291">
        <f t="shared" si="119"/>
        <v>4730.7</v>
      </c>
    </row>
    <row r="122" spans="18:107" x14ac:dyDescent="0.25">
      <c r="R122" s="291"/>
      <c r="S122" s="291"/>
      <c r="T122" s="291"/>
      <c r="U122" s="291"/>
      <c r="V122" s="291"/>
      <c r="W122" s="291"/>
      <c r="X122" s="291"/>
      <c r="Y122" s="291"/>
      <c r="Z122" s="291"/>
      <c r="AA122" s="291"/>
      <c r="AB122" s="291"/>
      <c r="AC122" s="291"/>
      <c r="CD122" s="291">
        <v>2017</v>
      </c>
      <c r="CE122" s="291" t="s">
        <v>13</v>
      </c>
      <c r="CF122" s="291">
        <v>20586.099999999999</v>
      </c>
      <c r="CG122" s="291"/>
      <c r="CH122" s="291">
        <v>15354.3</v>
      </c>
      <c r="CI122" s="291">
        <v>11145.5</v>
      </c>
      <c r="CJ122" s="291">
        <v>4114.5</v>
      </c>
      <c r="CK122" s="291">
        <v>94.3</v>
      </c>
      <c r="CL122" s="291">
        <v>3222.7</v>
      </c>
      <c r="CM122" s="291">
        <v>3181.8</v>
      </c>
      <c r="CN122" s="291">
        <v>40.9</v>
      </c>
      <c r="CO122" s="291">
        <v>1718.1</v>
      </c>
      <c r="CP122" s="291">
        <v>5578.1</v>
      </c>
      <c r="CQ122" s="291">
        <v>3860</v>
      </c>
      <c r="CR122" s="291">
        <v>291</v>
      </c>
      <c r="CS122" s="291">
        <v>2017</v>
      </c>
      <c r="CT122" s="291" t="s">
        <v>13</v>
      </c>
      <c r="CU122" s="291">
        <f t="shared" si="117"/>
        <v>20586.099999999999</v>
      </c>
      <c r="CV122" s="291">
        <f t="shared" si="111"/>
        <v>15354.3</v>
      </c>
      <c r="CW122" s="291">
        <f t="shared" si="112"/>
        <v>11145.5</v>
      </c>
      <c r="CX122" s="291">
        <f t="shared" si="113"/>
        <v>4114.5</v>
      </c>
      <c r="CY122" s="291">
        <f t="shared" si="114"/>
        <v>94.3</v>
      </c>
      <c r="CZ122" s="291">
        <f t="shared" si="115"/>
        <v>3222.7</v>
      </c>
      <c r="DA122" s="291">
        <f t="shared" si="116"/>
        <v>3181.8</v>
      </c>
      <c r="DB122" s="291">
        <f t="shared" si="118"/>
        <v>5578.1</v>
      </c>
      <c r="DC122" s="291">
        <f t="shared" si="119"/>
        <v>3860</v>
      </c>
    </row>
    <row r="123" spans="18:107" x14ac:dyDescent="0.25">
      <c r="R123" s="291"/>
      <c r="S123" s="291"/>
      <c r="T123" s="291"/>
      <c r="U123" s="291"/>
      <c r="V123" s="291"/>
      <c r="W123" s="291"/>
      <c r="X123" s="291"/>
      <c r="Y123" s="291"/>
      <c r="Z123" s="291"/>
      <c r="AA123" s="291"/>
      <c r="AB123" s="291"/>
      <c r="AC123" s="291"/>
      <c r="CD123" s="291"/>
      <c r="CE123" s="291" t="s">
        <v>14</v>
      </c>
      <c r="CF123" s="291">
        <v>21917.599999999999</v>
      </c>
      <c r="CG123" s="291"/>
      <c r="CH123" s="291">
        <v>15957.8</v>
      </c>
      <c r="CI123" s="291">
        <v>11686.5</v>
      </c>
      <c r="CJ123" s="291">
        <v>4176.3</v>
      </c>
      <c r="CK123" s="291">
        <v>95</v>
      </c>
      <c r="CL123" s="291">
        <v>5072.2</v>
      </c>
      <c r="CM123" s="291">
        <v>4372.3</v>
      </c>
      <c r="CN123" s="291">
        <v>699.9</v>
      </c>
      <c r="CO123" s="291">
        <v>995.5</v>
      </c>
      <c r="CP123" s="291">
        <v>5629.8</v>
      </c>
      <c r="CQ123" s="291">
        <v>4634.3</v>
      </c>
      <c r="CR123" s="291">
        <v>-107.9</v>
      </c>
      <c r="CS123" s="291"/>
      <c r="CT123" s="291" t="s">
        <v>14</v>
      </c>
      <c r="CU123" s="291">
        <f t="shared" si="117"/>
        <v>21917.599999999999</v>
      </c>
      <c r="CV123" s="291">
        <f t="shared" si="111"/>
        <v>15957.8</v>
      </c>
      <c r="CW123" s="291">
        <f t="shared" si="112"/>
        <v>11686.5</v>
      </c>
      <c r="CX123" s="291">
        <f t="shared" si="113"/>
        <v>4176.3</v>
      </c>
      <c r="CY123" s="291">
        <f t="shared" si="114"/>
        <v>95</v>
      </c>
      <c r="CZ123" s="291">
        <f t="shared" si="115"/>
        <v>5072.2</v>
      </c>
      <c r="DA123" s="291">
        <f t="shared" si="116"/>
        <v>4372.3</v>
      </c>
      <c r="DB123" s="291">
        <f t="shared" si="118"/>
        <v>5629.8</v>
      </c>
      <c r="DC123" s="291">
        <f t="shared" si="119"/>
        <v>4634.3</v>
      </c>
    </row>
    <row r="124" spans="18:107" x14ac:dyDescent="0.25">
      <c r="R124" s="291"/>
      <c r="S124" s="291"/>
      <c r="T124" s="291"/>
      <c r="U124" s="291"/>
      <c r="V124" s="291"/>
      <c r="W124" s="291"/>
      <c r="X124" s="291"/>
      <c r="Y124" s="291"/>
      <c r="Z124" s="291"/>
      <c r="AA124" s="291"/>
      <c r="AB124" s="291"/>
      <c r="AC124" s="291"/>
      <c r="CD124" s="291"/>
      <c r="CE124" s="291" t="s">
        <v>15</v>
      </c>
      <c r="CF124" s="291">
        <v>23718.2</v>
      </c>
      <c r="CG124" s="291"/>
      <c r="CH124" s="291">
        <v>16694.2</v>
      </c>
      <c r="CI124" s="291">
        <v>12410.6</v>
      </c>
      <c r="CJ124" s="291">
        <v>4187.6000000000004</v>
      </c>
      <c r="CK124" s="291">
        <v>96</v>
      </c>
      <c r="CL124" s="291">
        <v>6354.8</v>
      </c>
      <c r="CM124" s="291">
        <v>4841.3999999999996</v>
      </c>
      <c r="CN124" s="291">
        <v>1513.4</v>
      </c>
      <c r="CO124" s="291">
        <v>632.5</v>
      </c>
      <c r="CP124" s="291">
        <v>5882.9</v>
      </c>
      <c r="CQ124" s="291">
        <v>5250.4</v>
      </c>
      <c r="CR124" s="291">
        <v>36.700000000000003</v>
      </c>
      <c r="CS124" s="291"/>
      <c r="CT124" s="291" t="s">
        <v>15</v>
      </c>
      <c r="CU124" s="291">
        <f t="shared" si="117"/>
        <v>23718.2</v>
      </c>
      <c r="CV124" s="291">
        <f t="shared" si="111"/>
        <v>16694.2</v>
      </c>
      <c r="CW124" s="291">
        <f t="shared" si="112"/>
        <v>12410.6</v>
      </c>
      <c r="CX124" s="291">
        <f t="shared" si="113"/>
        <v>4187.6000000000004</v>
      </c>
      <c r="CY124" s="291">
        <f t="shared" si="114"/>
        <v>96</v>
      </c>
      <c r="CZ124" s="291">
        <f t="shared" si="115"/>
        <v>6354.8</v>
      </c>
      <c r="DA124" s="291">
        <f t="shared" si="116"/>
        <v>4841.3999999999996</v>
      </c>
      <c r="DB124" s="291">
        <f t="shared" si="118"/>
        <v>5882.9</v>
      </c>
      <c r="DC124" s="291">
        <f t="shared" si="119"/>
        <v>5250.4</v>
      </c>
    </row>
    <row r="125" spans="18:107" x14ac:dyDescent="0.25">
      <c r="R125" s="291"/>
      <c r="S125" s="291"/>
      <c r="T125" s="291"/>
      <c r="U125" s="291"/>
      <c r="V125" s="291"/>
      <c r="W125" s="291"/>
      <c r="X125" s="291"/>
      <c r="Y125" s="291"/>
      <c r="Z125" s="291"/>
      <c r="AA125" s="291"/>
      <c r="AB125" s="291"/>
      <c r="AC125" s="291"/>
      <c r="CD125" s="291"/>
      <c r="CE125" s="291" t="s">
        <v>16</v>
      </c>
      <c r="CF125" s="291">
        <v>25621.200000000001</v>
      </c>
      <c r="CG125" s="291"/>
      <c r="CH125" s="291">
        <v>17283.2</v>
      </c>
      <c r="CI125" s="291">
        <v>12935.4</v>
      </c>
      <c r="CJ125" s="291">
        <v>4252.5</v>
      </c>
      <c r="CK125" s="291">
        <v>95.3</v>
      </c>
      <c r="CL125" s="291">
        <v>7031.5</v>
      </c>
      <c r="CM125" s="291">
        <v>7793.6</v>
      </c>
      <c r="CN125" s="291">
        <v>-762.1</v>
      </c>
      <c r="CO125" s="291">
        <v>1526.4</v>
      </c>
      <c r="CP125" s="291">
        <v>6871.9</v>
      </c>
      <c r="CQ125" s="291">
        <v>5345.5</v>
      </c>
      <c r="CR125" s="291">
        <v>-219.9</v>
      </c>
      <c r="CS125" s="291"/>
      <c r="CT125" s="291" t="s">
        <v>16</v>
      </c>
      <c r="CU125" s="291">
        <f t="shared" si="117"/>
        <v>25621.200000000001</v>
      </c>
      <c r="CV125" s="291">
        <f t="shared" si="111"/>
        <v>17283.2</v>
      </c>
      <c r="CW125" s="291">
        <f t="shared" si="112"/>
        <v>12935.4</v>
      </c>
      <c r="CX125" s="291">
        <f t="shared" si="113"/>
        <v>4252.5</v>
      </c>
      <c r="CY125" s="291">
        <f t="shared" si="114"/>
        <v>95.3</v>
      </c>
      <c r="CZ125" s="291">
        <f t="shared" si="115"/>
        <v>7031.5</v>
      </c>
      <c r="DA125" s="291">
        <f t="shared" si="116"/>
        <v>7793.6</v>
      </c>
      <c r="DB125" s="291">
        <f t="shared" si="118"/>
        <v>6871.9</v>
      </c>
      <c r="DC125" s="291">
        <f t="shared" si="119"/>
        <v>5345.5</v>
      </c>
    </row>
    <row r="126" spans="18:107" x14ac:dyDescent="0.25">
      <c r="R126" s="291"/>
      <c r="S126" s="291"/>
      <c r="T126" s="291"/>
      <c r="U126" s="291"/>
      <c r="V126" s="291"/>
      <c r="W126" s="291"/>
      <c r="X126" s="291"/>
      <c r="Y126" s="291"/>
      <c r="Z126" s="291"/>
      <c r="AA126" s="291"/>
      <c r="AB126" s="291"/>
      <c r="AC126" s="291"/>
      <c r="CD126" s="291">
        <v>2018</v>
      </c>
      <c r="CE126" s="291" t="s">
        <v>13</v>
      </c>
      <c r="CF126" s="291">
        <v>22845.3</v>
      </c>
      <c r="CG126" s="291"/>
      <c r="CH126" s="291">
        <v>16386.3</v>
      </c>
      <c r="CI126" s="291">
        <v>11787.2</v>
      </c>
      <c r="CJ126" s="291">
        <v>4503.3</v>
      </c>
      <c r="CK126" s="291">
        <v>95.8</v>
      </c>
      <c r="CL126" s="291">
        <v>3918.2</v>
      </c>
      <c r="CM126" s="291">
        <v>3403.7</v>
      </c>
      <c r="CN126" s="291">
        <v>514.5</v>
      </c>
      <c r="CO126" s="291">
        <v>2132.5</v>
      </c>
      <c r="CP126" s="291">
        <v>6566.9</v>
      </c>
      <c r="CQ126" s="291">
        <v>4434.3999999999996</v>
      </c>
      <c r="CR126" s="291">
        <v>408.3</v>
      </c>
      <c r="CS126" s="291">
        <v>2018</v>
      </c>
      <c r="CT126" s="291" t="s">
        <v>13</v>
      </c>
      <c r="CU126" s="291">
        <f t="shared" si="117"/>
        <v>22845.3</v>
      </c>
      <c r="CV126" s="291">
        <f t="shared" si="111"/>
        <v>16386.3</v>
      </c>
      <c r="CW126" s="291">
        <f t="shared" si="112"/>
        <v>11787.2</v>
      </c>
      <c r="CX126" s="291">
        <f t="shared" si="113"/>
        <v>4503.3</v>
      </c>
      <c r="CY126" s="291">
        <f t="shared" si="114"/>
        <v>95.8</v>
      </c>
      <c r="CZ126" s="291">
        <f t="shared" si="115"/>
        <v>3918.2</v>
      </c>
      <c r="DA126" s="291">
        <f t="shared" si="116"/>
        <v>3403.7</v>
      </c>
      <c r="DB126" s="291">
        <f t="shared" si="118"/>
        <v>6566.9</v>
      </c>
      <c r="DC126" s="291">
        <f t="shared" si="119"/>
        <v>4434.3999999999996</v>
      </c>
    </row>
    <row r="127" spans="18:107" x14ac:dyDescent="0.25">
      <c r="R127" s="291"/>
      <c r="S127" s="291"/>
      <c r="T127" s="291"/>
      <c r="U127" s="291"/>
      <c r="V127" s="291"/>
      <c r="W127" s="291"/>
      <c r="X127" s="291"/>
      <c r="Y127" s="291"/>
      <c r="Z127" s="291"/>
      <c r="AA127" s="291"/>
      <c r="AB127" s="291"/>
      <c r="AC127" s="291"/>
      <c r="CD127" s="291"/>
      <c r="CE127" s="291" t="s">
        <v>14</v>
      </c>
      <c r="CF127" s="291">
        <v>25225.599999999999</v>
      </c>
      <c r="CG127" s="291"/>
      <c r="CH127" s="291">
        <v>17116.400000000001</v>
      </c>
      <c r="CI127" s="291">
        <v>12442.1</v>
      </c>
      <c r="CJ127" s="291">
        <v>4577.2</v>
      </c>
      <c r="CK127" s="291">
        <v>97.1</v>
      </c>
      <c r="CL127" s="291">
        <v>5901.9</v>
      </c>
      <c r="CM127" s="291">
        <v>4435.3999999999996</v>
      </c>
      <c r="CN127" s="291">
        <v>1466.5</v>
      </c>
      <c r="CO127" s="291">
        <v>2328</v>
      </c>
      <c r="CP127" s="291">
        <v>7748.2</v>
      </c>
      <c r="CQ127" s="291">
        <v>5420.2</v>
      </c>
      <c r="CR127" s="291">
        <v>-120.7</v>
      </c>
      <c r="CS127" s="291"/>
      <c r="CT127" s="291" t="s">
        <v>14</v>
      </c>
      <c r="CU127" s="291">
        <f t="shared" si="117"/>
        <v>25225.599999999999</v>
      </c>
      <c r="CV127" s="291">
        <f t="shared" si="111"/>
        <v>17116.400000000001</v>
      </c>
      <c r="CW127" s="291">
        <f t="shared" si="112"/>
        <v>12442.1</v>
      </c>
      <c r="CX127" s="291">
        <f t="shared" si="113"/>
        <v>4577.2</v>
      </c>
      <c r="CY127" s="291">
        <f t="shared" si="114"/>
        <v>97.1</v>
      </c>
      <c r="CZ127" s="291">
        <f t="shared" si="115"/>
        <v>5901.9</v>
      </c>
      <c r="DA127" s="291">
        <f t="shared" si="116"/>
        <v>4435.3999999999996</v>
      </c>
      <c r="DB127" s="291">
        <f t="shared" si="118"/>
        <v>7748.2</v>
      </c>
      <c r="DC127" s="291">
        <f t="shared" si="119"/>
        <v>5420.2</v>
      </c>
    </row>
    <row r="128" spans="18:107" x14ac:dyDescent="0.25">
      <c r="R128" s="291"/>
      <c r="S128" s="291"/>
      <c r="T128" s="291"/>
      <c r="U128" s="291"/>
      <c r="V128" s="291"/>
      <c r="W128" s="291"/>
      <c r="X128" s="291"/>
      <c r="Y128" s="291"/>
      <c r="Z128" s="291"/>
      <c r="AA128" s="291"/>
      <c r="AB128" s="291"/>
      <c r="AC128" s="291"/>
      <c r="CD128" s="291"/>
      <c r="CE128" s="291" t="s">
        <v>15</v>
      </c>
      <c r="CF128" s="291">
        <v>27508.9</v>
      </c>
      <c r="CG128" s="291"/>
      <c r="CH128" s="291">
        <v>17927.5</v>
      </c>
      <c r="CI128" s="291">
        <v>13220.7</v>
      </c>
      <c r="CJ128" s="291">
        <v>4608.6000000000004</v>
      </c>
      <c r="CK128" s="291">
        <v>98.2</v>
      </c>
      <c r="CL128" s="291">
        <v>6608</v>
      </c>
      <c r="CM128" s="291">
        <v>5527.2</v>
      </c>
      <c r="CN128" s="291">
        <v>1080.8</v>
      </c>
      <c r="CO128" s="291">
        <v>2555</v>
      </c>
      <c r="CP128" s="291">
        <v>8372.5</v>
      </c>
      <c r="CQ128" s="291">
        <v>5817.5</v>
      </c>
      <c r="CR128" s="291">
        <v>418.4</v>
      </c>
      <c r="CS128" s="291"/>
      <c r="CT128" s="291" t="s">
        <v>15</v>
      </c>
      <c r="CU128" s="291">
        <f t="shared" si="117"/>
        <v>27508.9</v>
      </c>
      <c r="CV128" s="291">
        <f t="shared" si="111"/>
        <v>17927.5</v>
      </c>
      <c r="CW128" s="291">
        <f t="shared" si="112"/>
        <v>13220.7</v>
      </c>
      <c r="CX128" s="291">
        <f t="shared" si="113"/>
        <v>4608.6000000000004</v>
      </c>
      <c r="CY128" s="291">
        <f t="shared" si="114"/>
        <v>98.2</v>
      </c>
      <c r="CZ128" s="291">
        <f t="shared" si="115"/>
        <v>6608</v>
      </c>
      <c r="DA128" s="291">
        <f t="shared" si="116"/>
        <v>5527.2</v>
      </c>
      <c r="DB128" s="291">
        <f t="shared" si="118"/>
        <v>8372.5</v>
      </c>
      <c r="DC128" s="291">
        <f t="shared" si="119"/>
        <v>5817.5</v>
      </c>
    </row>
    <row r="129" spans="18:110" x14ac:dyDescent="0.25">
      <c r="R129" s="291"/>
      <c r="S129" s="291"/>
      <c r="T129" s="291"/>
      <c r="U129" s="291"/>
      <c r="V129" s="291"/>
      <c r="W129" s="291"/>
      <c r="X129" s="291"/>
      <c r="Y129" s="291"/>
      <c r="Z129" s="291"/>
      <c r="AA129" s="291"/>
      <c r="AB129" s="291"/>
      <c r="AC129" s="291"/>
      <c r="CD129" s="291"/>
      <c r="CE129" s="291" t="s">
        <v>16</v>
      </c>
      <c r="CF129" s="291">
        <v>29049.9</v>
      </c>
      <c r="CG129" s="291"/>
      <c r="CH129" s="291">
        <v>18717.3</v>
      </c>
      <c r="CI129" s="291">
        <v>13913</v>
      </c>
      <c r="CJ129" s="291">
        <v>4705.1000000000004</v>
      </c>
      <c r="CK129" s="291">
        <v>99.2</v>
      </c>
      <c r="CL129" s="291">
        <v>6568.1</v>
      </c>
      <c r="CM129" s="291">
        <v>7927.1</v>
      </c>
      <c r="CN129" s="291">
        <v>-1359</v>
      </c>
      <c r="CO129" s="291">
        <v>3343.3</v>
      </c>
      <c r="CP129" s="291">
        <v>9242</v>
      </c>
      <c r="CQ129" s="291">
        <v>5898.7</v>
      </c>
      <c r="CR129" s="291">
        <v>421.2</v>
      </c>
      <c r="CS129" s="291"/>
      <c r="CT129" s="291" t="s">
        <v>16</v>
      </c>
      <c r="CU129" s="291">
        <f t="shared" si="117"/>
        <v>29049.9</v>
      </c>
      <c r="CV129" s="291">
        <f t="shared" si="111"/>
        <v>18717.3</v>
      </c>
      <c r="CW129" s="291">
        <f t="shared" si="112"/>
        <v>13913</v>
      </c>
      <c r="CX129" s="291">
        <f t="shared" si="113"/>
        <v>4705.1000000000004</v>
      </c>
      <c r="CY129" s="291">
        <f t="shared" si="114"/>
        <v>99.2</v>
      </c>
      <c r="CZ129" s="291">
        <f t="shared" si="115"/>
        <v>6568.1</v>
      </c>
      <c r="DA129" s="291">
        <f t="shared" si="116"/>
        <v>7927.1</v>
      </c>
      <c r="DB129" s="291">
        <f t="shared" si="118"/>
        <v>9242</v>
      </c>
      <c r="DC129" s="291">
        <f t="shared" si="119"/>
        <v>5898.7</v>
      </c>
    </row>
    <row r="130" spans="18:110" x14ac:dyDescent="0.25">
      <c r="R130" s="291"/>
      <c r="S130" s="291"/>
      <c r="T130" s="291"/>
      <c r="U130" s="291"/>
      <c r="V130" s="291"/>
      <c r="W130" s="291"/>
      <c r="X130" s="291"/>
      <c r="Y130" s="291"/>
      <c r="Z130" s="291"/>
      <c r="AA130" s="291"/>
      <c r="AB130" s="291"/>
      <c r="AC130" s="291"/>
      <c r="CD130" s="291">
        <v>2019</v>
      </c>
      <c r="CE130" s="291" t="s">
        <v>13</v>
      </c>
      <c r="CF130" s="291">
        <v>24944.799999999999</v>
      </c>
      <c r="CG130" s="291"/>
      <c r="CH130" s="291">
        <v>17862.3</v>
      </c>
      <c r="CI130" s="291">
        <v>12787.2</v>
      </c>
      <c r="CJ130" s="291">
        <v>4971.8999999999996</v>
      </c>
      <c r="CK130" s="291">
        <v>103.2</v>
      </c>
      <c r="CL130" s="291">
        <v>4025.6</v>
      </c>
      <c r="CM130" s="291">
        <v>3589.1</v>
      </c>
      <c r="CN130" s="291">
        <v>436.5</v>
      </c>
      <c r="CO130" s="291">
        <v>2710.7</v>
      </c>
      <c r="CP130" s="291">
        <v>7697.2</v>
      </c>
      <c r="CQ130" s="291">
        <v>4986.5</v>
      </c>
      <c r="CR130" s="291">
        <v>346.2</v>
      </c>
      <c r="CS130" s="291">
        <v>2019</v>
      </c>
      <c r="CT130" s="291" t="s">
        <v>13</v>
      </c>
      <c r="CU130" s="291">
        <f t="shared" si="117"/>
        <v>24944.799999999999</v>
      </c>
      <c r="CV130" s="291">
        <f t="shared" si="111"/>
        <v>17862.3</v>
      </c>
      <c r="CW130" s="291">
        <f t="shared" si="112"/>
        <v>12787.2</v>
      </c>
      <c r="CX130" s="291">
        <f t="shared" si="113"/>
        <v>4971.8999999999996</v>
      </c>
      <c r="CY130" s="291">
        <f t="shared" si="114"/>
        <v>103.2</v>
      </c>
      <c r="CZ130" s="291">
        <f t="shared" si="115"/>
        <v>4025.6</v>
      </c>
      <c r="DA130" s="291">
        <f t="shared" si="116"/>
        <v>3589.1</v>
      </c>
      <c r="DB130" s="291">
        <f t="shared" si="118"/>
        <v>7697.2</v>
      </c>
      <c r="DC130" s="291">
        <f t="shared" si="119"/>
        <v>4986.5</v>
      </c>
    </row>
    <row r="131" spans="18:110" x14ac:dyDescent="0.25">
      <c r="R131" s="291"/>
      <c r="S131" s="291"/>
      <c r="T131" s="291"/>
      <c r="U131" s="291"/>
      <c r="V131" s="291"/>
      <c r="W131" s="291"/>
      <c r="X131" s="291"/>
      <c r="Y131" s="291"/>
      <c r="Z131" s="291"/>
      <c r="AA131" s="291"/>
      <c r="AB131" s="291"/>
      <c r="AC131" s="291"/>
      <c r="CD131" s="291"/>
      <c r="CE131" s="291" t="s">
        <v>14</v>
      </c>
      <c r="CF131" s="291">
        <v>26410.2</v>
      </c>
      <c r="CG131" s="291"/>
      <c r="CH131" s="291">
        <v>18493.400000000001</v>
      </c>
      <c r="CI131" s="291">
        <v>13357</v>
      </c>
      <c r="CJ131" s="291">
        <v>5032.3</v>
      </c>
      <c r="CK131" s="291">
        <v>104.1</v>
      </c>
      <c r="CL131" s="291">
        <v>5830.6</v>
      </c>
      <c r="CM131" s="291">
        <v>4961.8999999999996</v>
      </c>
      <c r="CN131" s="291">
        <v>868.7</v>
      </c>
      <c r="CO131" s="291">
        <v>1969.4</v>
      </c>
      <c r="CP131" s="291">
        <v>7565.8</v>
      </c>
      <c r="CQ131" s="291">
        <v>5596.4</v>
      </c>
      <c r="CR131" s="291">
        <v>116.8</v>
      </c>
      <c r="CS131" s="291"/>
      <c r="CT131" s="291" t="s">
        <v>14</v>
      </c>
      <c r="CU131" s="291">
        <f t="shared" si="117"/>
        <v>26410.2</v>
      </c>
      <c r="CV131" s="291">
        <f t="shared" si="111"/>
        <v>18493.400000000001</v>
      </c>
      <c r="CW131" s="291">
        <f t="shared" si="112"/>
        <v>13357</v>
      </c>
      <c r="CX131" s="291">
        <f t="shared" si="113"/>
        <v>5032.3</v>
      </c>
      <c r="CY131" s="291">
        <f t="shared" si="114"/>
        <v>104.1</v>
      </c>
      <c r="CZ131" s="291">
        <f t="shared" si="115"/>
        <v>5830.6</v>
      </c>
      <c r="DA131" s="291">
        <f t="shared" si="116"/>
        <v>4961.8999999999996</v>
      </c>
      <c r="DB131" s="291">
        <f t="shared" si="118"/>
        <v>7565.8</v>
      </c>
      <c r="DC131" s="291">
        <f t="shared" si="119"/>
        <v>5596.4</v>
      </c>
    </row>
    <row r="132" spans="18:110" x14ac:dyDescent="0.25">
      <c r="R132" s="291"/>
      <c r="S132" s="291"/>
      <c r="T132" s="291"/>
      <c r="U132" s="291"/>
      <c r="V132" s="291"/>
      <c r="W132" s="291"/>
      <c r="X132" s="291"/>
      <c r="Y132" s="291"/>
      <c r="Z132" s="291"/>
      <c r="AA132" s="291"/>
      <c r="AB132" s="291"/>
      <c r="AC132" s="291"/>
      <c r="CD132" s="291"/>
      <c r="CE132" s="291" t="s">
        <v>15</v>
      </c>
      <c r="CF132" s="291">
        <v>28875.4</v>
      </c>
      <c r="CG132" s="291"/>
      <c r="CH132" s="291">
        <v>19280.900000000001</v>
      </c>
      <c r="CI132" s="291">
        <v>14134.4</v>
      </c>
      <c r="CJ132" s="291">
        <v>5041.8999999999996</v>
      </c>
      <c r="CK132" s="291">
        <v>104.6</v>
      </c>
      <c r="CL132" s="291">
        <v>7468.9</v>
      </c>
      <c r="CM132" s="291">
        <v>5845.7</v>
      </c>
      <c r="CN132" s="291">
        <v>1623.2</v>
      </c>
      <c r="CO132" s="291">
        <v>1709.4</v>
      </c>
      <c r="CP132" s="291">
        <v>7772.4</v>
      </c>
      <c r="CQ132" s="291">
        <v>6063</v>
      </c>
      <c r="CR132" s="291">
        <v>416.2</v>
      </c>
      <c r="CS132" s="291"/>
      <c r="CT132" s="291" t="s">
        <v>15</v>
      </c>
      <c r="CU132" s="291">
        <f t="shared" si="117"/>
        <v>28875.4</v>
      </c>
      <c r="CV132" s="291">
        <f t="shared" si="111"/>
        <v>19280.900000000001</v>
      </c>
      <c r="CW132" s="291">
        <f t="shared" si="112"/>
        <v>14134.4</v>
      </c>
      <c r="CX132" s="291">
        <f t="shared" si="113"/>
        <v>5041.8999999999996</v>
      </c>
      <c r="CY132" s="291">
        <f t="shared" si="114"/>
        <v>104.6</v>
      </c>
      <c r="CZ132" s="291">
        <f t="shared" si="115"/>
        <v>7468.9</v>
      </c>
      <c r="DA132" s="291">
        <f t="shared" si="116"/>
        <v>5845.7</v>
      </c>
      <c r="DB132" s="291">
        <f t="shared" si="118"/>
        <v>7772.4</v>
      </c>
      <c r="DC132" s="291">
        <f t="shared" si="119"/>
        <v>6063</v>
      </c>
    </row>
    <row r="133" spans="18:110" x14ac:dyDescent="0.25">
      <c r="R133" s="291"/>
      <c r="S133" s="291"/>
      <c r="T133" s="291"/>
      <c r="U133" s="291"/>
      <c r="V133" s="291"/>
      <c r="W133" s="291"/>
      <c r="X133" s="291"/>
      <c r="Y133" s="291"/>
      <c r="Z133" s="291"/>
      <c r="AA133" s="291"/>
      <c r="AB133" s="291"/>
      <c r="AC133" s="291"/>
      <c r="CD133" s="291"/>
      <c r="CE133" s="291" t="s">
        <v>16</v>
      </c>
      <c r="CF133" s="291">
        <v>29815.599999999999</v>
      </c>
      <c r="CG133" s="291"/>
      <c r="CH133" s="291">
        <v>19941.900000000001</v>
      </c>
      <c r="CI133" s="291">
        <v>14741.7</v>
      </c>
      <c r="CJ133" s="291">
        <v>5095.6000000000004</v>
      </c>
      <c r="CK133" s="291">
        <v>104.6</v>
      </c>
      <c r="CL133" s="291">
        <v>8102.5</v>
      </c>
      <c r="CM133" s="291">
        <v>8717.7000000000007</v>
      </c>
      <c r="CN133" s="291">
        <v>-615.20000000000005</v>
      </c>
      <c r="CO133" s="291">
        <v>1921.2</v>
      </c>
      <c r="CP133" s="291">
        <v>8122</v>
      </c>
      <c r="CQ133" s="291">
        <v>6200.8</v>
      </c>
      <c r="CR133" s="291">
        <v>-150</v>
      </c>
      <c r="CS133" s="291"/>
      <c r="CT133" s="291" t="s">
        <v>16</v>
      </c>
      <c r="CU133" s="291">
        <f t="shared" si="117"/>
        <v>29815.599999999999</v>
      </c>
      <c r="CV133" s="291">
        <f t="shared" si="111"/>
        <v>19941.900000000001</v>
      </c>
      <c r="CW133" s="291">
        <f t="shared" si="112"/>
        <v>14741.7</v>
      </c>
      <c r="CX133" s="291">
        <f t="shared" si="113"/>
        <v>5095.6000000000004</v>
      </c>
      <c r="CY133" s="291">
        <f t="shared" si="114"/>
        <v>104.6</v>
      </c>
      <c r="CZ133" s="291">
        <f t="shared" si="115"/>
        <v>8102.5</v>
      </c>
      <c r="DA133" s="291">
        <f t="shared" si="116"/>
        <v>8717.7000000000007</v>
      </c>
      <c r="DB133" s="291">
        <f t="shared" si="118"/>
        <v>8122</v>
      </c>
      <c r="DC133" s="291">
        <f t="shared" si="119"/>
        <v>6200.8</v>
      </c>
    </row>
    <row r="134" spans="18:110" x14ac:dyDescent="0.25">
      <c r="R134" s="291"/>
      <c r="S134" s="291"/>
      <c r="T134" s="291"/>
      <c r="U134" s="291"/>
      <c r="V134" s="291"/>
      <c r="W134" s="291"/>
      <c r="X134" s="291"/>
      <c r="Y134" s="291"/>
      <c r="Z134" s="291"/>
      <c r="AA134" s="291"/>
      <c r="AB134" s="291"/>
      <c r="AC134" s="291"/>
      <c r="CD134" s="291">
        <v>2020</v>
      </c>
      <c r="CE134" s="291" t="s">
        <v>13</v>
      </c>
      <c r="CF134" s="291">
        <v>25317.7</v>
      </c>
      <c r="CG134" s="291"/>
      <c r="CH134" s="291">
        <v>18978.900000000001</v>
      </c>
      <c r="CI134" s="291">
        <v>13491.1</v>
      </c>
      <c r="CJ134" s="291">
        <v>5371</v>
      </c>
      <c r="CK134" s="291">
        <v>116.8</v>
      </c>
      <c r="CL134" s="291">
        <v>4323</v>
      </c>
      <c r="CM134" s="291">
        <v>3886.8</v>
      </c>
      <c r="CN134" s="291">
        <v>436.2</v>
      </c>
      <c r="CO134" s="291">
        <v>1667.4</v>
      </c>
      <c r="CP134" s="291">
        <v>6709.9</v>
      </c>
      <c r="CQ134" s="291">
        <v>5042.5</v>
      </c>
      <c r="CR134" s="291">
        <v>348.4</v>
      </c>
      <c r="CS134" s="291">
        <v>2020</v>
      </c>
      <c r="CT134" s="291" t="s">
        <v>13</v>
      </c>
      <c r="CU134" s="291">
        <f t="shared" si="117"/>
        <v>25317.7</v>
      </c>
      <c r="CV134" s="291">
        <f t="shared" si="111"/>
        <v>18978.900000000001</v>
      </c>
      <c r="CW134" s="291">
        <f t="shared" si="112"/>
        <v>13491.1</v>
      </c>
      <c r="CX134" s="291">
        <f t="shared" si="113"/>
        <v>5371</v>
      </c>
      <c r="CY134" s="291">
        <f t="shared" si="114"/>
        <v>116.8</v>
      </c>
      <c r="CZ134" s="291">
        <f t="shared" si="115"/>
        <v>4323</v>
      </c>
      <c r="DA134" s="291">
        <f t="shared" si="116"/>
        <v>3886.8</v>
      </c>
      <c r="DB134" s="291">
        <f t="shared" si="118"/>
        <v>6709.9</v>
      </c>
      <c r="DC134" s="291">
        <f t="shared" si="119"/>
        <v>5042.5</v>
      </c>
    </row>
    <row r="135" spans="18:110" x14ac:dyDescent="0.25">
      <c r="R135" s="291"/>
      <c r="S135" s="291"/>
      <c r="T135" s="291"/>
      <c r="U135" s="291"/>
      <c r="V135" s="291"/>
      <c r="W135" s="291"/>
      <c r="X135" s="291"/>
      <c r="Y135" s="291"/>
      <c r="Z135" s="291"/>
      <c r="AA135" s="291"/>
      <c r="AB135" s="291"/>
      <c r="AC135" s="291"/>
      <c r="CD135" s="291"/>
      <c r="CE135" s="291" t="s">
        <v>14</v>
      </c>
      <c r="CF135" s="291">
        <v>23288.2</v>
      </c>
      <c r="CG135" s="291"/>
      <c r="CH135" s="291">
        <v>16257.9</v>
      </c>
      <c r="CI135" s="291">
        <v>10756.4</v>
      </c>
      <c r="CJ135" s="291">
        <v>5391.4</v>
      </c>
      <c r="CK135" s="291">
        <v>110.1</v>
      </c>
      <c r="CL135" s="291">
        <v>5742.9</v>
      </c>
      <c r="CM135" s="291">
        <v>4629.8999999999996</v>
      </c>
      <c r="CN135" s="291">
        <v>1113</v>
      </c>
      <c r="CO135" s="291">
        <v>941.6</v>
      </c>
      <c r="CP135" s="291">
        <v>5721.1</v>
      </c>
      <c r="CQ135" s="291">
        <v>4779.5</v>
      </c>
      <c r="CR135" s="291">
        <v>345.8</v>
      </c>
      <c r="CS135" s="291"/>
      <c r="CT135" s="291" t="s">
        <v>14</v>
      </c>
      <c r="CU135" s="291">
        <f t="shared" si="117"/>
        <v>23288.2</v>
      </c>
      <c r="CV135" s="291">
        <f t="shared" si="111"/>
        <v>16257.9</v>
      </c>
      <c r="CW135" s="291">
        <f t="shared" si="112"/>
        <v>10756.4</v>
      </c>
      <c r="CX135" s="291">
        <f t="shared" si="113"/>
        <v>5391.4</v>
      </c>
      <c r="CY135" s="291">
        <f t="shared" si="114"/>
        <v>110.1</v>
      </c>
      <c r="CZ135" s="291">
        <f t="shared" si="115"/>
        <v>5742.9</v>
      </c>
      <c r="DA135" s="291">
        <f t="shared" si="116"/>
        <v>4629.8999999999996</v>
      </c>
      <c r="DB135" s="291">
        <f t="shared" si="118"/>
        <v>5721.1</v>
      </c>
      <c r="DC135" s="291">
        <f t="shared" si="119"/>
        <v>4779.5</v>
      </c>
    </row>
    <row r="136" spans="18:110" ht="13.8" thickBot="1" x14ac:dyDescent="0.3">
      <c r="R136" s="291"/>
      <c r="S136" s="291"/>
      <c r="T136" s="291"/>
      <c r="CU136" s="312">
        <v>27941.3</v>
      </c>
      <c r="CV136" s="314">
        <v>19084.3</v>
      </c>
      <c r="CW136" s="314">
        <v>13470.8</v>
      </c>
      <c r="CX136" s="314">
        <v>5504.1</v>
      </c>
      <c r="CY136" s="314">
        <v>109.4</v>
      </c>
      <c r="CZ136" s="315">
        <v>7306.7</v>
      </c>
      <c r="DA136" s="315">
        <v>5796.2</v>
      </c>
      <c r="DB136" s="314">
        <v>6549.4</v>
      </c>
      <c r="DC136" s="314">
        <v>5494.4</v>
      </c>
      <c r="DF136" s="316">
        <v>495.3</v>
      </c>
    </row>
    <row r="137" spans="18:110" x14ac:dyDescent="0.25">
      <c r="R137" s="291"/>
      <c r="S137" s="291"/>
      <c r="T137" s="291"/>
    </row>
  </sheetData>
  <mergeCells count="53">
    <mergeCell ref="AP16:AS16"/>
    <mergeCell ref="AT16:AW16"/>
    <mergeCell ref="AX16:BA16"/>
    <mergeCell ref="BB16:BE16"/>
    <mergeCell ref="V16:Y16"/>
    <mergeCell ref="Z16:AC16"/>
    <mergeCell ref="AD16:AG16"/>
    <mergeCell ref="AH16:AK16"/>
    <mergeCell ref="AL16:AO16"/>
    <mergeCell ref="B16:E16"/>
    <mergeCell ref="F16:I16"/>
    <mergeCell ref="J16:M16"/>
    <mergeCell ref="N16:Q16"/>
    <mergeCell ref="R16:U16"/>
    <mergeCell ref="BF16:BI16"/>
    <mergeCell ref="BN31:BQ31"/>
    <mergeCell ref="CH1:CK1"/>
    <mergeCell ref="CL1:CO1"/>
    <mergeCell ref="CP1:CS1"/>
    <mergeCell ref="BJ16:BM16"/>
    <mergeCell ref="CT1:CW1"/>
    <mergeCell ref="CX16:DA16"/>
    <mergeCell ref="BZ16:CC16"/>
    <mergeCell ref="CD16:CG16"/>
    <mergeCell ref="BN16:BQ16"/>
    <mergeCell ref="BR16:BU16"/>
    <mergeCell ref="BV16:BY16"/>
    <mergeCell ref="CT16:CW16"/>
    <mergeCell ref="CP16:CS16"/>
    <mergeCell ref="BV1:BY1"/>
    <mergeCell ref="BZ1:CC1"/>
    <mergeCell ref="CD1:CG1"/>
    <mergeCell ref="CL16:CO16"/>
    <mergeCell ref="CH16:CK16"/>
    <mergeCell ref="BR1:BU1"/>
    <mergeCell ref="CX1:DA1"/>
    <mergeCell ref="AX1:BA1"/>
    <mergeCell ref="BB1:BE1"/>
    <mergeCell ref="BF1:BI1"/>
    <mergeCell ref="BJ1:BM1"/>
    <mergeCell ref="BN1:BQ1"/>
    <mergeCell ref="AT1:AW1"/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C258"/>
  <sheetViews>
    <sheetView tabSelected="1" topLeftCell="A82" zoomScale="85" zoomScaleNormal="85" workbookViewId="0">
      <selection activeCell="N106" sqref="N106:V106"/>
    </sheetView>
  </sheetViews>
  <sheetFormatPr defaultRowHeight="13.2" x14ac:dyDescent="0.25"/>
  <cols>
    <col min="2" max="2" width="9.109375" style="291"/>
    <col min="12" max="13" width="9.109375" style="291"/>
    <col min="23" max="24" width="9.109375" style="291"/>
    <col min="35" max="38" width="9.109375" style="291"/>
    <col min="56" max="57" width="9.109375" style="291"/>
    <col min="68" max="68" width="10.44140625" customWidth="1"/>
    <col min="98" max="98" width="10.109375" bestFit="1" customWidth="1"/>
    <col min="99" max="99" width="9.5546875" bestFit="1" customWidth="1"/>
    <col min="100" max="101" width="10.109375" bestFit="1" customWidth="1"/>
  </cols>
  <sheetData>
    <row r="1" spans="1:107" ht="89.25" customHeight="1" thickBot="1" x14ac:dyDescent="0.3">
      <c r="B1" s="81"/>
      <c r="C1" s="345" t="s">
        <v>36</v>
      </c>
      <c r="D1" s="345"/>
      <c r="E1" s="345"/>
      <c r="F1" s="345"/>
      <c r="G1" s="345"/>
      <c r="H1" s="345"/>
      <c r="I1" s="345"/>
      <c r="J1" s="345"/>
      <c r="K1" s="345"/>
      <c r="M1" s="81"/>
      <c r="N1" s="345" t="s">
        <v>37</v>
      </c>
      <c r="O1" s="345"/>
      <c r="P1" s="345"/>
      <c r="Q1" s="345"/>
      <c r="R1" s="345"/>
      <c r="S1" s="345"/>
      <c r="T1" s="345"/>
      <c r="U1" s="345"/>
      <c r="V1" s="345"/>
      <c r="X1" s="81"/>
      <c r="Y1" s="345" t="s">
        <v>38</v>
      </c>
      <c r="Z1" s="345"/>
      <c r="AA1" s="345"/>
      <c r="AB1" s="345"/>
      <c r="AC1" s="345"/>
      <c r="AD1" s="345"/>
      <c r="AE1" s="345"/>
      <c r="AF1" s="345"/>
      <c r="AG1" s="345"/>
      <c r="AL1" s="81"/>
      <c r="BE1" s="81"/>
    </row>
    <row r="2" spans="1:107" ht="180.75" customHeight="1" x14ac:dyDescent="0.25">
      <c r="A2" s="74"/>
      <c r="B2" s="75"/>
      <c r="C2" s="76" t="s">
        <v>27</v>
      </c>
      <c r="D2" s="77" t="s">
        <v>28</v>
      </c>
      <c r="E2" s="78" t="s">
        <v>29</v>
      </c>
      <c r="F2" s="79" t="s">
        <v>30</v>
      </c>
      <c r="G2" s="77" t="s">
        <v>31</v>
      </c>
      <c r="H2" s="77" t="s">
        <v>32</v>
      </c>
      <c r="I2" s="78" t="s">
        <v>33</v>
      </c>
      <c r="J2" s="79" t="s">
        <v>34</v>
      </c>
      <c r="K2" s="80" t="s">
        <v>35</v>
      </c>
      <c r="L2" s="74"/>
      <c r="M2" s="75"/>
      <c r="N2" s="76" t="s">
        <v>27</v>
      </c>
      <c r="O2" s="77" t="s">
        <v>28</v>
      </c>
      <c r="P2" s="78" t="s">
        <v>29</v>
      </c>
      <c r="Q2" s="79" t="s">
        <v>30</v>
      </c>
      <c r="R2" s="77" t="s">
        <v>31</v>
      </c>
      <c r="S2" s="77" t="s">
        <v>32</v>
      </c>
      <c r="T2" s="78" t="s">
        <v>33</v>
      </c>
      <c r="U2" s="79" t="s">
        <v>34</v>
      </c>
      <c r="V2" s="80" t="s">
        <v>35</v>
      </c>
      <c r="W2" s="74"/>
      <c r="X2" s="75"/>
      <c r="Y2" s="76" t="s">
        <v>27</v>
      </c>
      <c r="Z2" s="77" t="s">
        <v>28</v>
      </c>
      <c r="AA2" s="78" t="s">
        <v>29</v>
      </c>
      <c r="AB2" s="79" t="s">
        <v>30</v>
      </c>
      <c r="AC2" s="77" t="s">
        <v>31</v>
      </c>
      <c r="AD2" s="77" t="s">
        <v>32</v>
      </c>
      <c r="AE2" s="78" t="s">
        <v>33</v>
      </c>
      <c r="AF2" s="79" t="s">
        <v>34</v>
      </c>
      <c r="AG2" s="80" t="s">
        <v>35</v>
      </c>
      <c r="AK2" s="74"/>
      <c r="AL2" s="75"/>
      <c r="AM2" s="89" t="s">
        <v>39</v>
      </c>
      <c r="AN2" s="89" t="s">
        <v>40</v>
      </c>
      <c r="AO2" s="89" t="s">
        <v>41</v>
      </c>
      <c r="AP2" s="89" t="s">
        <v>52</v>
      </c>
      <c r="AQ2" s="89" t="s">
        <v>49</v>
      </c>
      <c r="AR2" s="89"/>
      <c r="AS2" s="89" t="s">
        <v>48</v>
      </c>
      <c r="AT2" s="89" t="s">
        <v>42</v>
      </c>
      <c r="AU2" s="89" t="s">
        <v>43</v>
      </c>
      <c r="AV2" s="89" t="s">
        <v>51</v>
      </c>
      <c r="AW2" s="89" t="s">
        <v>47</v>
      </c>
      <c r="AX2" s="89" t="s">
        <v>60</v>
      </c>
      <c r="AY2" s="89" t="s">
        <v>44</v>
      </c>
      <c r="AZ2" s="89" t="s">
        <v>45</v>
      </c>
      <c r="BA2" s="89" t="s">
        <v>50</v>
      </c>
      <c r="BB2" s="89" t="s">
        <v>61</v>
      </c>
      <c r="BC2" s="89"/>
      <c r="BD2" s="74"/>
      <c r="BE2" s="75"/>
      <c r="BF2" s="90" t="s">
        <v>46</v>
      </c>
      <c r="BG2" s="91" t="s">
        <v>53</v>
      </c>
      <c r="BH2" s="104" t="s">
        <v>59</v>
      </c>
      <c r="BJ2" t="s">
        <v>54</v>
      </c>
      <c r="BK2" s="105" t="s">
        <v>59</v>
      </c>
      <c r="BM2" t="s">
        <v>55</v>
      </c>
      <c r="BN2" t="s">
        <v>59</v>
      </c>
      <c r="BP2" t="s">
        <v>57</v>
      </c>
      <c r="BQ2" t="s">
        <v>56</v>
      </c>
      <c r="BR2" t="s">
        <v>59</v>
      </c>
      <c r="BT2" t="s">
        <v>58</v>
      </c>
      <c r="BU2" s="89" t="s">
        <v>56</v>
      </c>
      <c r="BV2" s="89" t="s">
        <v>59</v>
      </c>
      <c r="BW2" s="89"/>
      <c r="BX2" s="89" t="s">
        <v>62</v>
      </c>
      <c r="BY2" s="89" t="s">
        <v>56</v>
      </c>
      <c r="BZ2" s="89"/>
      <c r="CA2" s="89"/>
      <c r="CC2" s="89"/>
      <c r="CD2" s="89"/>
      <c r="CE2" s="89"/>
      <c r="CG2" s="89"/>
      <c r="CH2" s="89"/>
      <c r="CI2" s="89"/>
      <c r="CJ2" s="89"/>
      <c r="CK2" s="89"/>
      <c r="CL2" s="89"/>
      <c r="CM2" s="89"/>
      <c r="CN2" s="89"/>
      <c r="CO2" s="89"/>
      <c r="CP2" s="89"/>
      <c r="CQ2" s="89"/>
      <c r="CR2" s="89"/>
      <c r="CS2" s="89"/>
      <c r="CT2" s="89"/>
      <c r="CU2" s="89"/>
      <c r="CV2" s="89"/>
      <c r="CW2" s="89"/>
      <c r="CX2" s="89"/>
      <c r="CY2" s="89"/>
      <c r="CZ2" s="89"/>
      <c r="DA2" s="89"/>
      <c r="DB2" s="89"/>
      <c r="DC2" s="89"/>
    </row>
    <row r="3" spans="1:107" ht="14.4" x14ac:dyDescent="0.3">
      <c r="A3">
        <v>1995</v>
      </c>
      <c r="B3" s="291" t="s">
        <v>13</v>
      </c>
      <c r="C3">
        <v>7809.0970521659674</v>
      </c>
      <c r="D3">
        <v>4828.2516531171823</v>
      </c>
      <c r="E3">
        <v>2930.6985399726859</v>
      </c>
      <c r="F3">
        <v>2020.4979063969026</v>
      </c>
      <c r="G3">
        <v>91.360512222222198</v>
      </c>
      <c r="H3">
        <v>2129.0501083402605</v>
      </c>
      <c r="I3">
        <v>876.73700254339826</v>
      </c>
      <c r="J3">
        <v>1558.4152387563738</v>
      </c>
      <c r="K3">
        <v>602.76945747615093</v>
      </c>
      <c r="L3" s="291">
        <v>1995</v>
      </c>
      <c r="M3" s="291" t="s">
        <v>13</v>
      </c>
      <c r="N3">
        <v>256.04624316139933</v>
      </c>
      <c r="O3">
        <v>198.6780734191095</v>
      </c>
      <c r="P3">
        <v>141.28251877833296</v>
      </c>
      <c r="Q3">
        <v>52.665625252934049</v>
      </c>
      <c r="R3">
        <v>4.3434782608695652</v>
      </c>
      <c r="S3">
        <v>34.75097444983215</v>
      </c>
      <c r="T3">
        <v>32.484363723839309</v>
      </c>
      <c r="U3">
        <v>88.13593318608504</v>
      </c>
      <c r="V3">
        <v>69.245963975983983</v>
      </c>
      <c r="W3" s="291">
        <v>1995</v>
      </c>
      <c r="X3" s="291" t="s">
        <v>13</v>
      </c>
      <c r="Y3">
        <f>N3/C3</f>
        <v>3.2788200921434467E-2</v>
      </c>
      <c r="Z3">
        <f t="shared" ref="Z3:AG18" si="0">O3/D3</f>
        <v>4.1149071691580191E-2</v>
      </c>
      <c r="AA3">
        <f t="shared" si="0"/>
        <v>4.8207796486516047E-2</v>
      </c>
      <c r="AB3">
        <f t="shared" si="0"/>
        <v>2.6065666827069959E-2</v>
      </c>
      <c r="AC3">
        <f t="shared" si="0"/>
        <v>4.754218376430111E-2</v>
      </c>
      <c r="AD3">
        <f t="shared" si="0"/>
        <v>1.6322290543421217E-2</v>
      </c>
      <c r="AE3">
        <f t="shared" si="0"/>
        <v>3.705143461448844E-2</v>
      </c>
      <c r="AF3">
        <f t="shared" si="0"/>
        <v>5.6554845585582263E-2</v>
      </c>
      <c r="AG3">
        <f t="shared" si="0"/>
        <v>0.11487968263342832</v>
      </c>
      <c r="AK3" s="291">
        <v>1995</v>
      </c>
      <c r="AL3" s="291" t="s">
        <v>13</v>
      </c>
      <c r="AM3">
        <f t="shared" ref="AM3:AM34" si="1">C3</f>
        <v>7809.0970521659674</v>
      </c>
      <c r="AN3">
        <f t="shared" ref="AN3:AN34" si="2">J3</f>
        <v>1558.4152387563738</v>
      </c>
      <c r="AO3">
        <f t="shared" ref="AO3:AO34" si="3">F3</f>
        <v>2020.4979063969026</v>
      </c>
      <c r="AP3">
        <f t="shared" ref="AP3:AP34" si="4">K3</f>
        <v>602.76945747615093</v>
      </c>
      <c r="AQ3">
        <v>4828.2516531171823</v>
      </c>
      <c r="AS3">
        <f t="shared" ref="AS3:AS34" si="5">N3</f>
        <v>256.04624316139933</v>
      </c>
      <c r="AT3">
        <f t="shared" ref="AT3:AT34" si="6">U3</f>
        <v>88.13593318608504</v>
      </c>
      <c r="AU3">
        <f t="shared" ref="AU3:AU34" si="7">Q3</f>
        <v>52.665625252934049</v>
      </c>
      <c r="AV3">
        <f t="shared" ref="AV3:AV34" si="8">V3</f>
        <v>69.245963975983983</v>
      </c>
      <c r="AW3">
        <f>AS3-AT3-AU3</f>
        <v>115.24468472238026</v>
      </c>
      <c r="AX3">
        <f t="shared" ref="AX3:AX34" si="9">O3</f>
        <v>198.6780734191095</v>
      </c>
      <c r="BD3" s="291">
        <v>1995</v>
      </c>
      <c r="BE3" s="291" t="s">
        <v>13</v>
      </c>
      <c r="BG3" s="84">
        <f t="shared" ref="BG3:BG13" si="10">BG7/BF7</f>
        <v>4784.3018916534475</v>
      </c>
      <c r="BH3" s="84">
        <f>(AS3-AT3-AU3)/BG3</f>
        <v>2.4088087945167664E-2</v>
      </c>
      <c r="BJ3">
        <f t="shared" ref="BJ3:BJ34" si="11">BJ7/BI7</f>
        <v>6655.7592103058651</v>
      </c>
      <c r="BK3">
        <f>(AS3-AT3)/BJ3</f>
        <v>2.5227822201758707E-2</v>
      </c>
      <c r="BM3">
        <f t="shared" ref="BM3:BM10" si="12">BM7/BL7</f>
        <v>5829.5066025354927</v>
      </c>
      <c r="BN3">
        <f>(AS3-AU3)/BM3</f>
        <v>3.4888135784940474E-2</v>
      </c>
      <c r="BP3">
        <f t="shared" ref="BP3:BP10" si="13">BP7/BO7</f>
        <v>4515.7963661874119</v>
      </c>
      <c r="BQ3">
        <f t="shared" ref="BQ3:BQ34" si="14">C3-F3+K3-J3</f>
        <v>4832.9533644888425</v>
      </c>
      <c r="BR3">
        <f t="shared" ref="BR3:BR34" si="15">(AS3-AT3-AU3+AV3)/BP3</f>
        <v>4.085451019885683E-2</v>
      </c>
      <c r="BT3">
        <f t="shared" ref="BT3:BT10" si="16">BT7/BS7</f>
        <v>5831.1415594054015</v>
      </c>
      <c r="BU3">
        <f t="shared" ref="BU3:BU34" si="17">C3-F3+K3</f>
        <v>6391.368603245216</v>
      </c>
      <c r="BV3">
        <f t="shared" ref="BV3:BV34" si="18">(AS3-AU3+AV3)/BT3</f>
        <v>4.6753552303101492E-2</v>
      </c>
      <c r="BX3">
        <f t="shared" ref="BX3:BX10" si="19">BX7/BW7</f>
        <v>3051.6197226978038</v>
      </c>
      <c r="BY3">
        <f t="shared" ref="BY3:BY34" si="20">D3-F3</f>
        <v>2807.7537467202797</v>
      </c>
    </row>
    <row r="4" spans="1:107" ht="14.4" x14ac:dyDescent="0.3">
      <c r="B4" s="291" t="s">
        <v>14</v>
      </c>
      <c r="C4">
        <v>8136.6459672441724</v>
      </c>
      <c r="D4">
        <v>4874.5672011684674</v>
      </c>
      <c r="E4">
        <v>2981.2455301732352</v>
      </c>
      <c r="F4">
        <v>2060.7544366436377</v>
      </c>
      <c r="G4">
        <v>81.272264261536023</v>
      </c>
      <c r="H4">
        <v>1925.9539769560793</v>
      </c>
      <c r="I4">
        <v>1551.1861801227972</v>
      </c>
      <c r="J4">
        <v>2026.5749381579831</v>
      </c>
      <c r="K4">
        <v>775.99344526962409</v>
      </c>
      <c r="M4" s="291" t="s">
        <v>14</v>
      </c>
      <c r="N4">
        <v>349.96005203193687</v>
      </c>
      <c r="O4">
        <v>254.42299810413036</v>
      </c>
      <c r="P4">
        <v>181.82629808059951</v>
      </c>
      <c r="Q4">
        <v>66.545911949685532</v>
      </c>
      <c r="R4">
        <v>5.4953846153846158</v>
      </c>
      <c r="S4">
        <v>72.685655553414279</v>
      </c>
      <c r="T4">
        <v>66.304295328582739</v>
      </c>
      <c r="U4">
        <v>114.6142189618439</v>
      </c>
      <c r="V4">
        <v>94.02136598288277</v>
      </c>
      <c r="X4" s="291" t="s">
        <v>14</v>
      </c>
      <c r="Y4">
        <f t="shared" ref="Y4:Y67" si="21">N4/C4</f>
        <v>4.3010357515956416E-2</v>
      </c>
      <c r="Z4">
        <f t="shared" si="0"/>
        <v>5.2193966685523056E-2</v>
      </c>
      <c r="AA4">
        <f t="shared" si="0"/>
        <v>6.0990044677747123E-2</v>
      </c>
      <c r="AB4">
        <f t="shared" si="0"/>
        <v>3.2292014403263514E-2</v>
      </c>
      <c r="AC4">
        <f t="shared" si="0"/>
        <v>6.7616974441616892E-2</v>
      </c>
      <c r="AD4">
        <f t="shared" si="0"/>
        <v>3.7740079162375463E-2</v>
      </c>
      <c r="AE4">
        <f t="shared" si="0"/>
        <v>4.2744253512711071E-2</v>
      </c>
      <c r="AF4">
        <f t="shared" si="0"/>
        <v>5.6555628318398297E-2</v>
      </c>
      <c r="AG4">
        <f t="shared" si="0"/>
        <v>0.12116257753983273</v>
      </c>
      <c r="AH4" s="291"/>
      <c r="AL4" s="291" t="s">
        <v>14</v>
      </c>
      <c r="AM4">
        <f t="shared" si="1"/>
        <v>8136.6459672441724</v>
      </c>
      <c r="AN4">
        <f t="shared" si="2"/>
        <v>2026.5749381579831</v>
      </c>
      <c r="AO4">
        <f t="shared" si="3"/>
        <v>2060.7544366436377</v>
      </c>
      <c r="AP4">
        <f t="shared" si="4"/>
        <v>775.99344526962409</v>
      </c>
      <c r="AQ4">
        <v>4874.5672011684674</v>
      </c>
      <c r="AS4">
        <f t="shared" si="5"/>
        <v>349.96005203193687</v>
      </c>
      <c r="AT4">
        <f t="shared" si="6"/>
        <v>114.6142189618439</v>
      </c>
      <c r="AU4">
        <f t="shared" si="7"/>
        <v>66.545911949685532</v>
      </c>
      <c r="AV4">
        <f t="shared" si="8"/>
        <v>94.02136598288277</v>
      </c>
      <c r="AW4">
        <f t="shared" ref="AW4:AW18" si="22">AS4-AT4-AU4</f>
        <v>168.79992112040742</v>
      </c>
      <c r="AX4">
        <f t="shared" si="9"/>
        <v>254.42299810413036</v>
      </c>
      <c r="BE4" s="291" t="s">
        <v>14</v>
      </c>
      <c r="BG4" s="84">
        <f t="shared" si="10"/>
        <v>4393.4377012906643</v>
      </c>
      <c r="BH4" s="84">
        <f t="shared" ref="BH4:BH67" si="23">(AS4-AT4-AU4)/BG4</f>
        <v>3.8420920608665719E-2</v>
      </c>
      <c r="BJ4">
        <f t="shared" si="11"/>
        <v>6309.6562157511626</v>
      </c>
      <c r="BK4">
        <f t="shared" ref="BK4:BK67" si="24">(AS4-AT4)/BJ4</f>
        <v>3.7299311566703977E-2</v>
      </c>
      <c r="BM4">
        <f t="shared" si="12"/>
        <v>6253.5836042449837</v>
      </c>
      <c r="BN4">
        <f t="shared" ref="BN4:BN67" si="25">(AS4-AU4)/BM4</f>
        <v>4.5320276823334942E-2</v>
      </c>
      <c r="BP4">
        <f t="shared" si="13"/>
        <v>4562.829199646184</v>
      </c>
      <c r="BQ4">
        <f t="shared" si="14"/>
        <v>4825.3100377121755</v>
      </c>
      <c r="BR4">
        <f t="shared" si="15"/>
        <v>5.7600509596911965E-2</v>
      </c>
      <c r="BT4">
        <f t="shared" si="16"/>
        <v>6500.7379524606031</v>
      </c>
      <c r="BU4">
        <f t="shared" si="17"/>
        <v>6851.884975870159</v>
      </c>
      <c r="BV4">
        <f t="shared" si="18"/>
        <v>5.8060409268192462E-2</v>
      </c>
      <c r="BX4">
        <f t="shared" si="19"/>
        <v>3113.3990721220612</v>
      </c>
      <c r="BY4">
        <f t="shared" si="20"/>
        <v>2813.8127645248296</v>
      </c>
    </row>
    <row r="5" spans="1:107" ht="14.4" x14ac:dyDescent="0.3">
      <c r="B5" s="291" t="s">
        <v>15</v>
      </c>
      <c r="C5">
        <v>8767.2949150354307</v>
      </c>
      <c r="D5">
        <v>4979.1103849446763</v>
      </c>
      <c r="E5">
        <v>3115.0377146374376</v>
      </c>
      <c r="F5">
        <v>2025.3872511144136</v>
      </c>
      <c r="G5">
        <v>85.324313028899638</v>
      </c>
      <c r="H5">
        <v>2341.4281161417816</v>
      </c>
      <c r="I5">
        <v>1546.265216964478</v>
      </c>
      <c r="J5">
        <v>1892.1757758374367</v>
      </c>
      <c r="K5">
        <v>758.54747566449885</v>
      </c>
      <c r="M5" s="291" t="s">
        <v>15</v>
      </c>
      <c r="N5">
        <v>450.04528368481436</v>
      </c>
      <c r="O5">
        <v>306.02286380626146</v>
      </c>
      <c r="P5">
        <v>221.33225457238902</v>
      </c>
      <c r="Q5">
        <v>77.649113082039918</v>
      </c>
      <c r="R5">
        <v>6.3638841567291307</v>
      </c>
      <c r="S5">
        <v>135.74215910970392</v>
      </c>
      <c r="T5">
        <v>80.61356576446687</v>
      </c>
      <c r="U5">
        <v>101.22232267531299</v>
      </c>
      <c r="V5">
        <v>95.026443506913438</v>
      </c>
      <c r="X5" s="291" t="s">
        <v>15</v>
      </c>
      <c r="Y5">
        <f t="shared" si="21"/>
        <v>5.1332285276843075E-2</v>
      </c>
      <c r="Z5">
        <f t="shared" si="0"/>
        <v>6.1461353564601022E-2</v>
      </c>
      <c r="AA5">
        <f t="shared" si="0"/>
        <v>7.1052833014623742E-2</v>
      </c>
      <c r="AB5">
        <f t="shared" si="0"/>
        <v>3.8337909473517041E-2</v>
      </c>
      <c r="AC5">
        <f t="shared" si="0"/>
        <v>7.4584651558503162E-2</v>
      </c>
      <c r="AD5">
        <f t="shared" si="0"/>
        <v>5.7974087768870142E-2</v>
      </c>
      <c r="AE5">
        <f t="shared" si="0"/>
        <v>5.2134371827054292E-2</v>
      </c>
      <c r="AF5">
        <f t="shared" si="0"/>
        <v>5.3495200587542743E-2</v>
      </c>
      <c r="AG5">
        <f t="shared" si="0"/>
        <v>0.12527422021102749</v>
      </c>
      <c r="AH5" s="291"/>
      <c r="AL5" s="291" t="s">
        <v>15</v>
      </c>
      <c r="AM5">
        <f t="shared" si="1"/>
        <v>8767.2949150354307</v>
      </c>
      <c r="AN5">
        <f t="shared" si="2"/>
        <v>1892.1757758374367</v>
      </c>
      <c r="AO5">
        <f t="shared" si="3"/>
        <v>2025.3872511144136</v>
      </c>
      <c r="AP5">
        <f t="shared" si="4"/>
        <v>758.54747566449885</v>
      </c>
      <c r="AQ5">
        <v>4979.1103849446763</v>
      </c>
      <c r="AS5">
        <f t="shared" si="5"/>
        <v>450.04528368481436</v>
      </c>
      <c r="AT5">
        <f t="shared" si="6"/>
        <v>101.22232267531299</v>
      </c>
      <c r="AU5">
        <f t="shared" si="7"/>
        <v>77.649113082039918</v>
      </c>
      <c r="AV5">
        <f t="shared" si="8"/>
        <v>95.026443506913438</v>
      </c>
      <c r="AW5">
        <f t="shared" si="22"/>
        <v>271.17384792746145</v>
      </c>
      <c r="AX5">
        <f t="shared" si="9"/>
        <v>306.02286380626146</v>
      </c>
      <c r="BE5" s="291" t="s">
        <v>15</v>
      </c>
      <c r="BG5" s="84">
        <f t="shared" si="10"/>
        <v>5161.0548720654142</v>
      </c>
      <c r="BH5" s="84">
        <f t="shared" si="23"/>
        <v>5.2542329940185227E-2</v>
      </c>
      <c r="BJ5">
        <f t="shared" si="11"/>
        <v>7029.674727604006</v>
      </c>
      <c r="BK5">
        <f t="shared" si="24"/>
        <v>4.9621493813895731E-2</v>
      </c>
      <c r="BM5">
        <f t="shared" si="12"/>
        <v>6923.7453808987857</v>
      </c>
      <c r="BN5">
        <f t="shared" si="25"/>
        <v>5.3785364729058378E-2</v>
      </c>
      <c r="BP5">
        <f t="shared" si="13"/>
        <v>5143.2589665723144</v>
      </c>
      <c r="BQ5">
        <f t="shared" si="14"/>
        <v>5608.279363748079</v>
      </c>
      <c r="BR5">
        <f t="shared" si="15"/>
        <v>7.1200049193405918E-2</v>
      </c>
      <c r="BT5">
        <f t="shared" si="16"/>
        <v>7117.6411519758731</v>
      </c>
      <c r="BU5">
        <f t="shared" si="17"/>
        <v>7500.455139585516</v>
      </c>
      <c r="BV5">
        <f t="shared" si="18"/>
        <v>6.567100028356028E-2</v>
      </c>
      <c r="BX5">
        <f t="shared" si="19"/>
        <v>3218.4568763632356</v>
      </c>
      <c r="BY5">
        <f t="shared" si="20"/>
        <v>2953.7231338302627</v>
      </c>
    </row>
    <row r="6" spans="1:107" ht="14.4" x14ac:dyDescent="0.3">
      <c r="B6" s="291" t="s">
        <v>16</v>
      </c>
      <c r="C6">
        <v>8717.3418500902626</v>
      </c>
      <c r="D6">
        <v>5116.9744862760281</v>
      </c>
      <c r="E6">
        <v>3155.4160179563446</v>
      </c>
      <c r="F6">
        <v>2238.2871718478341</v>
      </c>
      <c r="G6">
        <v>86.027219806701069</v>
      </c>
      <c r="H6">
        <v>2376.560378892983</v>
      </c>
      <c r="I6">
        <v>2487.9309700145463</v>
      </c>
      <c r="J6">
        <v>1809.0758655182633</v>
      </c>
      <c r="K6">
        <v>899.12227697992557</v>
      </c>
      <c r="M6" s="291" t="s">
        <v>16</v>
      </c>
      <c r="N6">
        <v>476.52584995944335</v>
      </c>
      <c r="O6">
        <v>347.64320273005507</v>
      </c>
      <c r="P6">
        <v>250.30981105225709</v>
      </c>
      <c r="Q6">
        <v>89.288080369264193</v>
      </c>
      <c r="R6">
        <v>7.2348484848484844</v>
      </c>
      <c r="S6">
        <v>133.04184105075691</v>
      </c>
      <c r="T6">
        <v>143.44334458670403</v>
      </c>
      <c r="U6">
        <v>112.75283284977435</v>
      </c>
      <c r="V6">
        <v>106.94703298547968</v>
      </c>
      <c r="X6" s="291" t="s">
        <v>16</v>
      </c>
      <c r="Y6">
        <f t="shared" si="21"/>
        <v>5.4664123324991459E-2</v>
      </c>
      <c r="Z6">
        <f t="shared" si="0"/>
        <v>6.7939209715125778E-2</v>
      </c>
      <c r="AA6">
        <f t="shared" si="0"/>
        <v>7.93270394863414E-2</v>
      </c>
      <c r="AB6">
        <f t="shared" si="0"/>
        <v>3.9891253228043912E-2</v>
      </c>
      <c r="AC6">
        <f t="shared" si="0"/>
        <v>8.4099526883523998E-2</v>
      </c>
      <c r="AD6">
        <f t="shared" si="0"/>
        <v>5.5980837782345194E-2</v>
      </c>
      <c r="AE6">
        <f t="shared" si="0"/>
        <v>5.7655677072851158E-2</v>
      </c>
      <c r="AF6">
        <f t="shared" si="0"/>
        <v>6.2326204776090452E-2</v>
      </c>
      <c r="AG6">
        <f t="shared" si="0"/>
        <v>0.11894603851292125</v>
      </c>
      <c r="AH6" s="291"/>
      <c r="AL6" s="291" t="s">
        <v>16</v>
      </c>
      <c r="AM6">
        <f t="shared" si="1"/>
        <v>8717.3418500902626</v>
      </c>
      <c r="AN6">
        <f t="shared" si="2"/>
        <v>1809.0758655182633</v>
      </c>
      <c r="AO6">
        <f t="shared" si="3"/>
        <v>2238.2871718478341</v>
      </c>
      <c r="AP6">
        <f t="shared" si="4"/>
        <v>899.12227697992557</v>
      </c>
      <c r="AQ6">
        <v>5116.9744862760281</v>
      </c>
      <c r="AS6">
        <f t="shared" si="5"/>
        <v>476.52584995944335</v>
      </c>
      <c r="AT6">
        <f t="shared" si="6"/>
        <v>112.75283284977435</v>
      </c>
      <c r="AU6">
        <f t="shared" si="7"/>
        <v>89.288080369264193</v>
      </c>
      <c r="AV6">
        <f t="shared" si="8"/>
        <v>106.94703298547968</v>
      </c>
      <c r="AW6">
        <f t="shared" si="22"/>
        <v>274.48493674040481</v>
      </c>
      <c r="AX6">
        <f t="shared" si="9"/>
        <v>347.64320273005507</v>
      </c>
      <c r="BE6" s="291" t="s">
        <v>16</v>
      </c>
      <c r="BG6" s="84">
        <f t="shared" si="10"/>
        <v>4900.5450213625973</v>
      </c>
      <c r="BH6" s="84">
        <f t="shared" si="23"/>
        <v>5.6011103977998807E-2</v>
      </c>
      <c r="BJ6">
        <f t="shared" si="11"/>
        <v>7036.2808777315277</v>
      </c>
      <c r="BK6">
        <f t="shared" si="24"/>
        <v>5.1699615667836749E-2</v>
      </c>
      <c r="BM6">
        <f t="shared" si="12"/>
        <v>6801.1024845326938</v>
      </c>
      <c r="BN6">
        <f t="shared" si="25"/>
        <v>5.6937499540824284E-2</v>
      </c>
      <c r="BP6">
        <f t="shared" si="13"/>
        <v>5259.9587602885867</v>
      </c>
      <c r="BQ6">
        <f t="shared" si="14"/>
        <v>5569.1010897040906</v>
      </c>
      <c r="BR6">
        <f t="shared" si="15"/>
        <v>7.2516152142789281E-2</v>
      </c>
      <c r="BT6">
        <f t="shared" si="16"/>
        <v>7330.1201749103711</v>
      </c>
      <c r="BU6">
        <f t="shared" si="17"/>
        <v>7378.1769552223541</v>
      </c>
      <c r="BV6">
        <f t="shared" si="18"/>
        <v>6.7418376613682385E-2</v>
      </c>
      <c r="BX6">
        <f t="shared" si="19"/>
        <v>3276.6476138699145</v>
      </c>
      <c r="BY6">
        <f t="shared" si="20"/>
        <v>2878.687314428194</v>
      </c>
    </row>
    <row r="7" spans="1:107" ht="14.4" x14ac:dyDescent="0.3">
      <c r="A7">
        <v>1996</v>
      </c>
      <c r="B7" s="291" t="s">
        <v>13</v>
      </c>
      <c r="C7">
        <v>7635.5576172620413</v>
      </c>
      <c r="D7">
        <v>4776.9589224755882</v>
      </c>
      <c r="E7">
        <v>2834.70492325959</v>
      </c>
      <c r="F7">
        <v>2105.3749015554081</v>
      </c>
      <c r="G7">
        <v>91.998126359338045</v>
      </c>
      <c r="H7">
        <v>2334.9906505794506</v>
      </c>
      <c r="I7">
        <v>871.75086033800062</v>
      </c>
      <c r="J7">
        <v>1592.6193527338228</v>
      </c>
      <c r="K7">
        <v>728.83986060841107</v>
      </c>
      <c r="L7" s="291">
        <v>1996</v>
      </c>
      <c r="M7" s="291" t="s">
        <v>13</v>
      </c>
      <c r="N7">
        <v>463.38922219805585</v>
      </c>
      <c r="O7">
        <v>362.26951135581555</v>
      </c>
      <c r="P7">
        <v>257.89666126203639</v>
      </c>
      <c r="Q7">
        <v>95.359061108862818</v>
      </c>
      <c r="R7">
        <v>8.3008695652173916</v>
      </c>
      <c r="S7">
        <v>82.547622155911967</v>
      </c>
      <c r="T7">
        <v>68.650288669713731</v>
      </c>
      <c r="U7">
        <v>109.74666482606295</v>
      </c>
      <c r="V7">
        <v>96.705570380253491</v>
      </c>
      <c r="W7" s="291">
        <v>1996</v>
      </c>
      <c r="X7" s="291" t="s">
        <v>13</v>
      </c>
      <c r="Y7">
        <f t="shared" si="21"/>
        <v>6.0688327614796783E-2</v>
      </c>
      <c r="Z7">
        <f t="shared" si="0"/>
        <v>7.5836848764040607E-2</v>
      </c>
      <c r="AA7">
        <f t="shared" si="0"/>
        <v>9.0978309292765611E-2</v>
      </c>
      <c r="AB7">
        <f t="shared" si="0"/>
        <v>4.5293149946080143E-2</v>
      </c>
      <c r="AC7">
        <f t="shared" si="0"/>
        <v>9.0228680666764816E-2</v>
      </c>
      <c r="AD7">
        <f t="shared" si="0"/>
        <v>3.5352442261568362E-2</v>
      </c>
      <c r="AE7">
        <f t="shared" si="0"/>
        <v>7.8749894944865576E-2</v>
      </c>
      <c r="AF7">
        <f t="shared" si="0"/>
        <v>6.8909538640024998E-2</v>
      </c>
      <c r="AG7">
        <f t="shared" si="0"/>
        <v>0.13268425014450627</v>
      </c>
      <c r="AH7" s="291"/>
      <c r="AK7" s="291">
        <v>1996</v>
      </c>
      <c r="AL7" s="291" t="s">
        <v>13</v>
      </c>
      <c r="AM7">
        <f t="shared" si="1"/>
        <v>7635.5576172620413</v>
      </c>
      <c r="AN7">
        <f t="shared" si="2"/>
        <v>1592.6193527338228</v>
      </c>
      <c r="AO7">
        <f t="shared" si="3"/>
        <v>2105.3749015554081</v>
      </c>
      <c r="AP7">
        <f t="shared" si="4"/>
        <v>728.83986060841107</v>
      </c>
      <c r="AQ7">
        <v>4776.9589224755882</v>
      </c>
      <c r="AS7">
        <f t="shared" si="5"/>
        <v>463.38922219805585</v>
      </c>
      <c r="AT7">
        <f t="shared" si="6"/>
        <v>109.74666482606295</v>
      </c>
      <c r="AU7">
        <f t="shared" si="7"/>
        <v>95.359061108862818</v>
      </c>
      <c r="AV7">
        <f t="shared" si="8"/>
        <v>96.705570380253491</v>
      </c>
      <c r="AW7">
        <f t="shared" si="22"/>
        <v>258.28349626313008</v>
      </c>
      <c r="AX7">
        <f t="shared" si="9"/>
        <v>362.26951135581555</v>
      </c>
      <c r="AY7">
        <f>(AT6+AT5+AT4+AT3)/(AS6+AS5+AS4+AS3)</f>
        <v>0.27191142178642663</v>
      </c>
      <c r="AZ7">
        <f>(AU6+AU5+AU4+AU3)/(AS6+AS5+AS4+AS3)</f>
        <v>0.18671078228716798</v>
      </c>
      <c r="BA7">
        <f>(AV6+AV5+AV4+AV3)/(AS6+AS5+AS4+AS3)</f>
        <v>0.23831801224443327</v>
      </c>
      <c r="BB7">
        <f>(AU6+AU5+AU4+AU3)/(AX6+AX5+AX4+AX3)</f>
        <v>0.258544657510897</v>
      </c>
      <c r="BD7" s="291">
        <v>1996</v>
      </c>
      <c r="BE7" s="291" t="s">
        <v>13</v>
      </c>
      <c r="BF7" s="83">
        <f t="shared" ref="BF7:BF38" si="26">(AM7/AM3-AY7*AN7/AN3-AZ7*AO7/AO3)/(1-AY7-AZ7)</f>
        <v>0.93344023073272875</v>
      </c>
      <c r="BG7" s="84">
        <f t="shared" si="10"/>
        <v>4465.859861640025</v>
      </c>
      <c r="BH7" s="84">
        <f t="shared" si="23"/>
        <v>5.7835109982219426E-2</v>
      </c>
      <c r="BI7">
        <f t="shared" ref="BI7:BI38" si="27">(AM7/AM3-AY7*AN7/AN3)/(1-AY7)</f>
        <v>0.96128130153427571</v>
      </c>
      <c r="BJ7">
        <f t="shared" si="11"/>
        <v>6398.0568763815654</v>
      </c>
      <c r="BK7">
        <f t="shared" si="24"/>
        <v>5.5273431325292652E-2</v>
      </c>
      <c r="BL7">
        <f t="shared" ref="BL7:BL38" si="28">(AM7/AM3-AZ7*AO7/AO3)/(1-AZ7)</f>
        <v>0.96303151966596834</v>
      </c>
      <c r="BM7">
        <f t="shared" si="12"/>
        <v>5613.9986023425517</v>
      </c>
      <c r="BN7">
        <f t="shared" si="25"/>
        <v>6.5555798488376033E-2</v>
      </c>
      <c r="BO7">
        <f t="shared" ref="BO7:BO38" si="29">(AM7/AM3-AY7*AN7/AN3-AZ7*AO7/AO3+BA7*AP7/AP3)/(1-AY7-AZ7+BA7)</f>
        <v>1.0177129259298343</v>
      </c>
      <c r="BP7">
        <f t="shared" si="13"/>
        <v>4595.7843327359042</v>
      </c>
      <c r="BQ7">
        <f t="shared" si="14"/>
        <v>4666.403223581221</v>
      </c>
      <c r="BR7">
        <f t="shared" si="15"/>
        <v>7.7242324909545093E-2</v>
      </c>
      <c r="BS7">
        <f t="shared" ref="BS7:BS38" si="30">(AM7/AM3-AZ7*AO7/AO3+BA7*AP7/AP3)/(1-AZ7+BA7)</f>
        <v>1.0188079810283586</v>
      </c>
      <c r="BT7">
        <f t="shared" si="16"/>
        <v>5940.8135592283716</v>
      </c>
      <c r="BU7">
        <f t="shared" si="17"/>
        <v>6259.0225763150438</v>
      </c>
      <c r="BV7">
        <f t="shared" si="18"/>
        <v>7.8227624354164915E-2</v>
      </c>
      <c r="BW7">
        <f t="shared" ref="BW7:BW38" si="31">(AQ7/AQ3-BB7*AO7/AO3)/(1-BB7)</f>
        <v>0.97102402423614143</v>
      </c>
      <c r="BX7">
        <f t="shared" si="19"/>
        <v>2963.1960635723995</v>
      </c>
      <c r="BY7">
        <f t="shared" si="20"/>
        <v>2671.5840209201801</v>
      </c>
    </row>
    <row r="8" spans="1:107" ht="14.4" x14ac:dyDescent="0.3">
      <c r="B8" s="291" t="s">
        <v>14</v>
      </c>
      <c r="C8">
        <v>7859.1085438032678</v>
      </c>
      <c r="D8">
        <v>4759.3889929258658</v>
      </c>
      <c r="E8">
        <v>2838.8660927209494</v>
      </c>
      <c r="F8">
        <v>2137.0186554112611</v>
      </c>
      <c r="G8">
        <v>81.839721881531958</v>
      </c>
      <c r="H8">
        <v>1706.2684821316041</v>
      </c>
      <c r="I8">
        <v>1043.2727416393652</v>
      </c>
      <c r="J8">
        <v>2081.1866593523787</v>
      </c>
      <c r="K8">
        <v>839.97439438125321</v>
      </c>
      <c r="M8" s="291" t="s">
        <v>14</v>
      </c>
      <c r="N8">
        <v>505.46188212074992</v>
      </c>
      <c r="O8">
        <v>381.74369157598272</v>
      </c>
      <c r="P8">
        <v>269.79601590578881</v>
      </c>
      <c r="Q8">
        <v>102.01613860211225</v>
      </c>
      <c r="R8">
        <v>8.8697435897435888</v>
      </c>
      <c r="S8">
        <v>95.62248345859831</v>
      </c>
      <c r="T8">
        <v>84.787826603325428</v>
      </c>
      <c r="U8">
        <v>124.27441652140229</v>
      </c>
      <c r="V8">
        <v>106.72963931531042</v>
      </c>
      <c r="X8" s="291" t="s">
        <v>14</v>
      </c>
      <c r="Y8">
        <f t="shared" si="21"/>
        <v>6.431542194684349E-2</v>
      </c>
      <c r="Z8">
        <f t="shared" si="0"/>
        <v>8.0208550329336131E-2</v>
      </c>
      <c r="AA8">
        <f t="shared" si="0"/>
        <v>9.5036541736704172E-2</v>
      </c>
      <c r="AB8">
        <f t="shared" si="0"/>
        <v>4.7737598520158749E-2</v>
      </c>
      <c r="AC8">
        <f t="shared" si="0"/>
        <v>0.10837944442899121</v>
      </c>
      <c r="AD8">
        <f t="shared" si="0"/>
        <v>5.6041874101278144E-2</v>
      </c>
      <c r="AE8">
        <f t="shared" si="0"/>
        <v>8.1271007301592646E-2</v>
      </c>
      <c r="AF8">
        <f t="shared" si="0"/>
        <v>5.9713248671348806E-2</v>
      </c>
      <c r="AG8">
        <f t="shared" si="0"/>
        <v>0.12706296766811592</v>
      </c>
      <c r="AH8" s="291"/>
      <c r="AL8" s="291" t="s">
        <v>14</v>
      </c>
      <c r="AM8">
        <f t="shared" si="1"/>
        <v>7859.1085438032678</v>
      </c>
      <c r="AN8">
        <f t="shared" si="2"/>
        <v>2081.1866593523787</v>
      </c>
      <c r="AO8">
        <f t="shared" si="3"/>
        <v>2137.0186554112611</v>
      </c>
      <c r="AP8">
        <f t="shared" si="4"/>
        <v>839.97439438125321</v>
      </c>
      <c r="AQ8">
        <v>4759.3889929258658</v>
      </c>
      <c r="AS8">
        <f t="shared" si="5"/>
        <v>505.46188212074992</v>
      </c>
      <c r="AT8">
        <f t="shared" si="6"/>
        <v>124.27441652140229</v>
      </c>
      <c r="AU8">
        <f t="shared" si="7"/>
        <v>102.01613860211225</v>
      </c>
      <c r="AV8">
        <f t="shared" si="8"/>
        <v>106.72963931531042</v>
      </c>
      <c r="AW8">
        <f t="shared" si="22"/>
        <v>279.17132699723538</v>
      </c>
      <c r="AX8">
        <f t="shared" si="9"/>
        <v>381.74369157598272</v>
      </c>
      <c r="AY8">
        <f>(AT6+AT5+AT4+AT3)/(AS6+AS5+AS4+AS3)</f>
        <v>0.27191142178642663</v>
      </c>
      <c r="AZ8">
        <f>(AU6+AU5+AU4+AU3)/(AS6+AS5+AS4+AS3)</f>
        <v>0.18671078228716798</v>
      </c>
      <c r="BA8">
        <f>(AV6+AV5+AV4+AV3)/(AS6+AS5+AS4+AS3)</f>
        <v>0.23831801224443327</v>
      </c>
      <c r="BB8">
        <f t="shared" ref="BB8:BB71" si="32">(AU7+AU6+AU5+AU4)/(AX7+AX6+AX5+AX4)</f>
        <v>0.25885775301824704</v>
      </c>
      <c r="BE8" s="291" t="s">
        <v>14</v>
      </c>
      <c r="BF8" s="83">
        <f t="shared" si="26"/>
        <v>0.91069683620324382</v>
      </c>
      <c r="BG8" s="84">
        <f t="shared" si="10"/>
        <v>4001.0898146214599</v>
      </c>
      <c r="BH8" s="84">
        <f t="shared" si="23"/>
        <v>6.9773821616560636E-2</v>
      </c>
      <c r="BI8">
        <f t="shared" si="27"/>
        <v>0.94308800463004083</v>
      </c>
      <c r="BJ8">
        <f t="shared" si="11"/>
        <v>5950.5610904142986</v>
      </c>
      <c r="BK8">
        <f t="shared" si="24"/>
        <v>6.40590794393152E-2</v>
      </c>
      <c r="BL8">
        <f t="shared" si="28"/>
        <v>0.94956365277866062</v>
      </c>
      <c r="BM8">
        <f t="shared" si="12"/>
        <v>5938.1756902036086</v>
      </c>
      <c r="BN8">
        <f t="shared" si="25"/>
        <v>6.7941025083547879E-2</v>
      </c>
      <c r="BO8">
        <f t="shared" si="29"/>
        <v>0.96319418335866225</v>
      </c>
      <c r="BP8">
        <f t="shared" si="13"/>
        <v>4394.8905447582647</v>
      </c>
      <c r="BQ8">
        <f t="shared" si="14"/>
        <v>4480.8776234208817</v>
      </c>
      <c r="BR8">
        <f t="shared" si="15"/>
        <v>8.7806729742747613E-2</v>
      </c>
      <c r="BS8">
        <f t="shared" si="30"/>
        <v>0.97967879286754478</v>
      </c>
      <c r="BT8">
        <f t="shared" si="16"/>
        <v>6368.6351100148386</v>
      </c>
      <c r="BU8">
        <f t="shared" si="17"/>
        <v>6562.0642827732609</v>
      </c>
      <c r="BV8">
        <f t="shared" si="18"/>
        <v>8.0107491483015644E-2</v>
      </c>
      <c r="BW8">
        <f t="shared" si="31"/>
        <v>0.95519324136800454</v>
      </c>
      <c r="BX8">
        <f t="shared" si="19"/>
        <v>2973.8977513724094</v>
      </c>
      <c r="BY8">
        <f t="shared" si="20"/>
        <v>2622.3703375146047</v>
      </c>
    </row>
    <row r="9" spans="1:107" ht="14.4" x14ac:dyDescent="0.3">
      <c r="B9" s="291" t="s">
        <v>15</v>
      </c>
      <c r="C9">
        <v>8286.1022982504401</v>
      </c>
      <c r="D9">
        <v>4721.9941970137561</v>
      </c>
      <c r="E9">
        <v>2857.2146564260875</v>
      </c>
      <c r="F9">
        <v>2084.1395674426294</v>
      </c>
      <c r="G9">
        <v>85.834669916836816</v>
      </c>
      <c r="H9">
        <v>1943.976845944268</v>
      </c>
      <c r="I9">
        <v>1229.0473230742734</v>
      </c>
      <c r="J9">
        <v>2011.2805408334143</v>
      </c>
      <c r="K9">
        <v>753.73808334242563</v>
      </c>
      <c r="M9" s="291" t="s">
        <v>15</v>
      </c>
      <c r="N9">
        <v>586.62991264448965</v>
      </c>
      <c r="O9">
        <v>396.40661342884209</v>
      </c>
      <c r="P9">
        <v>282.146293658481</v>
      </c>
      <c r="Q9">
        <v>104.12515837820716</v>
      </c>
      <c r="R9">
        <v>8.9672913117546855</v>
      </c>
      <c r="S9">
        <v>175.17104647591142</v>
      </c>
      <c r="T9">
        <v>103.79794219804705</v>
      </c>
      <c r="U9">
        <v>133.80418905166496</v>
      </c>
      <c r="V9">
        <v>113.30453915560619</v>
      </c>
      <c r="X9" s="291" t="s">
        <v>15</v>
      </c>
      <c r="Y9">
        <f t="shared" si="21"/>
        <v>7.079684651833866E-2</v>
      </c>
      <c r="Z9">
        <f t="shared" si="0"/>
        <v>8.3948983605175595E-2</v>
      </c>
      <c r="AA9">
        <f t="shared" si="0"/>
        <v>9.8748721249876367E-2</v>
      </c>
      <c r="AB9">
        <f t="shared" si="0"/>
        <v>4.9960741595619383E-2</v>
      </c>
      <c r="AC9">
        <f t="shared" si="0"/>
        <v>0.10447167001915289</v>
      </c>
      <c r="AD9">
        <f t="shared" si="0"/>
        <v>9.0109636254861764E-2</v>
      </c>
      <c r="AE9">
        <f t="shared" si="0"/>
        <v>8.4453983381545E-2</v>
      </c>
      <c r="AF9">
        <f t="shared" si="0"/>
        <v>6.6526865017159931E-2</v>
      </c>
      <c r="AG9">
        <f t="shared" si="0"/>
        <v>0.15032348989606723</v>
      </c>
      <c r="AH9" s="291"/>
      <c r="AL9" s="291" t="s">
        <v>15</v>
      </c>
      <c r="AM9">
        <f t="shared" si="1"/>
        <v>8286.1022982504401</v>
      </c>
      <c r="AN9">
        <f t="shared" si="2"/>
        <v>2011.2805408334143</v>
      </c>
      <c r="AO9">
        <f t="shared" si="3"/>
        <v>2084.1395674426294</v>
      </c>
      <c r="AP9">
        <f t="shared" si="4"/>
        <v>753.73808334242563</v>
      </c>
      <c r="AQ9">
        <v>4721.9941970137561</v>
      </c>
      <c r="AS9">
        <f t="shared" si="5"/>
        <v>586.62991264448965</v>
      </c>
      <c r="AT9">
        <f t="shared" si="6"/>
        <v>133.80418905166496</v>
      </c>
      <c r="AU9">
        <f t="shared" si="7"/>
        <v>104.12515837820716</v>
      </c>
      <c r="AV9">
        <f t="shared" si="8"/>
        <v>113.30453915560619</v>
      </c>
      <c r="AW9">
        <f t="shared" si="22"/>
        <v>348.70056521461754</v>
      </c>
      <c r="AX9">
        <f t="shared" si="9"/>
        <v>396.40661342884209</v>
      </c>
      <c r="AY9">
        <f>(AT6+AT5+AT4+AT3)/(AS6+AS5+AS4+AS3)</f>
        <v>0.27191142178642663</v>
      </c>
      <c r="AZ9">
        <f>(AU6+AU5+AU4+AU3)/(AS6+AS5+AS4+AS3)</f>
        <v>0.18671078228716798</v>
      </c>
      <c r="BA9">
        <f>(AV6+AV5+AV4+AV3)/(AS6+AS5+AS4+AS3)</f>
        <v>0.23831801224443327</v>
      </c>
      <c r="BB9">
        <f t="shared" si="32"/>
        <v>0.26065521691605098</v>
      </c>
      <c r="BE9" s="291" t="s">
        <v>15</v>
      </c>
      <c r="BF9" s="83">
        <f t="shared" si="26"/>
        <v>0.85700046797291585</v>
      </c>
      <c r="BG9" s="84">
        <f t="shared" si="10"/>
        <v>4423.026440593957</v>
      </c>
      <c r="BH9" s="84">
        <f t="shared" si="23"/>
        <v>7.8837549333707221E-2</v>
      </c>
      <c r="BI9">
        <f t="shared" si="27"/>
        <v>0.90111000496412241</v>
      </c>
      <c r="BJ9">
        <f t="shared" si="11"/>
        <v>6334.5102286874117</v>
      </c>
      <c r="BK9">
        <f t="shared" si="24"/>
        <v>7.1485514624649332E-2</v>
      </c>
      <c r="BL9">
        <f t="shared" si="28"/>
        <v>0.92585533820026544</v>
      </c>
      <c r="BM9">
        <f t="shared" si="12"/>
        <v>6410.386621244571</v>
      </c>
      <c r="BN9">
        <f t="shared" si="25"/>
        <v>7.5269212728483539E-2</v>
      </c>
      <c r="BO9">
        <f t="shared" si="29"/>
        <v>0.89877107188482408</v>
      </c>
      <c r="BP9">
        <f t="shared" si="13"/>
        <v>4622.6123743674316</v>
      </c>
      <c r="BQ9">
        <f t="shared" si="14"/>
        <v>4944.4202733168222</v>
      </c>
      <c r="BR9">
        <f t="shared" si="15"/>
        <v>9.9944591273120872E-2</v>
      </c>
      <c r="BS9">
        <f t="shared" si="30"/>
        <v>0.94122134987137707</v>
      </c>
      <c r="BT9">
        <f t="shared" si="16"/>
        <v>6699.2758129627946</v>
      </c>
      <c r="BU9">
        <f t="shared" si="17"/>
        <v>6955.7008141502365</v>
      </c>
      <c r="BV9">
        <f t="shared" si="18"/>
        <v>8.8936373132902632E-2</v>
      </c>
      <c r="BW9">
        <f t="shared" si="31"/>
        <v>0.91992903162746631</v>
      </c>
      <c r="BX9">
        <f t="shared" si="19"/>
        <v>2960.7519176075912</v>
      </c>
      <c r="BY9">
        <f t="shared" si="20"/>
        <v>2637.8546295711267</v>
      </c>
    </row>
    <row r="10" spans="1:107" ht="14.4" x14ac:dyDescent="0.3">
      <c r="B10" s="291" t="s">
        <v>16</v>
      </c>
      <c r="C10">
        <v>8449.1900317587406</v>
      </c>
      <c r="D10">
        <v>5026.7821848157073</v>
      </c>
      <c r="E10">
        <v>3055.2179619135095</v>
      </c>
      <c r="F10">
        <v>2276.3553978734562</v>
      </c>
      <c r="G10">
        <v>86.369695663659826</v>
      </c>
      <c r="H10">
        <v>1739.2035397351776</v>
      </c>
      <c r="I10">
        <v>1950.0978007298181</v>
      </c>
      <c r="J10">
        <v>1872.2980965018164</v>
      </c>
      <c r="K10">
        <v>792.05932902430482</v>
      </c>
      <c r="M10" s="291" t="s">
        <v>16</v>
      </c>
      <c r="N10">
        <v>600.92014814162746</v>
      </c>
      <c r="O10">
        <v>423.84936784362816</v>
      </c>
      <c r="P10">
        <v>304.47807731836508</v>
      </c>
      <c r="Q10">
        <v>109.05901245102983</v>
      </c>
      <c r="R10">
        <v>9.2606060606060598</v>
      </c>
      <c r="S10">
        <v>142.18910284951025</v>
      </c>
      <c r="T10">
        <v>173.61368876998534</v>
      </c>
      <c r="U10">
        <v>153.26875000000001</v>
      </c>
      <c r="V10">
        <v>116.57128388775425</v>
      </c>
      <c r="X10" s="291" t="s">
        <v>16</v>
      </c>
      <c r="Y10">
        <f t="shared" si="21"/>
        <v>7.112162773980632E-2</v>
      </c>
      <c r="Z10">
        <f t="shared" si="0"/>
        <v>8.4318228294024911E-2</v>
      </c>
      <c r="AA10">
        <f t="shared" si="0"/>
        <v>9.9658381534150131E-2</v>
      </c>
      <c r="AB10">
        <f t="shared" si="0"/>
        <v>4.7909483972894323E-2</v>
      </c>
      <c r="AC10">
        <f t="shared" si="0"/>
        <v>0.10722054754793438</v>
      </c>
      <c r="AD10">
        <f t="shared" si="0"/>
        <v>8.1755297526108342E-2</v>
      </c>
      <c r="AE10">
        <f t="shared" si="0"/>
        <v>8.9028195767930696E-2</v>
      </c>
      <c r="AF10">
        <f t="shared" si="0"/>
        <v>8.1861296706099235E-2</v>
      </c>
      <c r="AG10">
        <f t="shared" si="0"/>
        <v>0.14717493957346872</v>
      </c>
      <c r="AH10" s="291"/>
      <c r="AL10" s="291" t="s">
        <v>16</v>
      </c>
      <c r="AM10">
        <f t="shared" si="1"/>
        <v>8449.1900317587406</v>
      </c>
      <c r="AN10">
        <f t="shared" si="2"/>
        <v>1872.2980965018164</v>
      </c>
      <c r="AO10">
        <f t="shared" si="3"/>
        <v>2276.3553978734562</v>
      </c>
      <c r="AP10">
        <f t="shared" si="4"/>
        <v>792.05932902430482</v>
      </c>
      <c r="AQ10">
        <v>5026.7821848157073</v>
      </c>
      <c r="AS10">
        <f t="shared" si="5"/>
        <v>600.92014814162746</v>
      </c>
      <c r="AT10">
        <f t="shared" si="6"/>
        <v>153.26875000000001</v>
      </c>
      <c r="AU10">
        <f t="shared" si="7"/>
        <v>109.05901245102983</v>
      </c>
      <c r="AV10">
        <f t="shared" si="8"/>
        <v>116.57128388775425</v>
      </c>
      <c r="AW10">
        <f t="shared" si="22"/>
        <v>338.59238569059761</v>
      </c>
      <c r="AX10">
        <f t="shared" si="9"/>
        <v>423.84936784362816</v>
      </c>
      <c r="AY10">
        <f>(AT6+AT5+AT4+AT3)/(AS6+AS5+AS4+AS3)</f>
        <v>0.27191142178642663</v>
      </c>
      <c r="AZ10">
        <f>(AU6+AU5+AU4+AU3)/(AS6+AS5+AS4+AS3)</f>
        <v>0.18671078228716798</v>
      </c>
      <c r="BA10">
        <f>(AV6+AV5+AV4+AV3)/(AS6+AS5+AS4+AS3)</f>
        <v>0.23831801224443327</v>
      </c>
      <c r="BB10">
        <f t="shared" si="32"/>
        <v>0.26261551657754656</v>
      </c>
      <c r="BE10" s="291" t="s">
        <v>16</v>
      </c>
      <c r="BF10" s="83">
        <f t="shared" si="26"/>
        <v>0.91976246580560839</v>
      </c>
      <c r="BG10" s="84">
        <f t="shared" si="10"/>
        <v>4507.3373726398604</v>
      </c>
      <c r="BH10" s="84">
        <f t="shared" si="23"/>
        <v>7.512026673350404E-2</v>
      </c>
      <c r="BI10">
        <f t="shared" si="27"/>
        <v>0.9447000124315359</v>
      </c>
      <c r="BJ10">
        <f t="shared" si="11"/>
        <v>6647.1746326647526</v>
      </c>
      <c r="BK10">
        <f t="shared" si="24"/>
        <v>6.7344612241994117E-2</v>
      </c>
      <c r="BL10">
        <f t="shared" si="28"/>
        <v>0.95827282402016578</v>
      </c>
      <c r="BM10">
        <f t="shared" si="12"/>
        <v>6517.3116843037105</v>
      </c>
      <c r="BN10">
        <f t="shared" si="25"/>
        <v>7.5469942135067081E-2</v>
      </c>
      <c r="BO10">
        <f t="shared" si="29"/>
        <v>0.90789160834974036</v>
      </c>
      <c r="BP10">
        <f t="shared" si="13"/>
        <v>4775.4724187317115</v>
      </c>
      <c r="BQ10">
        <f t="shared" si="14"/>
        <v>5092.5958664077734</v>
      </c>
      <c r="BR10">
        <f t="shared" si="15"/>
        <v>9.5312804612372987E-2</v>
      </c>
      <c r="BS10">
        <f t="shared" si="30"/>
        <v>0.94074406490446683</v>
      </c>
      <c r="BT10">
        <f t="shared" si="16"/>
        <v>6895.7670495834236</v>
      </c>
      <c r="BU10">
        <f t="shared" si="17"/>
        <v>6964.8939629095894</v>
      </c>
      <c r="BV10">
        <f t="shared" si="18"/>
        <v>8.8232739766797602E-2</v>
      </c>
      <c r="BW10">
        <f t="shared" si="31"/>
        <v>0.97003924174387068</v>
      </c>
      <c r="BX10">
        <f t="shared" si="19"/>
        <v>3178.4767668202348</v>
      </c>
      <c r="BY10">
        <f t="shared" si="20"/>
        <v>2750.4267869422511</v>
      </c>
    </row>
    <row r="11" spans="1:107" ht="14.4" x14ac:dyDescent="0.3">
      <c r="A11">
        <v>1997</v>
      </c>
      <c r="B11" s="291" t="s">
        <v>13</v>
      </c>
      <c r="C11">
        <v>7600.925930183108</v>
      </c>
      <c r="D11">
        <v>4806.8084269263418</v>
      </c>
      <c r="E11">
        <v>2883.3224175798264</v>
      </c>
      <c r="F11">
        <v>2066.8242321774437</v>
      </c>
      <c r="G11">
        <v>91.60193673758863</v>
      </c>
      <c r="H11">
        <v>2170.5517077611307</v>
      </c>
      <c r="I11">
        <v>823.9606900433638</v>
      </c>
      <c r="J11">
        <v>1534.7519706446619</v>
      </c>
      <c r="K11">
        <v>702.18459503141366</v>
      </c>
      <c r="L11" s="291">
        <v>1997</v>
      </c>
      <c r="M11" s="291" t="s">
        <v>13</v>
      </c>
      <c r="N11">
        <v>558.28976594000426</v>
      </c>
      <c r="O11">
        <v>453.165826402417</v>
      </c>
      <c r="P11">
        <v>317.10076436914733</v>
      </c>
      <c r="Q11">
        <v>123.61359773371107</v>
      </c>
      <c r="R11">
        <v>11.1</v>
      </c>
      <c r="S11">
        <v>93.793892204401345</v>
      </c>
      <c r="T11">
        <v>83.484814770267008</v>
      </c>
      <c r="U11">
        <v>129.76397846493651</v>
      </c>
      <c r="V11">
        <v>108.14707304869913</v>
      </c>
      <c r="W11" s="291">
        <v>1997</v>
      </c>
      <c r="X11" s="291" t="s">
        <v>13</v>
      </c>
      <c r="Y11">
        <f t="shared" si="21"/>
        <v>7.3450231072907574E-2</v>
      </c>
      <c r="Z11">
        <f t="shared" si="0"/>
        <v>9.4275824237952555E-2</v>
      </c>
      <c r="AA11">
        <f t="shared" si="0"/>
        <v>0.1099775600660408</v>
      </c>
      <c r="AB11">
        <f t="shared" si="0"/>
        <v>5.9808471281315244E-2</v>
      </c>
      <c r="AC11">
        <f t="shared" si="0"/>
        <v>0.12117647721573928</v>
      </c>
      <c r="AD11">
        <f t="shared" si="0"/>
        <v>4.3212005440380584E-2</v>
      </c>
      <c r="AE11">
        <f t="shared" si="0"/>
        <v>0.10132135644222703</v>
      </c>
      <c r="AF11">
        <f t="shared" si="0"/>
        <v>8.4550455674235137E-2</v>
      </c>
      <c r="AG11">
        <f t="shared" si="0"/>
        <v>0.15401516042068816</v>
      </c>
      <c r="AH11" s="291"/>
      <c r="AK11" s="291">
        <v>1997</v>
      </c>
      <c r="AL11" s="291" t="s">
        <v>13</v>
      </c>
      <c r="AM11">
        <f t="shared" si="1"/>
        <v>7600.925930183108</v>
      </c>
      <c r="AN11">
        <f t="shared" si="2"/>
        <v>1534.7519706446619</v>
      </c>
      <c r="AO11">
        <f t="shared" si="3"/>
        <v>2066.8242321774437</v>
      </c>
      <c r="AP11">
        <f t="shared" si="4"/>
        <v>702.18459503141366</v>
      </c>
      <c r="AQ11">
        <v>4806.8084269263418</v>
      </c>
      <c r="AS11">
        <f t="shared" si="5"/>
        <v>558.28976594000426</v>
      </c>
      <c r="AT11">
        <f t="shared" si="6"/>
        <v>129.76397846493651</v>
      </c>
      <c r="AU11">
        <f t="shared" si="7"/>
        <v>123.61359773371107</v>
      </c>
      <c r="AV11">
        <f t="shared" si="8"/>
        <v>108.14707304869913</v>
      </c>
      <c r="AW11">
        <f t="shared" si="22"/>
        <v>304.91218974135671</v>
      </c>
      <c r="AX11">
        <f t="shared" si="9"/>
        <v>453.165826402417</v>
      </c>
      <c r="AY11">
        <f>(AT10+AT9+AT8+AT7)/(AS10+AS9+AS8+AS7)</f>
        <v>0.24164985107201772</v>
      </c>
      <c r="AZ11">
        <f>(AU10+AU9+AU8+AU7)/(AS10+AS9+AS8+AS7)</f>
        <v>0.19039099829100475</v>
      </c>
      <c r="BA11">
        <f>(AV10+AV9+AV8+AV7)/(AS10+AS9+AS8+AS7)</f>
        <v>0.20094175413684723</v>
      </c>
      <c r="BB11">
        <f t="shared" si="32"/>
        <v>0.26246081856369263</v>
      </c>
      <c r="BD11" s="291">
        <v>1997</v>
      </c>
      <c r="BE11" s="291" t="s">
        <v>13</v>
      </c>
      <c r="BF11" s="83">
        <f t="shared" si="26"/>
        <v>1.0136116696132809</v>
      </c>
      <c r="BG11" s="84">
        <f t="shared" si="10"/>
        <v>4526.647670615881</v>
      </c>
      <c r="BH11" s="84">
        <f t="shared" si="23"/>
        <v>6.735938202583179E-2</v>
      </c>
      <c r="BI11">
        <f t="shared" si="27"/>
        <v>1.0055972820142234</v>
      </c>
      <c r="BJ11">
        <f t="shared" si="11"/>
        <v>6433.8686050617143</v>
      </c>
      <c r="BK11">
        <f t="shared" si="24"/>
        <v>6.6604684332212491E-2</v>
      </c>
      <c r="BL11">
        <f t="shared" si="28"/>
        <v>0.99870380894355593</v>
      </c>
      <c r="BM11">
        <f t="shared" ref="BM11:BP65" si="33">BM15/BL15</f>
        <v>5606.721787563306</v>
      </c>
      <c r="BN11">
        <f t="shared" si="25"/>
        <v>7.7527686351493541E-2</v>
      </c>
      <c r="BO11">
        <f t="shared" si="29"/>
        <v>1.0004968045687301</v>
      </c>
      <c r="BP11">
        <f t="shared" si="33"/>
        <v>4598.0675393893061</v>
      </c>
      <c r="BQ11">
        <f t="shared" si="14"/>
        <v>4701.5343223924165</v>
      </c>
      <c r="BR11">
        <f t="shared" si="15"/>
        <v>8.9833230863093513E-2</v>
      </c>
      <c r="BS11">
        <f t="shared" si="30"/>
        <v>0.99168939637265396</v>
      </c>
      <c r="BT11">
        <f t="shared" ref="BT11:BT65" si="34">BT15/BS15</f>
        <v>5891.4418125136617</v>
      </c>
      <c r="BU11">
        <f t="shared" si="17"/>
        <v>6236.2862930370784</v>
      </c>
      <c r="BV11">
        <f t="shared" si="18"/>
        <v>9.2137588476561672E-2</v>
      </c>
      <c r="BW11">
        <f t="shared" si="31"/>
        <v>1.0149882961499637</v>
      </c>
      <c r="BX11">
        <f t="shared" ref="BX11:BX65" si="35">BX15/BW15</f>
        <v>3007.6093237236291</v>
      </c>
      <c r="BY11">
        <f t="shared" si="20"/>
        <v>2739.9841947488981</v>
      </c>
    </row>
    <row r="12" spans="1:107" ht="14.4" x14ac:dyDescent="0.3">
      <c r="B12" s="291" t="s">
        <v>14</v>
      </c>
      <c r="C12">
        <v>7793.025899798954</v>
      </c>
      <c r="D12">
        <v>4793.8890624663445</v>
      </c>
      <c r="E12">
        <v>2904.5907629920848</v>
      </c>
      <c r="F12">
        <v>2072.2522382855973</v>
      </c>
      <c r="G12">
        <v>81.405343615486331</v>
      </c>
      <c r="H12">
        <v>1644.2182350518437</v>
      </c>
      <c r="I12">
        <v>1003.8940228234608</v>
      </c>
      <c r="J12">
        <v>1995.1650295392722</v>
      </c>
      <c r="K12">
        <v>846.23014130061745</v>
      </c>
      <c r="M12" s="291" t="s">
        <v>14</v>
      </c>
      <c r="N12">
        <v>599.02197003678123</v>
      </c>
      <c r="O12">
        <v>466.15097807147316</v>
      </c>
      <c r="P12">
        <v>324.33279804236446</v>
      </c>
      <c r="Q12">
        <v>128.80191448123097</v>
      </c>
      <c r="R12">
        <v>11.376410256410256</v>
      </c>
      <c r="S12">
        <v>112.90365516798354</v>
      </c>
      <c r="T12">
        <v>96.823614410134596</v>
      </c>
      <c r="U12">
        <v>136.04778229711408</v>
      </c>
      <c r="V12">
        <v>124.10423176198887</v>
      </c>
      <c r="X12" s="291" t="s">
        <v>14</v>
      </c>
      <c r="Y12">
        <f t="shared" si="21"/>
        <v>7.6866415913263542E-2</v>
      </c>
      <c r="Z12">
        <f t="shared" si="0"/>
        <v>9.7238582703382231E-2</v>
      </c>
      <c r="AA12">
        <f t="shared" si="0"/>
        <v>0.11166213229579436</v>
      </c>
      <c r="AB12">
        <f t="shared" si="0"/>
        <v>6.2155519536458821E-2</v>
      </c>
      <c r="AC12">
        <f t="shared" si="0"/>
        <v>0.1397501656665944</v>
      </c>
      <c r="AD12">
        <f t="shared" si="0"/>
        <v>6.8667073969304077E-2</v>
      </c>
      <c r="AE12">
        <f t="shared" si="0"/>
        <v>9.6448043527360916E-2</v>
      </c>
      <c r="AF12">
        <f t="shared" si="0"/>
        <v>6.8188736411709527E-2</v>
      </c>
      <c r="AG12">
        <f t="shared" si="0"/>
        <v>0.14665541405940266</v>
      </c>
      <c r="AH12" s="291"/>
      <c r="AL12" s="291" t="s">
        <v>14</v>
      </c>
      <c r="AM12">
        <f t="shared" si="1"/>
        <v>7793.025899798954</v>
      </c>
      <c r="AN12">
        <f t="shared" si="2"/>
        <v>1995.1650295392722</v>
      </c>
      <c r="AO12">
        <f t="shared" si="3"/>
        <v>2072.2522382855973</v>
      </c>
      <c r="AP12">
        <f t="shared" si="4"/>
        <v>846.23014130061745</v>
      </c>
      <c r="AQ12">
        <v>4793.8890624663445</v>
      </c>
      <c r="AS12">
        <f t="shared" si="5"/>
        <v>599.02197003678123</v>
      </c>
      <c r="AT12">
        <f t="shared" si="6"/>
        <v>136.04778229711408</v>
      </c>
      <c r="AU12">
        <f t="shared" si="7"/>
        <v>128.80191448123097</v>
      </c>
      <c r="AV12">
        <f t="shared" si="8"/>
        <v>124.10423176198887</v>
      </c>
      <c r="AW12">
        <f t="shared" si="22"/>
        <v>334.17227325843623</v>
      </c>
      <c r="AX12">
        <f t="shared" si="9"/>
        <v>466.15097807147316</v>
      </c>
      <c r="AY12">
        <f>(AT10+AT9+AT8+AT7)/(AS10+AS9+AS8+AS7)</f>
        <v>0.24164985107201772</v>
      </c>
      <c r="AZ12">
        <f>(AU10+AU9+AU8+AU7)/(AS10+AS9+AS8+AS7)</f>
        <v>0.19039099829100475</v>
      </c>
      <c r="BA12">
        <f>(AV10+AV9+AV8+AV7)/(AS10+AS9+AS8+AS7)</f>
        <v>0.20094175413684723</v>
      </c>
      <c r="BB12">
        <f t="shared" si="32"/>
        <v>0.26511784311820663</v>
      </c>
      <c r="BE12" s="291" t="s">
        <v>14</v>
      </c>
      <c r="BF12" s="83">
        <f t="shared" si="26"/>
        <v>1.0129408132654303</v>
      </c>
      <c r="BG12" s="84">
        <f t="shared" si="10"/>
        <v>4052.8671707706912</v>
      </c>
      <c r="BH12" s="84">
        <f t="shared" si="23"/>
        <v>8.2453300139834138E-2</v>
      </c>
      <c r="BI12">
        <f t="shared" si="27"/>
        <v>1.0020830638634952</v>
      </c>
      <c r="BJ12">
        <f t="shared" si="11"/>
        <v>5962.9564891892614</v>
      </c>
      <c r="BK12">
        <f t="shared" si="24"/>
        <v>7.764171826157569E-2</v>
      </c>
      <c r="BL12">
        <f t="shared" si="28"/>
        <v>0.99674132426930173</v>
      </c>
      <c r="BM12">
        <f t="shared" si="33"/>
        <v>5918.8251011973198</v>
      </c>
      <c r="BN12">
        <f t="shared" si="25"/>
        <v>7.944483026883653E-2</v>
      </c>
      <c r="BO12">
        <f t="shared" si="29"/>
        <v>1.0115052225439229</v>
      </c>
      <c r="BP12">
        <f t="shared" si="33"/>
        <v>4445.4547385318911</v>
      </c>
      <c r="BQ12">
        <f t="shared" si="14"/>
        <v>4571.8387732747015</v>
      </c>
      <c r="BR12">
        <f t="shared" si="15"/>
        <v>0.10308877988301612</v>
      </c>
      <c r="BS12">
        <f t="shared" si="30"/>
        <v>0.99887018985859133</v>
      </c>
      <c r="BT12">
        <f t="shared" si="34"/>
        <v>6361.4397614806121</v>
      </c>
      <c r="BU12">
        <f t="shared" si="17"/>
        <v>6567.0038028139734</v>
      </c>
      <c r="BV12">
        <f t="shared" si="18"/>
        <v>9.3426065419381005E-2</v>
      </c>
      <c r="BW12">
        <f t="shared" si="31"/>
        <v>1.0207975453837654</v>
      </c>
      <c r="BX12">
        <f t="shared" si="35"/>
        <v>3035.7475248232549</v>
      </c>
      <c r="BY12">
        <f t="shared" si="20"/>
        <v>2721.6368241807472</v>
      </c>
    </row>
    <row r="13" spans="1:107" ht="14.4" x14ac:dyDescent="0.3">
      <c r="B13" s="291" t="s">
        <v>15</v>
      </c>
      <c r="C13">
        <v>8520.5876371170398</v>
      </c>
      <c r="D13">
        <v>4893.1950299089149</v>
      </c>
      <c r="E13">
        <v>3037.6695439494342</v>
      </c>
      <c r="F13">
        <v>2025.1430334048771</v>
      </c>
      <c r="G13">
        <v>85.55076906196571</v>
      </c>
      <c r="H13">
        <v>1921.9641609732071</v>
      </c>
      <c r="I13">
        <v>1304.8723532047029</v>
      </c>
      <c r="J13">
        <v>2032.6988446865159</v>
      </c>
      <c r="K13">
        <v>764.62999940635314</v>
      </c>
      <c r="M13" s="291" t="s">
        <v>15</v>
      </c>
      <c r="N13">
        <v>677.79320568252024</v>
      </c>
      <c r="O13">
        <v>491.35300425833185</v>
      </c>
      <c r="P13">
        <v>347.03663608911171</v>
      </c>
      <c r="Q13">
        <v>131.12444567627495</v>
      </c>
      <c r="R13">
        <v>11.570698466780238</v>
      </c>
      <c r="S13">
        <v>190.98367318006757</v>
      </c>
      <c r="T13">
        <v>123.36640671079363</v>
      </c>
      <c r="U13">
        <v>147.4130783612998</v>
      </c>
      <c r="V13">
        <v>137.47879469097404</v>
      </c>
      <c r="X13" s="291" t="s">
        <v>15</v>
      </c>
      <c r="Y13">
        <f t="shared" si="21"/>
        <v>7.9547706631165296E-2</v>
      </c>
      <c r="Z13">
        <f t="shared" si="0"/>
        <v>0.10041557739984017</v>
      </c>
      <c r="AA13">
        <f t="shared" si="0"/>
        <v>0.11424436762068302</v>
      </c>
      <c r="AB13">
        <f t="shared" si="0"/>
        <v>6.4748239266742141E-2</v>
      </c>
      <c r="AC13">
        <f t="shared" si="0"/>
        <v>0.13524949680346424</v>
      </c>
      <c r="AD13">
        <f t="shared" si="0"/>
        <v>9.9369008568484934E-2</v>
      </c>
      <c r="AE13">
        <f t="shared" si="0"/>
        <v>9.4542892573217407E-2</v>
      </c>
      <c r="AF13">
        <f t="shared" si="0"/>
        <v>7.2520864931191489E-2</v>
      </c>
      <c r="AG13">
        <f t="shared" si="0"/>
        <v>0.17979780390216241</v>
      </c>
      <c r="AH13" s="291"/>
      <c r="AL13" s="291" t="s">
        <v>15</v>
      </c>
      <c r="AM13">
        <f t="shared" si="1"/>
        <v>8520.5876371170398</v>
      </c>
      <c r="AN13">
        <f t="shared" si="2"/>
        <v>2032.6988446865159</v>
      </c>
      <c r="AO13">
        <f t="shared" si="3"/>
        <v>2025.1430334048771</v>
      </c>
      <c r="AP13">
        <f t="shared" si="4"/>
        <v>764.62999940635314</v>
      </c>
      <c r="AQ13">
        <v>4893.1950299089149</v>
      </c>
      <c r="AS13">
        <f t="shared" si="5"/>
        <v>677.79320568252024</v>
      </c>
      <c r="AT13">
        <f t="shared" si="6"/>
        <v>147.4130783612998</v>
      </c>
      <c r="AU13">
        <f t="shared" si="7"/>
        <v>131.12444567627495</v>
      </c>
      <c r="AV13">
        <f t="shared" si="8"/>
        <v>137.47879469097404</v>
      </c>
      <c r="AW13">
        <f t="shared" si="22"/>
        <v>399.25568164494553</v>
      </c>
      <c r="AX13">
        <f t="shared" si="9"/>
        <v>491.35300425833185</v>
      </c>
      <c r="AY13">
        <f>(AT10+AT9+AT8+AT7)/(AS10+AS9+AS8+AS7)</f>
        <v>0.24164985107201772</v>
      </c>
      <c r="AZ13">
        <f>(AU10+AU9+AU8+AU7)/(AS10+AS9+AS8+AS7)</f>
        <v>0.19039099829100475</v>
      </c>
      <c r="BA13">
        <f>(AV10+AV9+AV8+AV7)/(AS10+AS9+AS8+AS7)</f>
        <v>0.20094175413684723</v>
      </c>
      <c r="BB13">
        <f t="shared" si="32"/>
        <v>0.26765174004743608</v>
      </c>
      <c r="BE13" s="291" t="s">
        <v>15</v>
      </c>
      <c r="BF13" s="83">
        <f t="shared" si="26"/>
        <v>1.0547834285667561</v>
      </c>
      <c r="BG13" s="84">
        <f t="shared" si="10"/>
        <v>4665.3349936511095</v>
      </c>
      <c r="BH13" s="84">
        <f t="shared" si="23"/>
        <v>8.5579209679107413E-2</v>
      </c>
      <c r="BI13">
        <f t="shared" si="27"/>
        <v>1.0339226925092537</v>
      </c>
      <c r="BJ13">
        <f t="shared" si="11"/>
        <v>6549.3938713718971</v>
      </c>
      <c r="BK13">
        <f t="shared" si="24"/>
        <v>8.0981559169859801E-2</v>
      </c>
      <c r="BL13">
        <f t="shared" si="28"/>
        <v>1.0416103329652744</v>
      </c>
      <c r="BM13">
        <f t="shared" si="33"/>
        <v>6677.1249429906975</v>
      </c>
      <c r="BN13">
        <f t="shared" si="25"/>
        <v>8.1871878192141673E-2</v>
      </c>
      <c r="BO13">
        <f t="shared" si="29"/>
        <v>1.0442429766095742</v>
      </c>
      <c r="BP13">
        <f t="shared" si="33"/>
        <v>4827.1305055216981</v>
      </c>
      <c r="BQ13">
        <f t="shared" si="14"/>
        <v>5227.3757584319992</v>
      </c>
      <c r="BR13">
        <f t="shared" si="15"/>
        <v>0.11119120888112623</v>
      </c>
      <c r="BS13">
        <f t="shared" si="30"/>
        <v>1.0362097748265988</v>
      </c>
      <c r="BT13">
        <f t="shared" si="34"/>
        <v>6941.8550816514571</v>
      </c>
      <c r="BU13">
        <f t="shared" si="17"/>
        <v>7260.0746031185154</v>
      </c>
      <c r="BV13">
        <f t="shared" si="18"/>
        <v>9.8553995531474217E-2</v>
      </c>
      <c r="BW13">
        <f t="shared" si="31"/>
        <v>1.0598520773287687</v>
      </c>
      <c r="BX13">
        <f t="shared" si="35"/>
        <v>3137.9590703315412</v>
      </c>
      <c r="BY13">
        <f t="shared" si="20"/>
        <v>2868.0519965040376</v>
      </c>
    </row>
    <row r="14" spans="1:107" ht="14.4" x14ac:dyDescent="0.3">
      <c r="B14" s="291" t="s">
        <v>16</v>
      </c>
      <c r="C14">
        <v>8753.5731127537074</v>
      </c>
      <c r="D14">
        <v>5329.7061135146423</v>
      </c>
      <c r="E14">
        <v>3339.8482385324419</v>
      </c>
      <c r="F14">
        <v>2232.397796202823</v>
      </c>
      <c r="G14">
        <v>84.702496037371176</v>
      </c>
      <c r="H14">
        <v>1644.5967387401242</v>
      </c>
      <c r="I14">
        <v>1555.2542413814635</v>
      </c>
      <c r="J14">
        <v>1939.0275044438738</v>
      </c>
      <c r="K14">
        <v>809.84431087853477</v>
      </c>
      <c r="M14" s="291" t="s">
        <v>16</v>
      </c>
      <c r="N14">
        <v>681.4043222646302</v>
      </c>
      <c r="O14">
        <v>524.22903910275852</v>
      </c>
      <c r="P14">
        <v>377.21208000632458</v>
      </c>
      <c r="Q14">
        <v>134.03841588766923</v>
      </c>
      <c r="R14">
        <v>11.672222222222222</v>
      </c>
      <c r="S14">
        <v>139.85146927871773</v>
      </c>
      <c r="T14">
        <v>156.00537401533009</v>
      </c>
      <c r="U14">
        <v>163.4471389426177</v>
      </c>
      <c r="V14">
        <v>151.33643510617463</v>
      </c>
      <c r="X14" s="291" t="s">
        <v>16</v>
      </c>
      <c r="Y14">
        <f t="shared" si="21"/>
        <v>7.7842992054506691E-2</v>
      </c>
      <c r="Z14">
        <f t="shared" si="0"/>
        <v>9.8359839724269316E-2</v>
      </c>
      <c r="AA14">
        <f t="shared" si="0"/>
        <v>0.11294288035437049</v>
      </c>
      <c r="AB14">
        <f t="shared" si="0"/>
        <v>6.0042352718525649E-2</v>
      </c>
      <c r="AC14">
        <f t="shared" si="0"/>
        <v>0.13780257688123357</v>
      </c>
      <c r="AD14">
        <f t="shared" si="0"/>
        <v>8.5036937009770372E-2</v>
      </c>
      <c r="AE14">
        <f t="shared" si="0"/>
        <v>0.10030859898299163</v>
      </c>
      <c r="AF14">
        <f t="shared" si="0"/>
        <v>8.4293357658944315E-2</v>
      </c>
      <c r="AG14">
        <f t="shared" si="0"/>
        <v>0.18687102332299149</v>
      </c>
      <c r="AH14" s="291"/>
      <c r="AL14" s="291" t="s">
        <v>16</v>
      </c>
      <c r="AM14">
        <f t="shared" si="1"/>
        <v>8753.5731127537074</v>
      </c>
      <c r="AN14">
        <f t="shared" si="2"/>
        <v>1939.0275044438738</v>
      </c>
      <c r="AO14">
        <f t="shared" si="3"/>
        <v>2232.397796202823</v>
      </c>
      <c r="AP14">
        <f t="shared" si="4"/>
        <v>809.84431087853477</v>
      </c>
      <c r="AQ14">
        <v>5329.7061135146423</v>
      </c>
      <c r="AS14">
        <f t="shared" si="5"/>
        <v>681.4043222646302</v>
      </c>
      <c r="AT14">
        <f t="shared" si="6"/>
        <v>163.4471389426177</v>
      </c>
      <c r="AU14">
        <f t="shared" si="7"/>
        <v>134.03841588766923</v>
      </c>
      <c r="AV14">
        <f t="shared" si="8"/>
        <v>151.33643510617463</v>
      </c>
      <c r="AW14">
        <f t="shared" si="22"/>
        <v>383.91876743434329</v>
      </c>
      <c r="AX14">
        <f t="shared" si="9"/>
        <v>524.22903910275852</v>
      </c>
      <c r="AY14">
        <f>(AT10+AT9+AT8+AT7)/(AS10+AS9+AS8+AS7)</f>
        <v>0.24164985107201772</v>
      </c>
      <c r="AZ14">
        <f>(AU10+AU9+AU8+AU7)/(AS10+AS9+AS8+AS7)</f>
        <v>0.19039099829100475</v>
      </c>
      <c r="BA14">
        <f>(AV10+AV9+AV8+AV7)/(AS10+AS9+AS8+AS7)</f>
        <v>0.20094175413684723</v>
      </c>
      <c r="BB14">
        <f t="shared" si="32"/>
        <v>0.26851666454732193</v>
      </c>
      <c r="BE14" s="291" t="s">
        <v>16</v>
      </c>
      <c r="BF14" s="83">
        <f t="shared" si="26"/>
        <v>1.05473840287668</v>
      </c>
      <c r="BG14" s="84">
        <f t="shared" ref="BG14:BG19" si="36">BG18/BF18</f>
        <v>4754.0618216445373</v>
      </c>
      <c r="BH14" s="84">
        <f t="shared" si="23"/>
        <v>8.0755947616503038E-2</v>
      </c>
      <c r="BI14">
        <f t="shared" si="27"/>
        <v>1.0361477189161372</v>
      </c>
      <c r="BJ14">
        <f t="shared" si="11"/>
        <v>6887.454832872796</v>
      </c>
      <c r="BK14">
        <f t="shared" si="24"/>
        <v>7.5202988025399459E-2</v>
      </c>
      <c r="BL14">
        <f t="shared" si="28"/>
        <v>1.0490380767108827</v>
      </c>
      <c r="BM14">
        <f t="shared" si="33"/>
        <v>6836.9081146273274</v>
      </c>
      <c r="BN14">
        <f t="shared" si="25"/>
        <v>8.0060445043263151E-2</v>
      </c>
      <c r="BO14">
        <f t="shared" si="29"/>
        <v>1.0463013418937779</v>
      </c>
      <c r="BP14">
        <f t="shared" si="33"/>
        <v>4996.5831998957146</v>
      </c>
      <c r="BQ14">
        <f t="shared" si="14"/>
        <v>5391.9921229855454</v>
      </c>
      <c r="BR14">
        <f t="shared" si="15"/>
        <v>0.10712424493435624</v>
      </c>
      <c r="BS14">
        <f t="shared" si="30"/>
        <v>1.0437520183376872</v>
      </c>
      <c r="BT14">
        <f t="shared" si="34"/>
        <v>7197.4707759892162</v>
      </c>
      <c r="BU14">
        <f t="shared" si="17"/>
        <v>7331.0196274294194</v>
      </c>
      <c r="BV14">
        <f t="shared" si="18"/>
        <v>9.7076092870569008E-2</v>
      </c>
      <c r="BW14">
        <f t="shared" si="31"/>
        <v>1.0894718838322577</v>
      </c>
      <c r="BX14">
        <f t="shared" si="35"/>
        <v>3462.8610708647047</v>
      </c>
      <c r="BY14">
        <f t="shared" si="20"/>
        <v>3097.3083173118193</v>
      </c>
    </row>
    <row r="15" spans="1:107" ht="14.4" x14ac:dyDescent="0.3">
      <c r="A15">
        <v>1998</v>
      </c>
      <c r="B15" s="291" t="s">
        <v>13</v>
      </c>
      <c r="C15">
        <v>7490.6028814848623</v>
      </c>
      <c r="D15">
        <v>4823.7863645058505</v>
      </c>
      <c r="E15">
        <v>2869.5433563901793</v>
      </c>
      <c r="F15">
        <v>2112.7414378317753</v>
      </c>
      <c r="G15">
        <v>92.03749643026002</v>
      </c>
      <c r="H15">
        <v>2063.5644295663446</v>
      </c>
      <c r="I15">
        <v>759.51183245252207</v>
      </c>
      <c r="J15">
        <v>1585.9696152229926</v>
      </c>
      <c r="K15">
        <v>782.4790984946618</v>
      </c>
      <c r="L15" s="291">
        <v>1998</v>
      </c>
      <c r="M15" s="291" t="s">
        <v>13</v>
      </c>
      <c r="N15">
        <v>600.23776747921227</v>
      </c>
      <c r="O15">
        <v>460.62173644242773</v>
      </c>
      <c r="P15">
        <v>344.46023625955462</v>
      </c>
      <c r="Q15">
        <v>106.68165115337922</v>
      </c>
      <c r="R15">
        <v>9.845217391304347</v>
      </c>
      <c r="S15">
        <v>143.05255501678477</v>
      </c>
      <c r="T15">
        <v>79.694972335819088</v>
      </c>
      <c r="U15">
        <v>124.28660408614026</v>
      </c>
      <c r="V15">
        <v>130.73160440293529</v>
      </c>
      <c r="W15" s="291">
        <v>1998</v>
      </c>
      <c r="X15" s="291" t="s">
        <v>13</v>
      </c>
      <c r="Y15">
        <f t="shared" si="21"/>
        <v>8.0132103780707578E-2</v>
      </c>
      <c r="Z15">
        <f t="shared" si="0"/>
        <v>9.5489663437782424E-2</v>
      </c>
      <c r="AA15">
        <f t="shared" si="0"/>
        <v>0.12004008773468326</v>
      </c>
      <c r="AB15">
        <f t="shared" si="0"/>
        <v>5.0494418883014133E-2</v>
      </c>
      <c r="AC15">
        <f t="shared" si="0"/>
        <v>0.10696963491140166</v>
      </c>
      <c r="AD15">
        <f t="shared" si="0"/>
        <v>6.9323037830637091E-2</v>
      </c>
      <c r="AE15">
        <f t="shared" si="0"/>
        <v>0.10492920443184921</v>
      </c>
      <c r="AF15">
        <f t="shared" si="0"/>
        <v>7.8366321077762355E-2</v>
      </c>
      <c r="AG15">
        <f t="shared" si="0"/>
        <v>0.16707360574159433</v>
      </c>
      <c r="AH15" s="291"/>
      <c r="AK15" s="291">
        <v>1998</v>
      </c>
      <c r="AL15" s="291" t="s">
        <v>13</v>
      </c>
      <c r="AM15">
        <f t="shared" si="1"/>
        <v>7490.6028814848623</v>
      </c>
      <c r="AN15">
        <f t="shared" si="2"/>
        <v>1585.9696152229926</v>
      </c>
      <c r="AO15">
        <f t="shared" si="3"/>
        <v>2112.7414378317753</v>
      </c>
      <c r="AP15">
        <f t="shared" si="4"/>
        <v>782.4790984946618</v>
      </c>
      <c r="AQ15">
        <v>4823.7863645058505</v>
      </c>
      <c r="AS15">
        <f t="shared" si="5"/>
        <v>600.23776747921227</v>
      </c>
      <c r="AT15">
        <f t="shared" si="6"/>
        <v>124.28660408614026</v>
      </c>
      <c r="AU15">
        <f t="shared" si="7"/>
        <v>106.68165115337922</v>
      </c>
      <c r="AV15">
        <f t="shared" si="8"/>
        <v>130.73160440293529</v>
      </c>
      <c r="AW15">
        <f t="shared" si="22"/>
        <v>369.2695122396928</v>
      </c>
      <c r="AX15">
        <f t="shared" si="9"/>
        <v>460.62173644242773</v>
      </c>
      <c r="AY15">
        <f>(AT14+AT13+AT12+AT11)/(AS14+AS13+AS12+AS11)</f>
        <v>0.22915551567125031</v>
      </c>
      <c r="AZ15">
        <f>(AU14+AU13+AU12+AU11)/(AS14+AS13+AS12+AS11)</f>
        <v>0.20567314462090955</v>
      </c>
      <c r="BA15">
        <f>(AV14+AV13+AV12+AV11)/(AS14+AS13+AS12+AS11)</f>
        <v>0.20705925548446003</v>
      </c>
      <c r="BB15">
        <f t="shared" si="32"/>
        <v>0.26749634708709502</v>
      </c>
      <c r="BD15" s="291">
        <v>1998</v>
      </c>
      <c r="BE15" s="291" t="s">
        <v>13</v>
      </c>
      <c r="BF15" s="83">
        <f t="shared" si="26"/>
        <v>0.95270269078644521</v>
      </c>
      <c r="BG15" s="84">
        <f t="shared" si="36"/>
        <v>4312.549416037944</v>
      </c>
      <c r="BH15" s="84">
        <f t="shared" si="23"/>
        <v>8.5626731804258532E-2</v>
      </c>
      <c r="BI15">
        <f t="shared" si="27"/>
        <v>0.97124999147944369</v>
      </c>
      <c r="BJ15">
        <f t="shared" si="11"/>
        <v>6248.8948278460502</v>
      </c>
      <c r="BK15">
        <f t="shared" si="24"/>
        <v>7.6165654328531729E-2</v>
      </c>
      <c r="BL15">
        <f t="shared" si="28"/>
        <v>0.97597497771244823</v>
      </c>
      <c r="BM15">
        <f t="shared" si="33"/>
        <v>5472.0201716569954</v>
      </c>
      <c r="BN15">
        <f t="shared" si="25"/>
        <v>9.0196326190876988E-2</v>
      </c>
      <c r="BO15">
        <f t="shared" si="29"/>
        <v>0.99604529048855839</v>
      </c>
      <c r="BP15">
        <f t="shared" si="33"/>
        <v>4579.8835179570324</v>
      </c>
      <c r="BQ15">
        <f t="shared" si="14"/>
        <v>4574.3709269247565</v>
      </c>
      <c r="BR15">
        <f t="shared" si="15"/>
        <v>0.10917332606434184</v>
      </c>
      <c r="BS15">
        <f t="shared" si="30"/>
        <v>1.0045870573588471</v>
      </c>
      <c r="BT15">
        <f t="shared" si="34"/>
        <v>5918.466194033972</v>
      </c>
      <c r="BU15">
        <f t="shared" si="17"/>
        <v>6160.3405421477491</v>
      </c>
      <c r="BV15">
        <f t="shared" si="18"/>
        <v>0.10548133591741607</v>
      </c>
      <c r="BW15">
        <f t="shared" si="31"/>
        <v>0.99670892957315471</v>
      </c>
      <c r="BX15">
        <f t="shared" si="35"/>
        <v>2997.7110696228183</v>
      </c>
      <c r="BY15">
        <f t="shared" si="20"/>
        <v>2711.0449266740752</v>
      </c>
    </row>
    <row r="16" spans="1:107" ht="14.4" x14ac:dyDescent="0.3">
      <c r="B16" s="291" t="s">
        <v>14</v>
      </c>
      <c r="C16">
        <v>7718.7664436374389</v>
      </c>
      <c r="D16">
        <v>4801.2282727828433</v>
      </c>
      <c r="E16">
        <v>2884.905349626797</v>
      </c>
      <c r="F16">
        <v>2114.1408873523965</v>
      </c>
      <c r="G16">
        <v>81.629787500342886</v>
      </c>
      <c r="H16">
        <v>1497.5755668322938</v>
      </c>
      <c r="I16">
        <v>947.54742008096366</v>
      </c>
      <c r="J16">
        <v>1993.8875196473741</v>
      </c>
      <c r="K16">
        <v>858.80018399789924</v>
      </c>
      <c r="M16" s="291" t="s">
        <v>14</v>
      </c>
      <c r="N16">
        <v>650.17246792859066</v>
      </c>
      <c r="O16">
        <v>466.26017249126033</v>
      </c>
      <c r="P16">
        <v>346.99166475491319</v>
      </c>
      <c r="Q16">
        <v>108.92184644594754</v>
      </c>
      <c r="R16">
        <v>10.123076923076923</v>
      </c>
      <c r="S16">
        <v>170.50756086593435</v>
      </c>
      <c r="T16">
        <v>96.716152019002379</v>
      </c>
      <c r="U16">
        <v>133.83398702304862</v>
      </c>
      <c r="V16">
        <v>133.33758660508084</v>
      </c>
      <c r="X16" s="291" t="s">
        <v>14</v>
      </c>
      <c r="Y16">
        <f t="shared" si="21"/>
        <v>8.4232690893831397E-2</v>
      </c>
      <c r="Z16">
        <f t="shared" si="0"/>
        <v>9.711268575468314E-2</v>
      </c>
      <c r="AA16">
        <f t="shared" si="0"/>
        <v>0.12027835325682398</v>
      </c>
      <c r="AB16">
        <f t="shared" si="0"/>
        <v>5.1520618657706255E-2</v>
      </c>
      <c r="AC16">
        <f t="shared" si="0"/>
        <v>0.12401204551750672</v>
      </c>
      <c r="AD16">
        <f t="shared" si="0"/>
        <v>0.11385573098431076</v>
      </c>
      <c r="AE16">
        <f t="shared" si="0"/>
        <v>0.1020699861234791</v>
      </c>
      <c r="AF16">
        <f t="shared" si="0"/>
        <v>6.7122134876854853E-2</v>
      </c>
      <c r="AG16">
        <f t="shared" si="0"/>
        <v>0.15526031443585137</v>
      </c>
      <c r="AH16" s="291"/>
      <c r="AL16" s="291" t="s">
        <v>14</v>
      </c>
      <c r="AM16">
        <f t="shared" si="1"/>
        <v>7718.7664436374389</v>
      </c>
      <c r="AN16">
        <f t="shared" si="2"/>
        <v>1993.8875196473741</v>
      </c>
      <c r="AO16">
        <f t="shared" si="3"/>
        <v>2114.1408873523965</v>
      </c>
      <c r="AP16">
        <f t="shared" si="4"/>
        <v>858.80018399789924</v>
      </c>
      <c r="AQ16">
        <v>4801.2282727828433</v>
      </c>
      <c r="AS16">
        <f t="shared" si="5"/>
        <v>650.17246792859066</v>
      </c>
      <c r="AT16">
        <f t="shared" si="6"/>
        <v>133.83398702304862</v>
      </c>
      <c r="AU16">
        <f t="shared" si="7"/>
        <v>108.92184644594754</v>
      </c>
      <c r="AV16">
        <f t="shared" si="8"/>
        <v>133.33758660508084</v>
      </c>
      <c r="AW16">
        <f t="shared" si="22"/>
        <v>407.41663445959449</v>
      </c>
      <c r="AX16">
        <f t="shared" si="9"/>
        <v>466.26017249126033</v>
      </c>
      <c r="AY16">
        <f>(AT14+AT13+AT12+AT11)/(AS14+AS13+AS12+AS11)</f>
        <v>0.22915551567125031</v>
      </c>
      <c r="AZ16">
        <f>(AU14+AU13+AU12+AU11)/(AS14+AS13+AS12+AS11)</f>
        <v>0.20567314462090955</v>
      </c>
      <c r="BA16">
        <f>(AV14+AV13+AV12+AV11)/(AS14+AS13+AS12+AS11)</f>
        <v>0.20705925548446003</v>
      </c>
      <c r="BB16">
        <f t="shared" si="32"/>
        <v>0.25775231078089988</v>
      </c>
      <c r="BE16" s="291" t="s">
        <v>14</v>
      </c>
      <c r="BF16" s="83">
        <f t="shared" si="26"/>
        <v>0.97604314961495442</v>
      </c>
      <c r="BG16" s="84">
        <f t="shared" si="36"/>
        <v>3955.7732383300749</v>
      </c>
      <c r="BH16" s="84">
        <f t="shared" si="23"/>
        <v>0.10299291944034308</v>
      </c>
      <c r="BI16">
        <f t="shared" si="27"/>
        <v>0.9878286290593532</v>
      </c>
      <c r="BJ16">
        <f t="shared" si="11"/>
        <v>5890.3791338564024</v>
      </c>
      <c r="BK16">
        <f t="shared" si="24"/>
        <v>8.7657936640743492E-2</v>
      </c>
      <c r="BL16">
        <f t="shared" si="28"/>
        <v>0.9827697451387033</v>
      </c>
      <c r="BM16">
        <f t="shared" si="33"/>
        <v>5816.84223622425</v>
      </c>
      <c r="BN16">
        <f t="shared" si="25"/>
        <v>9.3048874200509946E-2</v>
      </c>
      <c r="BO16">
        <f t="shared" si="29"/>
        <v>0.98644960091970191</v>
      </c>
      <c r="BP16">
        <f t="shared" si="33"/>
        <v>4385.217052731382</v>
      </c>
      <c r="BQ16">
        <f t="shared" si="14"/>
        <v>4469.5382206355662</v>
      </c>
      <c r="BR16">
        <f t="shared" si="15"/>
        <v>0.12331298874427675</v>
      </c>
      <c r="BS16">
        <f t="shared" si="30"/>
        <v>0.9894039256528343</v>
      </c>
      <c r="BT16">
        <f t="shared" si="34"/>
        <v>6294.0334728129474</v>
      </c>
      <c r="BU16">
        <f t="shared" si="17"/>
        <v>6463.4257402829408</v>
      </c>
      <c r="BV16">
        <f t="shared" si="18"/>
        <v>0.10717899912696766</v>
      </c>
      <c r="BW16">
        <f t="shared" si="31"/>
        <v>0.99504306750381399</v>
      </c>
      <c r="BX16">
        <f t="shared" si="35"/>
        <v>3020.6995292672423</v>
      </c>
      <c r="BY16">
        <f t="shared" si="20"/>
        <v>2687.0873854304468</v>
      </c>
    </row>
    <row r="17" spans="1:77" ht="14.4" x14ac:dyDescent="0.3">
      <c r="B17" s="291" t="s">
        <v>15</v>
      </c>
      <c r="C17">
        <v>7771.2329425552789</v>
      </c>
      <c r="D17">
        <v>4920.2694714067766</v>
      </c>
      <c r="E17">
        <v>3026.1882756343184</v>
      </c>
      <c r="F17">
        <v>2086.3546859158992</v>
      </c>
      <c r="G17">
        <v>86.128540534169929</v>
      </c>
      <c r="H17">
        <v>731.2659820061441</v>
      </c>
      <c r="I17">
        <v>1183.1534396671746</v>
      </c>
      <c r="J17">
        <v>2131.0355009099189</v>
      </c>
      <c r="K17">
        <v>595.68476808214632</v>
      </c>
      <c r="M17" s="291" t="s">
        <v>15</v>
      </c>
      <c r="N17">
        <v>721.9320568252009</v>
      </c>
      <c r="O17">
        <v>547.08240757129317</v>
      </c>
      <c r="P17">
        <v>409.39306022448864</v>
      </c>
      <c r="Q17">
        <v>125.68272885650934</v>
      </c>
      <c r="R17">
        <v>11.474275979557071</v>
      </c>
      <c r="S17">
        <v>122.90723483684994</v>
      </c>
      <c r="T17">
        <v>122.51560390589161</v>
      </c>
      <c r="U17">
        <v>195.98787305043427</v>
      </c>
      <c r="V17">
        <v>158.90150894589348</v>
      </c>
      <c r="X17" s="291" t="s">
        <v>15</v>
      </c>
      <c r="Y17">
        <f t="shared" si="21"/>
        <v>9.2898007582799411E-2</v>
      </c>
      <c r="Z17">
        <f t="shared" si="0"/>
        <v>0.11118952137694084</v>
      </c>
      <c r="AA17">
        <f t="shared" si="0"/>
        <v>0.13528340702419642</v>
      </c>
      <c r="AB17">
        <f t="shared" si="0"/>
        <v>6.0240346334657503E-2</v>
      </c>
      <c r="AC17">
        <f t="shared" si="0"/>
        <v>0.13322269143762933</v>
      </c>
      <c r="AD17">
        <f t="shared" si="0"/>
        <v>0.1680745964685354</v>
      </c>
      <c r="AE17">
        <f t="shared" si="0"/>
        <v>0.10355005513093526</v>
      </c>
      <c r="AF17">
        <f t="shared" si="0"/>
        <v>9.196837545256778E-2</v>
      </c>
      <c r="AG17">
        <f t="shared" si="0"/>
        <v>0.26675435978913697</v>
      </c>
      <c r="AH17" s="291"/>
      <c r="AL17" s="291" t="s">
        <v>15</v>
      </c>
      <c r="AM17">
        <f t="shared" si="1"/>
        <v>7771.2329425552789</v>
      </c>
      <c r="AN17">
        <f t="shared" si="2"/>
        <v>2131.0355009099189</v>
      </c>
      <c r="AO17">
        <f t="shared" si="3"/>
        <v>2086.3546859158992</v>
      </c>
      <c r="AP17">
        <f t="shared" si="4"/>
        <v>595.68476808214632</v>
      </c>
      <c r="AQ17">
        <v>4920.2694714067766</v>
      </c>
      <c r="AS17">
        <f t="shared" si="5"/>
        <v>721.9320568252009</v>
      </c>
      <c r="AT17">
        <f t="shared" si="6"/>
        <v>195.98787305043427</v>
      </c>
      <c r="AU17">
        <f t="shared" si="7"/>
        <v>125.68272885650934</v>
      </c>
      <c r="AV17">
        <f t="shared" si="8"/>
        <v>158.90150894589348</v>
      </c>
      <c r="AW17">
        <f t="shared" si="22"/>
        <v>400.2614549182573</v>
      </c>
      <c r="AX17">
        <f t="shared" si="9"/>
        <v>547.08240757129317</v>
      </c>
      <c r="AY17">
        <f>(AT14+AT13+AT12+AT11)/(AS14+AS13+AS12+AS11)</f>
        <v>0.22915551567125031</v>
      </c>
      <c r="AZ17">
        <f>(AU14+AU13+AU12+AU11)/(AS14+AS13+AS12+AS11)</f>
        <v>0.20567314462090955</v>
      </c>
      <c r="BA17">
        <f>(AV14+AV13+AV12+AV11)/(AS14+AS13+AS12+AS11)</f>
        <v>0.20705925548446003</v>
      </c>
      <c r="BB17">
        <f t="shared" si="32"/>
        <v>0.24750336220927321</v>
      </c>
      <c r="BE17" s="291" t="s">
        <v>15</v>
      </c>
      <c r="BF17" s="83">
        <f t="shared" si="26"/>
        <v>0.81377514316531785</v>
      </c>
      <c r="BG17" s="84">
        <f t="shared" si="36"/>
        <v>3796.5336523725987</v>
      </c>
      <c r="BH17" s="84">
        <f t="shared" si="23"/>
        <v>0.1054281330202667</v>
      </c>
      <c r="BI17">
        <f t="shared" si="27"/>
        <v>0.87152751307137577</v>
      </c>
      <c r="BJ17">
        <f t="shared" si="11"/>
        <v>5707.9769528416591</v>
      </c>
      <c r="BK17">
        <f t="shared" si="24"/>
        <v>9.2141959948336974E-2</v>
      </c>
      <c r="BL17">
        <f t="shared" si="28"/>
        <v>0.88145559174185351</v>
      </c>
      <c r="BM17">
        <f t="shared" si="33"/>
        <v>5885.5891177581552</v>
      </c>
      <c r="BN17">
        <f t="shared" si="25"/>
        <v>0.10130665189822244</v>
      </c>
      <c r="BO17">
        <f t="shared" si="29"/>
        <v>0.80446416090340656</v>
      </c>
      <c r="BP17">
        <f t="shared" si="33"/>
        <v>3883.2534916957497</v>
      </c>
      <c r="BQ17">
        <f t="shared" si="14"/>
        <v>4149.5275238116083</v>
      </c>
      <c r="BR17">
        <f t="shared" si="15"/>
        <v>0.1439934233137003</v>
      </c>
      <c r="BS17">
        <f t="shared" si="30"/>
        <v>0.86028085360935946</v>
      </c>
      <c r="BT17">
        <f t="shared" si="34"/>
        <v>5971.9450152755853</v>
      </c>
      <c r="BU17">
        <f t="shared" si="17"/>
        <v>6280.5630247215267</v>
      </c>
      <c r="BV17">
        <f t="shared" si="18"/>
        <v>0.12644973036137999</v>
      </c>
      <c r="BW17">
        <f t="shared" si="31"/>
        <v>0.99741139438664472</v>
      </c>
      <c r="BX17">
        <f t="shared" si="35"/>
        <v>3129.836131867602</v>
      </c>
      <c r="BY17">
        <f t="shared" si="20"/>
        <v>2833.9147854908774</v>
      </c>
    </row>
    <row r="18" spans="1:77" ht="14.4" x14ac:dyDescent="0.3">
      <c r="B18" s="291" t="s">
        <v>16</v>
      </c>
      <c r="C18">
        <v>7957.0234847325573</v>
      </c>
      <c r="D18">
        <v>4863.2703411515167</v>
      </c>
      <c r="E18">
        <v>2970.1401692920822</v>
      </c>
      <c r="F18">
        <v>2165.7707243091286</v>
      </c>
      <c r="G18">
        <v>85.189874529639198</v>
      </c>
      <c r="H18">
        <v>206.44410316153082</v>
      </c>
      <c r="I18">
        <v>1214.9717117589878</v>
      </c>
      <c r="J18">
        <v>1937.786002179138</v>
      </c>
      <c r="K18">
        <v>427.85777991810801</v>
      </c>
      <c r="M18" s="291" t="s">
        <v>16</v>
      </c>
      <c r="N18">
        <v>851.40986311361496</v>
      </c>
      <c r="O18">
        <v>707.96936608356407</v>
      </c>
      <c r="P18">
        <v>514.48931931377979</v>
      </c>
      <c r="Q18">
        <v>176.13136806175089</v>
      </c>
      <c r="R18">
        <v>15.723737373737375</v>
      </c>
      <c r="S18">
        <v>-16.46507123775601</v>
      </c>
      <c r="T18">
        <v>156.64958065269551</v>
      </c>
      <c r="U18">
        <v>361.57985573823345</v>
      </c>
      <c r="V18">
        <v>214.28689253839912</v>
      </c>
      <c r="X18" s="291" t="s">
        <v>16</v>
      </c>
      <c r="Y18">
        <f t="shared" si="21"/>
        <v>0.1070010494184474</v>
      </c>
      <c r="Z18">
        <f t="shared" si="0"/>
        <v>0.14557475040878198</v>
      </c>
      <c r="AA18">
        <f t="shared" si="0"/>
        <v>0.17322055188944355</v>
      </c>
      <c r="AB18">
        <f t="shared" si="0"/>
        <v>8.1325029507883867E-2</v>
      </c>
      <c r="AC18">
        <f t="shared" si="0"/>
        <v>0.18457284343418986</v>
      </c>
      <c r="AD18">
        <f t="shared" si="0"/>
        <v>-7.9755589942295535E-2</v>
      </c>
      <c r="AE18">
        <f t="shared" si="0"/>
        <v>0.12893269788636022</v>
      </c>
      <c r="AF18">
        <f t="shared" si="0"/>
        <v>0.18659431708744861</v>
      </c>
      <c r="AG18">
        <f t="shared" si="0"/>
        <v>0.50083673266245998</v>
      </c>
      <c r="AH18" s="291"/>
      <c r="AL18" s="291" t="s">
        <v>16</v>
      </c>
      <c r="AM18">
        <f t="shared" si="1"/>
        <v>7957.0234847325573</v>
      </c>
      <c r="AN18">
        <f t="shared" si="2"/>
        <v>1937.786002179138</v>
      </c>
      <c r="AO18">
        <f t="shared" si="3"/>
        <v>2165.7707243091286</v>
      </c>
      <c r="AP18">
        <f t="shared" si="4"/>
        <v>427.85777991810801</v>
      </c>
      <c r="AQ18">
        <v>4863.2703411515167</v>
      </c>
      <c r="AS18">
        <f t="shared" si="5"/>
        <v>851.40986311361496</v>
      </c>
      <c r="AT18">
        <f t="shared" si="6"/>
        <v>361.57985573823345</v>
      </c>
      <c r="AU18">
        <f t="shared" si="7"/>
        <v>176.13136806175089</v>
      </c>
      <c r="AV18">
        <f t="shared" si="8"/>
        <v>214.28689253839912</v>
      </c>
      <c r="AW18">
        <f t="shared" si="22"/>
        <v>313.69863931363062</v>
      </c>
      <c r="AX18">
        <f t="shared" si="9"/>
        <v>707.96936608356407</v>
      </c>
      <c r="AY18">
        <f>(AT14+AT13+AT12+AT11)/(AS14+AS13+AS12+AS11)</f>
        <v>0.22915551567125031</v>
      </c>
      <c r="AZ18">
        <f>(AU14+AU13+AU12+AU11)/(AS14+AS13+AS12+AS11)</f>
        <v>0.20567314462090955</v>
      </c>
      <c r="BA18">
        <f>(AV14+AV13+AV12+AV11)/(AS14+AS13+AS12+AS11)</f>
        <v>0.20705925548446003</v>
      </c>
      <c r="BB18">
        <f t="shared" si="32"/>
        <v>0.23787720092730358</v>
      </c>
      <c r="BE18" s="291" t="s">
        <v>16</v>
      </c>
      <c r="BF18" s="83">
        <f t="shared" si="26"/>
        <v>0.85011281589940013</v>
      </c>
      <c r="BG18" s="84">
        <f t="shared" si="36"/>
        <v>4041.4888821580694</v>
      </c>
      <c r="BH18" s="84">
        <f t="shared" si="23"/>
        <v>7.7619572504210921E-2</v>
      </c>
      <c r="BI18">
        <f t="shared" si="27"/>
        <v>0.8821417752444074</v>
      </c>
      <c r="BJ18">
        <f t="shared" si="11"/>
        <v>6075.7116331860816</v>
      </c>
      <c r="BK18">
        <f t="shared" si="24"/>
        <v>8.062100984185723E-2</v>
      </c>
      <c r="BL18">
        <f t="shared" si="28"/>
        <v>0.8931690882620581</v>
      </c>
      <c r="BM18">
        <f t="shared" si="33"/>
        <v>6106.5149872731563</v>
      </c>
      <c r="BN18">
        <f t="shared" si="25"/>
        <v>0.11058328628673479</v>
      </c>
      <c r="BO18">
        <f t="shared" si="29"/>
        <v>0.76383033996089356</v>
      </c>
      <c r="BP18">
        <f t="shared" si="33"/>
        <v>3816.5418442192331</v>
      </c>
      <c r="BQ18">
        <f t="shared" si="14"/>
        <v>4281.3245381623983</v>
      </c>
      <c r="BR18">
        <f t="shared" si="15"/>
        <v>0.13834134496697548</v>
      </c>
      <c r="BS18">
        <f t="shared" si="30"/>
        <v>0.81772848984706747</v>
      </c>
      <c r="BT18">
        <f t="shared" si="34"/>
        <v>5885.5769083680625</v>
      </c>
      <c r="BU18">
        <f t="shared" si="17"/>
        <v>6219.1105403415368</v>
      </c>
      <c r="BV18">
        <f t="shared" si="18"/>
        <v>0.15114327812546069</v>
      </c>
      <c r="BW18">
        <f t="shared" si="31"/>
        <v>0.89448333143238412</v>
      </c>
      <c r="BX18">
        <f t="shared" si="35"/>
        <v>3097.4715069545741</v>
      </c>
      <c r="BY18">
        <f t="shared" si="20"/>
        <v>2697.4996168423881</v>
      </c>
    </row>
    <row r="19" spans="1:77" ht="14.4" x14ac:dyDescent="0.3">
      <c r="A19">
        <v>1999</v>
      </c>
      <c r="B19" s="291" t="s">
        <v>13</v>
      </c>
      <c r="C19">
        <v>7352.1540206326836</v>
      </c>
      <c r="D19">
        <v>4681.1797802088377</v>
      </c>
      <c r="E19">
        <v>2721.8232022537654</v>
      </c>
      <c r="F19">
        <v>2173.902918362885</v>
      </c>
      <c r="G19">
        <v>82.671266052009429</v>
      </c>
      <c r="H19">
        <v>481.54839348664945</v>
      </c>
      <c r="I19">
        <v>727.55466640412192</v>
      </c>
      <c r="J19">
        <v>1868.8946315862502</v>
      </c>
      <c r="K19">
        <v>507.70058707348943</v>
      </c>
      <c r="L19" s="291">
        <v>1999</v>
      </c>
      <c r="M19" s="291" t="s">
        <v>13</v>
      </c>
      <c r="N19">
        <v>982.01905941008158</v>
      </c>
      <c r="O19">
        <v>776.29181004817622</v>
      </c>
      <c r="P19">
        <v>601.79625260580406</v>
      </c>
      <c r="Q19">
        <v>164.74887899635777</v>
      </c>
      <c r="R19">
        <v>12.258260869565216</v>
      </c>
      <c r="S19">
        <v>78.049114136516224</v>
      </c>
      <c r="T19">
        <v>110.33855544864085</v>
      </c>
      <c r="U19">
        <v>386.70263114301491</v>
      </c>
      <c r="V19">
        <v>263.05507004669778</v>
      </c>
      <c r="W19" s="291">
        <v>1999</v>
      </c>
      <c r="X19" s="291" t="s">
        <v>13</v>
      </c>
      <c r="Y19">
        <f t="shared" si="21"/>
        <v>0.1335688910561717</v>
      </c>
      <c r="Z19">
        <f t="shared" ref="Z19:Z82" si="37">O19/D19</f>
        <v>0.16583251370310417</v>
      </c>
      <c r="AA19">
        <f t="shared" ref="AA19:AA82" si="38">P19/E19</f>
        <v>0.22110041978755107</v>
      </c>
      <c r="AB19">
        <f t="shared" ref="AB19:AB82" si="39">Q19/F19</f>
        <v>7.5784837310226477E-2</v>
      </c>
      <c r="AC19">
        <f t="shared" ref="AC19:AC82" si="40">R19/G19</f>
        <v>0.14827716394053292</v>
      </c>
      <c r="AD19">
        <f t="shared" ref="AD19:AD82" si="41">S19/H19</f>
        <v>0.16207948192164423</v>
      </c>
      <c r="AE19">
        <f t="shared" ref="AE19:AE82" si="42">T19/I19</f>
        <v>0.15165672154091173</v>
      </c>
      <c r="AF19">
        <f t="shared" ref="AF19:AF82" si="43">U19/J19</f>
        <v>0.20691515969244115</v>
      </c>
      <c r="AG19">
        <f t="shared" ref="AG19:AG82" si="44">V19/K19</f>
        <v>0.51813032473137688</v>
      </c>
      <c r="AH19" s="291"/>
      <c r="AK19" s="291">
        <v>1999</v>
      </c>
      <c r="AL19" s="291" t="s">
        <v>13</v>
      </c>
      <c r="AM19">
        <f t="shared" si="1"/>
        <v>7352.1540206326836</v>
      </c>
      <c r="AN19">
        <f t="shared" si="2"/>
        <v>1868.8946315862502</v>
      </c>
      <c r="AO19">
        <f t="shared" si="3"/>
        <v>2173.902918362885</v>
      </c>
      <c r="AP19">
        <f t="shared" si="4"/>
        <v>507.70058707348943</v>
      </c>
      <c r="AQ19">
        <v>4681.1797802088377</v>
      </c>
      <c r="AS19">
        <f t="shared" si="5"/>
        <v>982.01905941008158</v>
      </c>
      <c r="AT19">
        <f t="shared" si="6"/>
        <v>386.70263114301491</v>
      </c>
      <c r="AU19">
        <f t="shared" si="7"/>
        <v>164.74887899635777</v>
      </c>
      <c r="AV19">
        <f t="shared" si="8"/>
        <v>263.05507004669778</v>
      </c>
      <c r="AW19">
        <f>AS19-AT19-AU19</f>
        <v>430.56754927070881</v>
      </c>
      <c r="AX19">
        <f t="shared" si="9"/>
        <v>776.29181004817622</v>
      </c>
      <c r="AY19">
        <f>(AT15+AT16+AT17+AT18)/(AS15+AS16+AS17+AS18)</f>
        <v>0.28886682506940137</v>
      </c>
      <c r="AZ19">
        <f>(AU15+AU16+AU17+AU18)/(AS15+AS16+AS17+AS18)</f>
        <v>0.18323760941196113</v>
      </c>
      <c r="BA19">
        <f>(AV18+AV17+AV16+AV15)/(AS18+AS17+AS16+AS15)</f>
        <v>0.22567759400756776</v>
      </c>
      <c r="BB19">
        <f t="shared" si="32"/>
        <v>0.23713717728750891</v>
      </c>
      <c r="BD19" s="291">
        <v>1999</v>
      </c>
      <c r="BE19" s="291" t="s">
        <v>13</v>
      </c>
      <c r="BF19" s="83">
        <f t="shared" si="26"/>
        <v>0.85732179622953275</v>
      </c>
      <c r="BG19" s="84">
        <f t="shared" si="36"/>
        <v>3697.242611686273</v>
      </c>
      <c r="BH19" s="84">
        <f t="shared" si="23"/>
        <v>0.11645639588534644</v>
      </c>
      <c r="BI19">
        <f t="shared" si="27"/>
        <v>0.90154492644374251</v>
      </c>
      <c r="BJ19">
        <f t="shared" si="11"/>
        <v>5633.6594279251503</v>
      </c>
      <c r="BK19">
        <f t="shared" si="24"/>
        <v>0.10567135551648332</v>
      </c>
      <c r="BL19">
        <f t="shared" si="28"/>
        <v>0.97087582793342375</v>
      </c>
      <c r="BM19">
        <f t="shared" si="33"/>
        <v>5312.652114625881</v>
      </c>
      <c r="BN19">
        <f t="shared" si="25"/>
        <v>0.15383468798262848</v>
      </c>
      <c r="BO19">
        <f t="shared" si="29"/>
        <v>0.79488515232875445</v>
      </c>
      <c r="BP19">
        <f t="shared" si="33"/>
        <v>3640.4814078192276</v>
      </c>
      <c r="BQ19">
        <f t="shared" si="14"/>
        <v>3817.057057757037</v>
      </c>
      <c r="BR19">
        <f t="shared" si="15"/>
        <v>0.19053046606078128</v>
      </c>
      <c r="BS19">
        <f t="shared" si="30"/>
        <v>0.90115749330190176</v>
      </c>
      <c r="BT19">
        <f t="shared" si="34"/>
        <v>5333.4701596077011</v>
      </c>
      <c r="BU19">
        <f t="shared" si="17"/>
        <v>5685.9516893432874</v>
      </c>
      <c r="BV19">
        <f t="shared" si="18"/>
        <v>0.20255578790748949</v>
      </c>
      <c r="BW19">
        <f t="shared" si="31"/>
        <v>0.95224821891601041</v>
      </c>
      <c r="BX19">
        <f t="shared" si="35"/>
        <v>2854.5650268731374</v>
      </c>
      <c r="BY19">
        <f t="shared" si="20"/>
        <v>2507.2768618459527</v>
      </c>
    </row>
    <row r="20" spans="1:77" ht="14.4" x14ac:dyDescent="0.3">
      <c r="B20" s="291" t="s">
        <v>14</v>
      </c>
      <c r="C20">
        <v>7958.9090536693056</v>
      </c>
      <c r="D20">
        <v>4667.3508125140379</v>
      </c>
      <c r="E20">
        <v>2734.7042912148245</v>
      </c>
      <c r="F20">
        <v>2175.3426903957461</v>
      </c>
      <c r="G20">
        <v>83.797371321669758</v>
      </c>
      <c r="H20">
        <v>768.20584547805402</v>
      </c>
      <c r="I20">
        <v>941.6457965411272</v>
      </c>
      <c r="J20">
        <v>2355.5604779790224</v>
      </c>
      <c r="K20">
        <v>617.6004755698408</v>
      </c>
      <c r="M20" s="291" t="s">
        <v>14</v>
      </c>
      <c r="N20">
        <v>1188.6555575491163</v>
      </c>
      <c r="O20">
        <v>836.75683882916337</v>
      </c>
      <c r="P20">
        <v>644.77804542326214</v>
      </c>
      <c r="Q20">
        <v>179.9669316878288</v>
      </c>
      <c r="R20">
        <v>13.304615384615385</v>
      </c>
      <c r="S20">
        <v>178.15317016766235</v>
      </c>
      <c r="T20">
        <v>149.48018606492479</v>
      </c>
      <c r="U20">
        <v>473.85281570792176</v>
      </c>
      <c r="V20">
        <v>303.60859258252958</v>
      </c>
      <c r="X20" s="291" t="s">
        <v>14</v>
      </c>
      <c r="Y20">
        <f t="shared" si="21"/>
        <v>0.14934905645153829</v>
      </c>
      <c r="Z20">
        <f t="shared" si="37"/>
        <v>0.17927875414585556</v>
      </c>
      <c r="AA20">
        <f t="shared" si="38"/>
        <v>0.23577614862952348</v>
      </c>
      <c r="AB20">
        <f t="shared" si="39"/>
        <v>8.2730381968042277E-2</v>
      </c>
      <c r="AC20">
        <f t="shared" si="40"/>
        <v>0.15877127378546838</v>
      </c>
      <c r="AD20">
        <f t="shared" si="41"/>
        <v>0.23190811579518475</v>
      </c>
      <c r="AE20">
        <f t="shared" si="42"/>
        <v>0.15874353882744288</v>
      </c>
      <c r="AF20">
        <f t="shared" si="43"/>
        <v>0.20116351082374617</v>
      </c>
      <c r="AG20">
        <f t="shared" si="44"/>
        <v>0.49159384519968086</v>
      </c>
      <c r="AH20" s="291"/>
      <c r="AL20" s="291" t="s">
        <v>14</v>
      </c>
      <c r="AM20">
        <f t="shared" si="1"/>
        <v>7958.9090536693056</v>
      </c>
      <c r="AN20">
        <f t="shared" si="2"/>
        <v>2355.5604779790224</v>
      </c>
      <c r="AO20">
        <f t="shared" si="3"/>
        <v>2175.3426903957461</v>
      </c>
      <c r="AP20">
        <f t="shared" si="4"/>
        <v>617.6004755698408</v>
      </c>
      <c r="AQ20">
        <v>4667.3508125140379</v>
      </c>
      <c r="AS20">
        <f t="shared" si="5"/>
        <v>1188.6555575491163</v>
      </c>
      <c r="AT20">
        <f t="shared" si="6"/>
        <v>473.85281570792176</v>
      </c>
      <c r="AU20">
        <f t="shared" si="7"/>
        <v>179.9669316878288</v>
      </c>
      <c r="AV20">
        <f t="shared" si="8"/>
        <v>303.60859258252958</v>
      </c>
      <c r="AW20">
        <f t="shared" ref="AW20:AW83" si="45">AS20-AT20-AU20</f>
        <v>534.83581015336574</v>
      </c>
      <c r="AX20">
        <f t="shared" si="9"/>
        <v>836.75683882916337</v>
      </c>
      <c r="AY20">
        <f>(AT15+AT16+AT17+AT18)/(AS15+AS16+AS17+AS18)</f>
        <v>0.28886682506940137</v>
      </c>
      <c r="AZ20">
        <f>(AU15+AU16+AU17+AU18)/(AS15+AS16+AS17+AS18)</f>
        <v>0.18323760941196113</v>
      </c>
      <c r="BA20">
        <f>(AV18+AV17+AV16+AV15)/(AS18+AS17+AS16+AS15)</f>
        <v>0.22567759400756776</v>
      </c>
      <c r="BB20">
        <f t="shared" si="32"/>
        <v>0.23041478094085532</v>
      </c>
      <c r="BE20" s="291" t="s">
        <v>14</v>
      </c>
      <c r="BF20" s="83">
        <f t="shared" si="26"/>
        <v>0.94962871404423765</v>
      </c>
      <c r="BG20" s="84">
        <f t="shared" ref="BG20:BG65" si="46">BG24/BF24</f>
        <v>3756.5158533659987</v>
      </c>
      <c r="BH20" s="84">
        <f t="shared" si="23"/>
        <v>0.14237549661187507</v>
      </c>
      <c r="BI20">
        <f t="shared" si="27"/>
        <v>0.97006710742691882</v>
      </c>
      <c r="BJ20">
        <f t="shared" si="11"/>
        <v>5714.0630480279597</v>
      </c>
      <c r="BK20">
        <f t="shared" si="24"/>
        <v>0.12509535436223226</v>
      </c>
      <c r="BL20">
        <f t="shared" si="28"/>
        <v>1.0315967307827774</v>
      </c>
      <c r="BM20">
        <f t="shared" si="33"/>
        <v>6000.635434368116</v>
      </c>
      <c r="BN20">
        <f t="shared" si="25"/>
        <v>0.16809696854504966</v>
      </c>
      <c r="BO20">
        <f t="shared" si="29"/>
        <v>0.88060373252966084</v>
      </c>
      <c r="BP20">
        <f t="shared" si="33"/>
        <v>3861.6385045879738</v>
      </c>
      <c r="BQ20">
        <f t="shared" si="14"/>
        <v>4045.6063608643776</v>
      </c>
      <c r="BR20">
        <f t="shared" si="15"/>
        <v>0.21712141147850789</v>
      </c>
      <c r="BS20">
        <f t="shared" si="30"/>
        <v>0.9639537784293547</v>
      </c>
      <c r="BT20">
        <f t="shared" si="34"/>
        <v>6067.1573476788735</v>
      </c>
      <c r="BU20">
        <f t="shared" si="17"/>
        <v>6401.1668388434</v>
      </c>
      <c r="BV20">
        <f t="shared" si="18"/>
        <v>0.21629523403507342</v>
      </c>
      <c r="BW20">
        <f t="shared" si="31"/>
        <v>0.95510019078640751</v>
      </c>
      <c r="BX20">
        <f t="shared" si="35"/>
        <v>2885.0706967115543</v>
      </c>
      <c r="BY20">
        <f t="shared" si="20"/>
        <v>2492.0081221182918</v>
      </c>
    </row>
    <row r="21" spans="1:77" ht="14.4" x14ac:dyDescent="0.3">
      <c r="B21" s="291" t="s">
        <v>15</v>
      </c>
      <c r="C21">
        <v>8658.705972498703</v>
      </c>
      <c r="D21">
        <v>4733.8639606004426</v>
      </c>
      <c r="E21">
        <v>2837.0979551613223</v>
      </c>
      <c r="F21">
        <v>2134.2345255871701</v>
      </c>
      <c r="G21">
        <v>87.034127291137551</v>
      </c>
      <c r="H21">
        <v>1468.9434762093783</v>
      </c>
      <c r="I21">
        <v>1228.800638542994</v>
      </c>
      <c r="J21">
        <v>2193.8350179957233</v>
      </c>
      <c r="K21">
        <v>534.88014985724919</v>
      </c>
      <c r="M21" s="291" t="s">
        <v>15</v>
      </c>
      <c r="N21">
        <v>1467.4832083296569</v>
      </c>
      <c r="O21">
        <v>926.1075306881005</v>
      </c>
      <c r="P21">
        <v>721.9463734260155</v>
      </c>
      <c r="Q21">
        <v>191.08797909407664</v>
      </c>
      <c r="R21">
        <v>14.077683134582623</v>
      </c>
      <c r="S21">
        <v>322.20793894572694</v>
      </c>
      <c r="T21">
        <v>206.31968018874107</v>
      </c>
      <c r="U21">
        <v>525.48193027714001</v>
      </c>
      <c r="V21">
        <v>316.62378591445196</v>
      </c>
      <c r="X21" s="291" t="s">
        <v>15</v>
      </c>
      <c r="Y21">
        <f t="shared" si="21"/>
        <v>0.16948066061956543</v>
      </c>
      <c r="Z21">
        <f t="shared" si="37"/>
        <v>0.19563458907903072</v>
      </c>
      <c r="AA21">
        <f t="shared" si="38"/>
        <v>0.25446649528354559</v>
      </c>
      <c r="AB21">
        <f t="shared" si="39"/>
        <v>8.9534667724253295E-2</v>
      </c>
      <c r="AC21">
        <f t="shared" si="40"/>
        <v>0.1617490009119229</v>
      </c>
      <c r="AD21">
        <f t="shared" si="41"/>
        <v>0.21934672379442902</v>
      </c>
      <c r="AE21">
        <f t="shared" si="42"/>
        <v>0.1679032983197154</v>
      </c>
      <c r="AF21">
        <f t="shared" si="43"/>
        <v>0.23952663986429465</v>
      </c>
      <c r="AG21">
        <f t="shared" si="44"/>
        <v>0.59195276923055318</v>
      </c>
      <c r="AH21" s="291"/>
      <c r="AL21" s="291" t="s">
        <v>15</v>
      </c>
      <c r="AM21">
        <f t="shared" si="1"/>
        <v>8658.705972498703</v>
      </c>
      <c r="AN21">
        <f t="shared" si="2"/>
        <v>2193.8350179957233</v>
      </c>
      <c r="AO21">
        <f t="shared" si="3"/>
        <v>2134.2345255871701</v>
      </c>
      <c r="AP21">
        <f t="shared" si="4"/>
        <v>534.88014985724919</v>
      </c>
      <c r="AQ21">
        <v>4733.8639606004426</v>
      </c>
      <c r="AS21">
        <f t="shared" si="5"/>
        <v>1467.4832083296569</v>
      </c>
      <c r="AT21">
        <f t="shared" si="6"/>
        <v>525.48193027714001</v>
      </c>
      <c r="AU21">
        <f t="shared" si="7"/>
        <v>191.08797909407664</v>
      </c>
      <c r="AV21">
        <f t="shared" si="8"/>
        <v>316.62378591445196</v>
      </c>
      <c r="AW21">
        <f t="shared" si="45"/>
        <v>750.91329895844024</v>
      </c>
      <c r="AX21">
        <f t="shared" si="9"/>
        <v>926.1075306881005</v>
      </c>
      <c r="AY21">
        <f>(AT15+AT16+AT17+AT18)/(AS15+AS16+AS17+AS18)</f>
        <v>0.28886682506940137</v>
      </c>
      <c r="AZ21">
        <f>(AU15+AU16+AU17+AU18)/(AS15+AS16+AS17+AS18)</f>
        <v>0.18323760941196113</v>
      </c>
      <c r="BA21">
        <f>(AV18+AV17+AV16+AV15)/(AS18+AS17+AS16+AS15)</f>
        <v>0.22567759400756776</v>
      </c>
      <c r="BB21">
        <f t="shared" si="32"/>
        <v>0.22542094500011847</v>
      </c>
      <c r="BE21" s="291" t="s">
        <v>15</v>
      </c>
      <c r="BF21" s="83">
        <f t="shared" si="26"/>
        <v>1.1922388259199936</v>
      </c>
      <c r="BG21" s="84">
        <f t="shared" si="46"/>
        <v>4526.3748242704523</v>
      </c>
      <c r="BH21" s="84">
        <f t="shared" si="23"/>
        <v>0.16589728604269316</v>
      </c>
      <c r="BI21">
        <f t="shared" si="27"/>
        <v>1.1486179451325544</v>
      </c>
      <c r="BJ21">
        <f t="shared" si="11"/>
        <v>6556.2847584369656</v>
      </c>
      <c r="BK21">
        <f t="shared" si="24"/>
        <v>0.14367912815871842</v>
      </c>
      <c r="BL21">
        <f t="shared" si="28"/>
        <v>1.1346715345669354</v>
      </c>
      <c r="BM21">
        <f t="shared" si="33"/>
        <v>6678.2104360771009</v>
      </c>
      <c r="BN21">
        <f t="shared" si="25"/>
        <v>0.19112833317444208</v>
      </c>
      <c r="BO21">
        <f t="shared" si="29"/>
        <v>1.1040986480668042</v>
      </c>
      <c r="BP21">
        <f t="shared" si="33"/>
        <v>4287.4949302819741</v>
      </c>
      <c r="BQ21">
        <f t="shared" si="14"/>
        <v>4865.5165787730593</v>
      </c>
      <c r="BR21">
        <f t="shared" si="15"/>
        <v>0.248988535784154</v>
      </c>
      <c r="BS21">
        <f t="shared" si="30"/>
        <v>1.0834182966928481</v>
      </c>
      <c r="BT21">
        <f t="shared" si="34"/>
        <v>6470.1144963932193</v>
      </c>
      <c r="BU21">
        <f t="shared" si="17"/>
        <v>7059.3515967687827</v>
      </c>
      <c r="BV21">
        <f t="shared" si="18"/>
        <v>0.24621187399976682</v>
      </c>
      <c r="BW21">
        <f t="shared" si="31"/>
        <v>0.94441055664161344</v>
      </c>
      <c r="BX21">
        <f t="shared" si="35"/>
        <v>2955.8502834941164</v>
      </c>
      <c r="BY21">
        <f t="shared" si="20"/>
        <v>2599.6294350132725</v>
      </c>
    </row>
    <row r="22" spans="1:77" ht="14.4" x14ac:dyDescent="0.3">
      <c r="B22" s="291" t="s">
        <v>16</v>
      </c>
      <c r="C22">
        <v>8914.8508821017222</v>
      </c>
      <c r="D22">
        <v>5092.4517631362896</v>
      </c>
      <c r="E22">
        <v>3117.3905919193062</v>
      </c>
      <c r="F22">
        <v>2258.7866594551751</v>
      </c>
      <c r="G22">
        <v>86.854030966494861</v>
      </c>
      <c r="H22">
        <v>787.94912633213517</v>
      </c>
      <c r="I22">
        <v>1471.1459199146261</v>
      </c>
      <c r="J22">
        <v>2099.4773917610864</v>
      </c>
      <c r="K22">
        <v>498.9237472893879</v>
      </c>
      <c r="M22" s="291" t="s">
        <v>16</v>
      </c>
      <c r="N22">
        <v>1538.7681005049137</v>
      </c>
      <c r="O22">
        <v>1039.4607642589642</v>
      </c>
      <c r="P22">
        <v>823.11738477349991</v>
      </c>
      <c r="Q22">
        <v>201.96113416857378</v>
      </c>
      <c r="R22">
        <v>14.662626262626262</v>
      </c>
      <c r="S22">
        <v>164.65071237756013</v>
      </c>
      <c r="T22">
        <v>277.97516402318621</v>
      </c>
      <c r="U22">
        <v>688.17767569310126</v>
      </c>
      <c r="V22">
        <v>363.36457488179502</v>
      </c>
      <c r="X22" s="291" t="s">
        <v>16</v>
      </c>
      <c r="Y22">
        <f t="shared" si="21"/>
        <v>0.17260727306098711</v>
      </c>
      <c r="Z22">
        <f t="shared" si="37"/>
        <v>0.20411794016067247</v>
      </c>
      <c r="AA22">
        <f t="shared" si="38"/>
        <v>0.26404050455118788</v>
      </c>
      <c r="AB22">
        <f t="shared" si="39"/>
        <v>8.9411336534671801E-2</v>
      </c>
      <c r="AC22">
        <f t="shared" si="40"/>
        <v>0.16881917971409494</v>
      </c>
      <c r="AD22">
        <f t="shared" si="41"/>
        <v>0.20896109517120881</v>
      </c>
      <c r="AE22">
        <f t="shared" si="42"/>
        <v>0.18895145631734322</v>
      </c>
      <c r="AF22">
        <f t="shared" si="43"/>
        <v>0.32778522807327931</v>
      </c>
      <c r="AG22">
        <f t="shared" si="44"/>
        <v>0.7282968126009739</v>
      </c>
      <c r="AH22" s="291"/>
      <c r="AL22" s="291" t="s">
        <v>16</v>
      </c>
      <c r="AM22">
        <f t="shared" si="1"/>
        <v>8914.8508821017222</v>
      </c>
      <c r="AN22">
        <f t="shared" si="2"/>
        <v>2099.4773917610864</v>
      </c>
      <c r="AO22">
        <f t="shared" si="3"/>
        <v>2258.7866594551751</v>
      </c>
      <c r="AP22">
        <f t="shared" si="4"/>
        <v>498.9237472893879</v>
      </c>
      <c r="AQ22">
        <v>5092.4517631362896</v>
      </c>
      <c r="AS22">
        <f t="shared" si="5"/>
        <v>1538.7681005049137</v>
      </c>
      <c r="AT22">
        <f t="shared" si="6"/>
        <v>688.17767569310126</v>
      </c>
      <c r="AU22">
        <f t="shared" si="7"/>
        <v>201.96113416857378</v>
      </c>
      <c r="AV22">
        <f t="shared" si="8"/>
        <v>363.36457488179502</v>
      </c>
      <c r="AW22">
        <f t="shared" si="45"/>
        <v>648.62929064323862</v>
      </c>
      <c r="AX22">
        <f t="shared" si="9"/>
        <v>1039.4607642589642</v>
      </c>
      <c r="AY22">
        <f>(AT15+AT16+AT17+AT18)/(AS15+AS16+AS17+AS18)</f>
        <v>0.28886682506940137</v>
      </c>
      <c r="AZ22">
        <f>(AU15+AU16+AU17+AU18)/(AS15+AS16+AS17+AS18)</f>
        <v>0.18323760941196113</v>
      </c>
      <c r="BA22">
        <f>(AV18+AV17+AV16+AV15)/(AS18+AS17+AS16+AS15)</f>
        <v>0.22567759400756776</v>
      </c>
      <c r="BB22">
        <f t="shared" si="32"/>
        <v>0.21925088754082014</v>
      </c>
      <c r="BE22" s="291" t="s">
        <v>16</v>
      </c>
      <c r="BF22" s="83">
        <f t="shared" si="26"/>
        <v>1.1674610375896877</v>
      </c>
      <c r="BG22" s="84">
        <f t="shared" si="46"/>
        <v>4718.2808037714467</v>
      </c>
      <c r="BH22" s="84">
        <f t="shared" si="23"/>
        <v>0.13747153203022</v>
      </c>
      <c r="BI22">
        <f t="shared" si="27"/>
        <v>1.135377825725489</v>
      </c>
      <c r="BJ22">
        <f t="shared" si="11"/>
        <v>6898.228263821873</v>
      </c>
      <c r="BK22">
        <f t="shared" si="24"/>
        <v>0.12330563621281995</v>
      </c>
      <c r="BL22">
        <f t="shared" si="28"/>
        <v>1.1377455240442369</v>
      </c>
      <c r="BM22">
        <f t="shared" si="33"/>
        <v>6947.6600942790838</v>
      </c>
      <c r="BN22">
        <f t="shared" si="25"/>
        <v>0.19241110650146914</v>
      </c>
      <c r="BO22">
        <f t="shared" si="29"/>
        <v>1.1670525917160346</v>
      </c>
      <c r="BP22">
        <f t="shared" si="33"/>
        <v>4454.1050506887505</v>
      </c>
      <c r="BQ22">
        <f t="shared" si="14"/>
        <v>5055.5105781748489</v>
      </c>
      <c r="BR22">
        <f t="shared" si="15"/>
        <v>0.22720475920713776</v>
      </c>
      <c r="BS22">
        <f t="shared" si="30"/>
        <v>1.143883365885189</v>
      </c>
      <c r="BT22">
        <f t="shared" si="34"/>
        <v>6732.4135241202039</v>
      </c>
      <c r="BU22">
        <f t="shared" si="17"/>
        <v>7154.9879699359353</v>
      </c>
      <c r="BV22">
        <f t="shared" si="18"/>
        <v>0.252535221600238</v>
      </c>
      <c r="BW22">
        <f t="shared" si="31"/>
        <v>1.0482978855926326</v>
      </c>
      <c r="BX22">
        <f t="shared" si="35"/>
        <v>3247.0728314239054</v>
      </c>
      <c r="BY22">
        <f t="shared" si="20"/>
        <v>2833.6651036811145</v>
      </c>
    </row>
    <row r="23" spans="1:77" ht="14.4" x14ac:dyDescent="0.3">
      <c r="A23">
        <v>2000</v>
      </c>
      <c r="B23" s="291" t="s">
        <v>13</v>
      </c>
      <c r="C23">
        <v>8191.5712307267486</v>
      </c>
      <c r="D23">
        <v>4895.8197935310536</v>
      </c>
      <c r="E23">
        <v>2888.5774074590381</v>
      </c>
      <c r="F23">
        <v>2206.577926353802</v>
      </c>
      <c r="G23">
        <v>84.658097044917241</v>
      </c>
      <c r="H23">
        <v>1170.8895922425841</v>
      </c>
      <c r="I23">
        <v>884.3756066577281</v>
      </c>
      <c r="J23">
        <v>2175.0827109316301</v>
      </c>
      <c r="K23">
        <v>626.11354854866033</v>
      </c>
      <c r="L23" s="291">
        <v>2000</v>
      </c>
      <c r="M23" s="291" t="s">
        <v>13</v>
      </c>
      <c r="N23">
        <v>1664.1916247009417</v>
      </c>
      <c r="O23">
        <v>1093.93550689981</v>
      </c>
      <c r="P23">
        <v>811.81383805962753</v>
      </c>
      <c r="Q23">
        <v>265.09403480372322</v>
      </c>
      <c r="R23">
        <v>17.856521739130436</v>
      </c>
      <c r="S23">
        <v>199.05897985826184</v>
      </c>
      <c r="T23">
        <v>194.58133870579744</v>
      </c>
      <c r="U23">
        <v>752.09329652125905</v>
      </c>
      <c r="V23">
        <v>380.9522931954636</v>
      </c>
      <c r="W23" s="291">
        <v>2000</v>
      </c>
      <c r="X23" s="291" t="s">
        <v>13</v>
      </c>
      <c r="Y23">
        <f t="shared" si="21"/>
        <v>0.2031590250303294</v>
      </c>
      <c r="Z23">
        <f t="shared" si="37"/>
        <v>0.22344276403826163</v>
      </c>
      <c r="AA23">
        <f t="shared" si="38"/>
        <v>0.28104278457739046</v>
      </c>
      <c r="AB23">
        <f t="shared" si="39"/>
        <v>0.12013807971050015</v>
      </c>
      <c r="AC23">
        <f t="shared" si="40"/>
        <v>0.2109251490693945</v>
      </c>
      <c r="AD23">
        <f t="shared" si="41"/>
        <v>0.17000661819617655</v>
      </c>
      <c r="AE23">
        <f t="shared" si="42"/>
        <v>0.22002115078814527</v>
      </c>
      <c r="AF23">
        <f t="shared" si="43"/>
        <v>0.34577687218116082</v>
      </c>
      <c r="AG23">
        <f t="shared" si="44"/>
        <v>0.60843962581310718</v>
      </c>
      <c r="AH23" s="291"/>
      <c r="AK23" s="291">
        <v>2000</v>
      </c>
      <c r="AL23" s="291" t="s">
        <v>13</v>
      </c>
      <c r="AM23">
        <f t="shared" si="1"/>
        <v>8191.5712307267486</v>
      </c>
      <c r="AN23">
        <f t="shared" si="2"/>
        <v>2175.0827109316301</v>
      </c>
      <c r="AO23">
        <f t="shared" si="3"/>
        <v>2206.577926353802</v>
      </c>
      <c r="AP23">
        <f t="shared" si="4"/>
        <v>626.11354854866033</v>
      </c>
      <c r="AQ23">
        <v>4895.8197935310536</v>
      </c>
      <c r="AS23">
        <f t="shared" si="5"/>
        <v>1664.1916247009417</v>
      </c>
      <c r="AT23">
        <f t="shared" si="6"/>
        <v>752.09329652125905</v>
      </c>
      <c r="AU23">
        <f t="shared" si="7"/>
        <v>265.09403480372322</v>
      </c>
      <c r="AV23">
        <f t="shared" si="8"/>
        <v>380.9522931954636</v>
      </c>
      <c r="AW23">
        <f t="shared" si="45"/>
        <v>647.00429337595938</v>
      </c>
      <c r="AX23">
        <f t="shared" si="9"/>
        <v>1093.93550689981</v>
      </c>
      <c r="AY23">
        <f>(AT22+AT21+AT20+AT19)/(AS22+AS21+AS20+AS19)</f>
        <v>0.40066539149932734</v>
      </c>
      <c r="AZ23">
        <f>(AU22+AU21+AU20+AU19)/(AS22+AS21+AS20+AS19)</f>
        <v>0.14251023378004329</v>
      </c>
      <c r="BA23">
        <f>(AV22+AV21+AV20+AV19)/(AS22+AS21+AS20+AS19)</f>
        <v>0.24080932223003126</v>
      </c>
      <c r="BB23">
        <f t="shared" si="32"/>
        <v>0.20615923289023519</v>
      </c>
      <c r="BD23" s="291">
        <v>2000</v>
      </c>
      <c r="BE23" s="291" t="s">
        <v>13</v>
      </c>
      <c r="BF23" s="83">
        <f t="shared" si="26"/>
        <v>1.1015454252298429</v>
      </c>
      <c r="BG23" s="84">
        <f>BG27/BF27</f>
        <v>4072.6806848678502</v>
      </c>
      <c r="BH23" s="84">
        <f t="shared" si="23"/>
        <v>0.15886447856811373</v>
      </c>
      <c r="BI23">
        <f t="shared" si="27"/>
        <v>1.0809738587881164</v>
      </c>
      <c r="BJ23">
        <f t="shared" si="11"/>
        <v>6089.8385709023023</v>
      </c>
      <c r="BK23">
        <f t="shared" si="24"/>
        <v>0.14977381051408417</v>
      </c>
      <c r="BL23">
        <f t="shared" si="28"/>
        <v>1.1306499004388388</v>
      </c>
      <c r="BM23">
        <f t="shared" si="33"/>
        <v>6006.7495844679388</v>
      </c>
      <c r="BN23">
        <f t="shared" si="25"/>
        <v>0.23292091175483001</v>
      </c>
      <c r="BO23">
        <f t="shared" si="29"/>
        <v>1.1470016581118934</v>
      </c>
      <c r="BP23">
        <f t="shared" si="33"/>
        <v>4175.638211094174</v>
      </c>
      <c r="BQ23">
        <f t="shared" si="14"/>
        <v>4436.0241419899776</v>
      </c>
      <c r="BR23">
        <f t="shared" si="15"/>
        <v>0.24617951426928336</v>
      </c>
      <c r="BS23">
        <f t="shared" si="30"/>
        <v>1.1531421078036641</v>
      </c>
      <c r="BT23">
        <f t="shared" si="34"/>
        <v>6150.2490217579689</v>
      </c>
      <c r="BU23">
        <f t="shared" si="17"/>
        <v>6611.1068529216072</v>
      </c>
      <c r="BV23">
        <f t="shared" si="18"/>
        <v>0.28942728608147933</v>
      </c>
      <c r="BW23">
        <f t="shared" si="31"/>
        <v>1.053855889238509</v>
      </c>
      <c r="BX23">
        <f t="shared" si="35"/>
        <v>3008.3001647845385</v>
      </c>
      <c r="BY23">
        <f t="shared" si="20"/>
        <v>2689.2418671772516</v>
      </c>
    </row>
    <row r="24" spans="1:77" ht="14.4" x14ac:dyDescent="0.3">
      <c r="B24" s="291" t="s">
        <v>14</v>
      </c>
      <c r="C24">
        <v>8772.9139804394108</v>
      </c>
      <c r="D24">
        <v>4918.6902696261996</v>
      </c>
      <c r="E24">
        <v>2932.337224891417</v>
      </c>
      <c r="F24">
        <v>2210.214823252315</v>
      </c>
      <c r="G24">
        <v>85.057204319799013</v>
      </c>
      <c r="H24">
        <v>1522.8113011850187</v>
      </c>
      <c r="I24">
        <v>1146.496991476713</v>
      </c>
      <c r="J24">
        <v>2557.7729622863776</v>
      </c>
      <c r="K24">
        <v>791.93859650334093</v>
      </c>
      <c r="M24" s="291" t="s">
        <v>14</v>
      </c>
      <c r="N24">
        <v>1830.8425047097871</v>
      </c>
      <c r="O24">
        <v>1141.1908811958224</v>
      </c>
      <c r="P24">
        <v>845.15351380285995</v>
      </c>
      <c r="Q24">
        <v>277.27463312368974</v>
      </c>
      <c r="R24">
        <v>18.510769230769231</v>
      </c>
      <c r="S24">
        <v>296.60774715744844</v>
      </c>
      <c r="T24">
        <v>271.34253760886781</v>
      </c>
      <c r="U24">
        <v>808.035275033895</v>
      </c>
      <c r="V24">
        <v>411.4303491373455</v>
      </c>
      <c r="X24" s="291" t="s">
        <v>14</v>
      </c>
      <c r="Y24">
        <f t="shared" si="21"/>
        <v>0.2086926315237945</v>
      </c>
      <c r="Z24">
        <f t="shared" si="37"/>
        <v>0.23201112870287485</v>
      </c>
      <c r="AA24">
        <f t="shared" si="38"/>
        <v>0.28821838996848514</v>
      </c>
      <c r="AB24">
        <f t="shared" si="39"/>
        <v>0.12545144037885067</v>
      </c>
      <c r="AC24">
        <f t="shared" si="40"/>
        <v>0.21762729422862567</v>
      </c>
      <c r="AD24">
        <f t="shared" si="41"/>
        <v>0.1947764289158051</v>
      </c>
      <c r="AE24">
        <f t="shared" si="42"/>
        <v>0.23667095476576239</v>
      </c>
      <c r="AF24">
        <f t="shared" si="43"/>
        <v>0.31591360411895092</v>
      </c>
      <c r="AG24">
        <f t="shared" si="44"/>
        <v>0.51952304251104875</v>
      </c>
      <c r="AH24" s="291"/>
      <c r="AL24" s="291" t="s">
        <v>14</v>
      </c>
      <c r="AM24">
        <f t="shared" si="1"/>
        <v>8772.9139804394108</v>
      </c>
      <c r="AN24">
        <f t="shared" si="2"/>
        <v>2557.7729622863776</v>
      </c>
      <c r="AO24">
        <f t="shared" si="3"/>
        <v>2210.214823252315</v>
      </c>
      <c r="AP24">
        <f t="shared" si="4"/>
        <v>791.93859650334093</v>
      </c>
      <c r="AQ24">
        <v>4918.6902696261996</v>
      </c>
      <c r="AS24">
        <f t="shared" si="5"/>
        <v>1830.8425047097871</v>
      </c>
      <c r="AT24">
        <f t="shared" si="6"/>
        <v>808.035275033895</v>
      </c>
      <c r="AU24">
        <f t="shared" si="7"/>
        <v>277.27463312368974</v>
      </c>
      <c r="AV24">
        <f t="shared" si="8"/>
        <v>411.4303491373455</v>
      </c>
      <c r="AW24">
        <f t="shared" si="45"/>
        <v>745.53259655220245</v>
      </c>
      <c r="AX24">
        <f t="shared" si="9"/>
        <v>1141.1908811958224</v>
      </c>
      <c r="AY24">
        <f>(AT22+AT21+AT20+AT19)/(AS22+AS21+AS20+AS19)</f>
        <v>0.40066539149932734</v>
      </c>
      <c r="AZ24">
        <f>(AU22+AU21+AU20+AU19)/(AS22+AS21+AS20+AS19)</f>
        <v>0.14251023378004329</v>
      </c>
      <c r="BA24">
        <f>(AV22+AV21+AV20+AV19)/(AS22+AS21+AS20+AS19)</f>
        <v>0.24080932223003126</v>
      </c>
      <c r="BB24">
        <f t="shared" si="32"/>
        <v>0.21510626650705339</v>
      </c>
      <c r="BE24" s="291" t="s">
        <v>14</v>
      </c>
      <c r="BF24" s="83">
        <f t="shared" si="26"/>
        <v>1.1435921519694707</v>
      </c>
      <c r="BG24" s="84">
        <f t="shared" si="46"/>
        <v>4295.9220486582553</v>
      </c>
      <c r="BH24" s="84">
        <f t="shared" si="23"/>
        <v>0.17354425618245437</v>
      </c>
      <c r="BI24">
        <f t="shared" si="27"/>
        <v>1.1132604794605276</v>
      </c>
      <c r="BJ24">
        <f t="shared" si="11"/>
        <v>6361.2405685152908</v>
      </c>
      <c r="BK24">
        <f t="shared" si="24"/>
        <v>0.16078738394806763</v>
      </c>
      <c r="BL24">
        <f t="shared" si="28"/>
        <v>1.1166094531000148</v>
      </c>
      <c r="BM24">
        <f t="shared" si="33"/>
        <v>6700.3662506223518</v>
      </c>
      <c r="BN24">
        <f t="shared" si="25"/>
        <v>0.23186312710022336</v>
      </c>
      <c r="BO24">
        <f t="shared" si="29"/>
        <v>1.191465486579889</v>
      </c>
      <c r="BP24">
        <f t="shared" si="33"/>
        <v>4601.0089998645453</v>
      </c>
      <c r="BQ24">
        <f t="shared" si="14"/>
        <v>4796.8647914040594</v>
      </c>
      <c r="BR24">
        <f t="shared" si="15"/>
        <v>0.25145852697171622</v>
      </c>
      <c r="BS24">
        <f t="shared" si="30"/>
        <v>1.1529344735392262</v>
      </c>
      <c r="BT24">
        <f t="shared" si="34"/>
        <v>6995.0348625257902</v>
      </c>
      <c r="BU24">
        <f t="shared" si="17"/>
        <v>7354.6377536904365</v>
      </c>
      <c r="BV24">
        <f t="shared" si="18"/>
        <v>0.28091328482870703</v>
      </c>
      <c r="BW24">
        <f t="shared" si="31"/>
        <v>1.0642154057982516</v>
      </c>
      <c r="BX24">
        <f t="shared" si="35"/>
        <v>3070.3366822575313</v>
      </c>
      <c r="BY24">
        <f t="shared" si="20"/>
        <v>2708.4754463738846</v>
      </c>
    </row>
    <row r="25" spans="1:77" ht="14.4" x14ac:dyDescent="0.3">
      <c r="B25" s="291" t="s">
        <v>15</v>
      </c>
      <c r="C25">
        <v>9571.5786320350435</v>
      </c>
      <c r="D25">
        <v>5102.3815944180224</v>
      </c>
      <c r="E25">
        <v>3098.8869317968342</v>
      </c>
      <c r="F25">
        <v>2238.8794198325791</v>
      </c>
      <c r="G25">
        <v>88.51653601912254</v>
      </c>
      <c r="H25">
        <v>2016.0296764062318</v>
      </c>
      <c r="I25">
        <v>1416.2134570152514</v>
      </c>
      <c r="J25">
        <v>2443.5829043998388</v>
      </c>
      <c r="K25">
        <v>735.12600905602517</v>
      </c>
      <c r="M25" s="291" t="s">
        <v>15</v>
      </c>
      <c r="N25">
        <v>2177.8729021441809</v>
      </c>
      <c r="O25">
        <v>1268.0883525773838</v>
      </c>
      <c r="P25">
        <v>944.82101304768958</v>
      </c>
      <c r="Q25">
        <v>302.95711910041177</v>
      </c>
      <c r="R25">
        <v>19.477342419080067</v>
      </c>
      <c r="S25">
        <v>482.6958320534934</v>
      </c>
      <c r="T25">
        <v>368.29126417196409</v>
      </c>
      <c r="U25">
        <v>828.55288855229207</v>
      </c>
      <c r="V25">
        <v>453.90604194253683</v>
      </c>
      <c r="X25" s="291" t="s">
        <v>15</v>
      </c>
      <c r="Y25">
        <f t="shared" si="21"/>
        <v>0.22753539263158479</v>
      </c>
      <c r="Z25">
        <f t="shared" si="37"/>
        <v>0.248528717249346</v>
      </c>
      <c r="AA25">
        <f t="shared" si="38"/>
        <v>0.304890444163399</v>
      </c>
      <c r="AB25">
        <f t="shared" si="39"/>
        <v>0.13531640713507767</v>
      </c>
      <c r="AC25">
        <f t="shared" si="40"/>
        <v>0.22004185087939171</v>
      </c>
      <c r="AD25">
        <f t="shared" si="41"/>
        <v>0.2394289318766108</v>
      </c>
      <c r="AE25">
        <f t="shared" si="42"/>
        <v>0.2600534985369779</v>
      </c>
      <c r="AF25">
        <f t="shared" si="43"/>
        <v>0.33907296006222082</v>
      </c>
      <c r="AG25">
        <f t="shared" si="44"/>
        <v>0.61745338397888727</v>
      </c>
      <c r="AH25" s="291"/>
      <c r="AL25" s="291" t="s">
        <v>15</v>
      </c>
      <c r="AM25">
        <f t="shared" si="1"/>
        <v>9571.5786320350435</v>
      </c>
      <c r="AN25">
        <f t="shared" si="2"/>
        <v>2443.5829043998388</v>
      </c>
      <c r="AO25">
        <f t="shared" si="3"/>
        <v>2238.8794198325791</v>
      </c>
      <c r="AP25">
        <f t="shared" si="4"/>
        <v>735.12600905602517</v>
      </c>
      <c r="AQ25">
        <v>5102.3815944180224</v>
      </c>
      <c r="AS25">
        <f t="shared" si="5"/>
        <v>2177.8729021441809</v>
      </c>
      <c r="AT25">
        <f t="shared" si="6"/>
        <v>828.55288855229207</v>
      </c>
      <c r="AU25">
        <f t="shared" si="7"/>
        <v>302.95711910041177</v>
      </c>
      <c r="AV25">
        <f t="shared" si="8"/>
        <v>453.90604194253683</v>
      </c>
      <c r="AW25">
        <f t="shared" si="45"/>
        <v>1046.3628944914769</v>
      </c>
      <c r="AX25">
        <f t="shared" si="9"/>
        <v>1268.0883525773838</v>
      </c>
      <c r="AY25">
        <f>(AT22+AT21+AT20+AT19)/(AS22+AS21+AS20+AS19)</f>
        <v>0.40066539149932734</v>
      </c>
      <c r="AZ25">
        <f>(AU22+AU21+AU20+AU19)/(AS22+AS21+AS20+AS19)</f>
        <v>0.14251023378004329</v>
      </c>
      <c r="BA25">
        <f>(AV22+AV21+AV20+AV19)/(AS22+AS21+AS20+AS19)</f>
        <v>0.24080932223003126</v>
      </c>
      <c r="BB25">
        <f t="shared" si="32"/>
        <v>0.22268168761851326</v>
      </c>
      <c r="BE25" s="291" t="s">
        <v>15</v>
      </c>
      <c r="BF25" s="83">
        <f t="shared" si="26"/>
        <v>1.1156434325172551</v>
      </c>
      <c r="BG25" s="84">
        <f t="shared" si="46"/>
        <v>5049.8203458087746</v>
      </c>
      <c r="BH25" s="84">
        <f t="shared" si="23"/>
        <v>0.20720794460736255</v>
      </c>
      <c r="BI25">
        <f t="shared" si="27"/>
        <v>1.0998044165228515</v>
      </c>
      <c r="BJ25">
        <f t="shared" si="11"/>
        <v>7210.6309333104318</v>
      </c>
      <c r="BK25">
        <f t="shared" si="24"/>
        <v>0.18712925762966626</v>
      </c>
      <c r="BL25">
        <f t="shared" si="28"/>
        <v>1.1148011355056944</v>
      </c>
      <c r="BM25">
        <f t="shared" si="33"/>
        <v>7444.87657728473</v>
      </c>
      <c r="BN25">
        <f t="shared" si="25"/>
        <v>0.25183974019990835</v>
      </c>
      <c r="BO25">
        <f t="shared" si="29"/>
        <v>1.2049525070249547</v>
      </c>
      <c r="BP25">
        <f t="shared" si="33"/>
        <v>5166.2277651000477</v>
      </c>
      <c r="BQ25">
        <f t="shared" si="14"/>
        <v>5624.2423168586502</v>
      </c>
      <c r="BR25">
        <f t="shared" si="15"/>
        <v>0.29039930189856039</v>
      </c>
      <c r="BS25">
        <f t="shared" si="30"/>
        <v>1.1717144603457752</v>
      </c>
      <c r="BT25">
        <f t="shared" si="34"/>
        <v>7581.1267155167579</v>
      </c>
      <c r="BU25">
        <f t="shared" si="17"/>
        <v>8067.8252212584894</v>
      </c>
      <c r="BV25">
        <f t="shared" si="18"/>
        <v>0.30718676951009971</v>
      </c>
      <c r="BW25">
        <f t="shared" si="31"/>
        <v>1.0861020186097592</v>
      </c>
      <c r="BX25">
        <f t="shared" si="35"/>
        <v>3210.3549596111889</v>
      </c>
      <c r="BY25">
        <f t="shared" si="20"/>
        <v>2863.5021745854433</v>
      </c>
    </row>
    <row r="26" spans="1:77" ht="14.4" x14ac:dyDescent="0.3">
      <c r="B26" s="291" t="s">
        <v>16</v>
      </c>
      <c r="C26">
        <v>9651.1564636967832</v>
      </c>
      <c r="D26">
        <v>5331.04116303303</v>
      </c>
      <c r="E26">
        <v>3323.9705098916188</v>
      </c>
      <c r="F26">
        <v>2261.113805213236</v>
      </c>
      <c r="G26">
        <v>87.551623621134041</v>
      </c>
      <c r="H26">
        <v>1641.6474506465288</v>
      </c>
      <c r="I26">
        <v>1713.1822282651478</v>
      </c>
      <c r="J26">
        <v>2168.4503844033447</v>
      </c>
      <c r="K26">
        <v>691.70132898467295</v>
      </c>
      <c r="M26" s="291" t="s">
        <v>16</v>
      </c>
      <c r="N26">
        <v>2172.8600614951238</v>
      </c>
      <c r="O26">
        <v>1373.1201898913653</v>
      </c>
      <c r="P26">
        <v>1040.445711123409</v>
      </c>
      <c r="Q26">
        <v>311.23273728714946</v>
      </c>
      <c r="R26">
        <v>20.450505050505051</v>
      </c>
      <c r="S26">
        <v>442.5241985752449</v>
      </c>
      <c r="T26">
        <v>486.91285007537635</v>
      </c>
      <c r="U26">
        <v>816.84041747259846</v>
      </c>
      <c r="V26">
        <v>487.69418347648491</v>
      </c>
      <c r="X26" s="291" t="s">
        <v>16</v>
      </c>
      <c r="Y26">
        <f t="shared" si="21"/>
        <v>0.22513986480982098</v>
      </c>
      <c r="Z26">
        <f t="shared" si="37"/>
        <v>0.25757073485250404</v>
      </c>
      <c r="AA26">
        <f t="shared" si="38"/>
        <v>0.31301291874497816</v>
      </c>
      <c r="AB26">
        <f t="shared" si="39"/>
        <v>0.13764576403433104</v>
      </c>
      <c r="AC26">
        <f t="shared" si="40"/>
        <v>0.23358224787471005</v>
      </c>
      <c r="AD26">
        <f t="shared" si="41"/>
        <v>0.2695610427202052</v>
      </c>
      <c r="AE26">
        <f t="shared" si="42"/>
        <v>0.28421544541029248</v>
      </c>
      <c r="AF26">
        <f t="shared" si="43"/>
        <v>0.37669315532776387</v>
      </c>
      <c r="AG26">
        <f t="shared" si="44"/>
        <v>0.70506469055416754</v>
      </c>
      <c r="AH26" s="291"/>
      <c r="AL26" s="291" t="s">
        <v>16</v>
      </c>
      <c r="AM26">
        <f t="shared" si="1"/>
        <v>9651.1564636967832</v>
      </c>
      <c r="AN26">
        <f t="shared" si="2"/>
        <v>2168.4503844033447</v>
      </c>
      <c r="AO26">
        <f t="shared" si="3"/>
        <v>2261.113805213236</v>
      </c>
      <c r="AP26">
        <f t="shared" si="4"/>
        <v>691.70132898467295</v>
      </c>
      <c r="AQ26">
        <v>5331.04116303303</v>
      </c>
      <c r="AS26">
        <f t="shared" si="5"/>
        <v>2172.8600614951238</v>
      </c>
      <c r="AT26">
        <f t="shared" si="6"/>
        <v>816.84041747259846</v>
      </c>
      <c r="AU26">
        <f t="shared" si="7"/>
        <v>311.23273728714946</v>
      </c>
      <c r="AV26">
        <f t="shared" si="8"/>
        <v>487.69418347648491</v>
      </c>
      <c r="AW26">
        <f t="shared" si="45"/>
        <v>1044.7869067353759</v>
      </c>
      <c r="AX26">
        <f t="shared" si="9"/>
        <v>1373.1201898913653</v>
      </c>
      <c r="AY26">
        <f>(AT22+AT21+AT20+AT19)/(AS22+AS21+AS20+AS19)</f>
        <v>0.40066539149932734</v>
      </c>
      <c r="AZ26">
        <f>(AU22+AU21+AU20+AU19)/(AS22+AS21+AS20+AS19)</f>
        <v>0.14251023378004329</v>
      </c>
      <c r="BA26">
        <f>(AV22+AV21+AV20+AV19)/(AS22+AS21+AS20+AS19)</f>
        <v>0.24080932223003126</v>
      </c>
      <c r="BB26">
        <f t="shared" si="32"/>
        <v>0.2305440747549235</v>
      </c>
      <c r="BE26" s="291" t="s">
        <v>16</v>
      </c>
      <c r="BF26" s="83">
        <f t="shared" si="26"/>
        <v>1.1516632735433847</v>
      </c>
      <c r="BG26" s="84">
        <f t="shared" si="46"/>
        <v>5433.8707159683372</v>
      </c>
      <c r="BH26" s="84">
        <f t="shared" si="23"/>
        <v>0.19227305200050029</v>
      </c>
      <c r="BI26">
        <f t="shared" si="27"/>
        <v>1.1158456432041144</v>
      </c>
      <c r="BJ26">
        <f t="shared" si="11"/>
        <v>7697.3579540131195</v>
      </c>
      <c r="BK26">
        <f t="shared" si="24"/>
        <v>0.17616689416341183</v>
      </c>
      <c r="BL26">
        <f t="shared" si="28"/>
        <v>1.0961484629461293</v>
      </c>
      <c r="BM26">
        <f t="shared" si="33"/>
        <v>7615.6669334161779</v>
      </c>
      <c r="BN26">
        <f t="shared" si="25"/>
        <v>0.24444705112292767</v>
      </c>
      <c r="BO26">
        <f t="shared" si="29"/>
        <v>1.2326852035127589</v>
      </c>
      <c r="BP26">
        <f t="shared" si="33"/>
        <v>5490.5093908754698</v>
      </c>
      <c r="BQ26">
        <f t="shared" si="14"/>
        <v>5913.2936030648762</v>
      </c>
      <c r="BR26">
        <f t="shared" si="15"/>
        <v>0.27911455588413159</v>
      </c>
      <c r="BS26">
        <f t="shared" si="30"/>
        <v>1.1597851473313483</v>
      </c>
      <c r="BT26">
        <f t="shared" si="34"/>
        <v>7808.1532109673126</v>
      </c>
      <c r="BU26">
        <f t="shared" si="17"/>
        <v>8081.7439874682204</v>
      </c>
      <c r="BV26">
        <f t="shared" si="18"/>
        <v>0.30088055961614685</v>
      </c>
      <c r="BW26">
        <f t="shared" si="31"/>
        <v>1.0605805414952929</v>
      </c>
      <c r="BX26">
        <f t="shared" si="35"/>
        <v>3443.7822618262194</v>
      </c>
      <c r="BY26">
        <f t="shared" si="20"/>
        <v>3069.927357819794</v>
      </c>
    </row>
    <row r="27" spans="1:77" ht="14.4" x14ac:dyDescent="0.3">
      <c r="A27">
        <v>2001</v>
      </c>
      <c r="B27" s="291" t="s">
        <v>13</v>
      </c>
      <c r="C27">
        <v>8574.7791741004876</v>
      </c>
      <c r="D27">
        <v>5149.2655840962934</v>
      </c>
      <c r="E27">
        <v>3102.8297941402743</v>
      </c>
      <c r="F27">
        <v>2186.7213562050511</v>
      </c>
      <c r="G27">
        <v>86.098046075650103</v>
      </c>
      <c r="H27">
        <v>1377.0696965268876</v>
      </c>
      <c r="I27">
        <v>946.0189650664081</v>
      </c>
      <c r="J27">
        <v>2276.5947420519929</v>
      </c>
      <c r="K27">
        <v>721.21774582798957</v>
      </c>
      <c r="L27" s="291">
        <v>2001</v>
      </c>
      <c r="M27" s="291" t="s">
        <v>13</v>
      </c>
      <c r="N27">
        <v>2071.1417175553361</v>
      </c>
      <c r="O27">
        <v>1432.302247833238</v>
      </c>
      <c r="P27">
        <v>1050.760701168062</v>
      </c>
      <c r="Q27">
        <v>359.31044921084583</v>
      </c>
      <c r="R27">
        <v>22.489565217391306</v>
      </c>
      <c r="S27">
        <v>285.31787113017526</v>
      </c>
      <c r="T27">
        <v>286.29552561943706</v>
      </c>
      <c r="U27">
        <v>789.43903092214248</v>
      </c>
      <c r="V27">
        <v>433.38422281521014</v>
      </c>
      <c r="W27" s="291">
        <v>2001</v>
      </c>
      <c r="X27" s="291" t="s">
        <v>13</v>
      </c>
      <c r="Y27">
        <f t="shared" si="21"/>
        <v>0.24153878199115295</v>
      </c>
      <c r="Z27">
        <f t="shared" si="37"/>
        <v>0.27815660785820778</v>
      </c>
      <c r="AA27">
        <f t="shared" si="38"/>
        <v>0.33864593641341023</v>
      </c>
      <c r="AB27">
        <f t="shared" si="39"/>
        <v>0.16431469340675928</v>
      </c>
      <c r="AC27">
        <f t="shared" si="40"/>
        <v>0.26120877583715241</v>
      </c>
      <c r="AD27">
        <f t="shared" si="41"/>
        <v>0.2071920338162814</v>
      </c>
      <c r="AE27">
        <f t="shared" si="42"/>
        <v>0.30263190928665984</v>
      </c>
      <c r="AF27">
        <f t="shared" si="43"/>
        <v>0.3467630915331848</v>
      </c>
      <c r="AG27">
        <f t="shared" si="44"/>
        <v>0.60090621081108597</v>
      </c>
      <c r="AH27" s="291"/>
      <c r="AK27" s="291">
        <v>2001</v>
      </c>
      <c r="AL27" s="291" t="s">
        <v>13</v>
      </c>
      <c r="AM27">
        <f t="shared" si="1"/>
        <v>8574.7791741004876</v>
      </c>
      <c r="AN27">
        <f t="shared" si="2"/>
        <v>2276.5947420519929</v>
      </c>
      <c r="AO27">
        <f t="shared" si="3"/>
        <v>2186.7213562050511</v>
      </c>
      <c r="AP27">
        <f t="shared" si="4"/>
        <v>721.21774582798957</v>
      </c>
      <c r="AQ27">
        <v>5149.2655840962934</v>
      </c>
      <c r="AS27">
        <f t="shared" si="5"/>
        <v>2071.1417175553361</v>
      </c>
      <c r="AT27">
        <f t="shared" si="6"/>
        <v>789.43903092214248</v>
      </c>
      <c r="AU27">
        <f t="shared" si="7"/>
        <v>359.31044921084583</v>
      </c>
      <c r="AV27">
        <f t="shared" si="8"/>
        <v>433.38422281521014</v>
      </c>
      <c r="AW27">
        <f t="shared" si="45"/>
        <v>922.39223742234765</v>
      </c>
      <c r="AX27">
        <f t="shared" si="9"/>
        <v>1432.302247833238</v>
      </c>
      <c r="AY27">
        <f>(AT26+AT25+AT24+AT23)/(AS26+AS25+AS24+AS23)</f>
        <v>0.40856704507830366</v>
      </c>
      <c r="AZ27">
        <f>(AU26+AU25+AU24+AU23)/(AS26+AS25+AS24+AS23)</f>
        <v>0.14741178403568481</v>
      </c>
      <c r="BA27">
        <f>(AV26+AV25+AV24+AV23)/(AS26+AS25+AS24+AS23)</f>
        <v>0.22100871045328813</v>
      </c>
      <c r="BB27">
        <f t="shared" si="32"/>
        <v>0.23717782736082801</v>
      </c>
      <c r="BD27" s="291">
        <v>2001</v>
      </c>
      <c r="BE27" s="291" t="s">
        <v>13</v>
      </c>
      <c r="BF27" s="83">
        <f t="shared" si="26"/>
        <v>1.0654006995453007</v>
      </c>
      <c r="BG27" s="84">
        <f t="shared" si="46"/>
        <v>4339.0368506828418</v>
      </c>
      <c r="BH27" s="84">
        <f t="shared" si="23"/>
        <v>0.21257995015119294</v>
      </c>
      <c r="BI27">
        <f t="shared" si="27"/>
        <v>1.0468569846845353</v>
      </c>
      <c r="BJ27">
        <f t="shared" si="11"/>
        <v>6375.190043550364</v>
      </c>
      <c r="BK27">
        <f t="shared" si="24"/>
        <v>0.20104540850980016</v>
      </c>
      <c r="BL27">
        <f t="shared" si="28"/>
        <v>1.056425002460204</v>
      </c>
      <c r="BM27">
        <f t="shared" si="33"/>
        <v>6345.6804445493717</v>
      </c>
      <c r="BN27">
        <f t="shared" si="25"/>
        <v>0.26976323237563421</v>
      </c>
      <c r="BO27">
        <f t="shared" si="29"/>
        <v>1.09414562410979</v>
      </c>
      <c r="BP27">
        <f t="shared" si="33"/>
        <v>4568.7562765343218</v>
      </c>
      <c r="BQ27">
        <f t="shared" si="14"/>
        <v>4832.6808216714326</v>
      </c>
      <c r="BR27">
        <f t="shared" si="15"/>
        <v>0.29674956994335366</v>
      </c>
      <c r="BS27">
        <f t="shared" si="30"/>
        <v>1.0760785060156146</v>
      </c>
      <c r="BT27">
        <f t="shared" si="34"/>
        <v>6618.1507789573106</v>
      </c>
      <c r="BU27">
        <f t="shared" si="17"/>
        <v>7109.2755637234259</v>
      </c>
      <c r="BV27">
        <f t="shared" si="18"/>
        <v>0.32414122355454689</v>
      </c>
      <c r="BW27">
        <f t="shared" si="31"/>
        <v>1.0706614379713164</v>
      </c>
      <c r="BX27">
        <f t="shared" si="35"/>
        <v>3220.870980277562</v>
      </c>
      <c r="BY27">
        <f t="shared" si="20"/>
        <v>2962.5442278912424</v>
      </c>
    </row>
    <row r="28" spans="1:77" ht="14.4" x14ac:dyDescent="0.3">
      <c r="B28" s="291" t="s">
        <v>14</v>
      </c>
      <c r="C28">
        <v>9215.2870590807779</v>
      </c>
      <c r="D28">
        <v>5271.6723630674587</v>
      </c>
      <c r="E28">
        <v>3234.8867452960048</v>
      </c>
      <c r="F28">
        <v>2185.9056921921274</v>
      </c>
      <c r="G28">
        <v>86.163327263450682</v>
      </c>
      <c r="H28">
        <v>2065.3205015010735</v>
      </c>
      <c r="I28">
        <v>1269.9655918117548</v>
      </c>
      <c r="J28">
        <v>2643.9050699624754</v>
      </c>
      <c r="K28">
        <v>1024.6761814102056</v>
      </c>
      <c r="M28" s="291" t="s">
        <v>14</v>
      </c>
      <c r="N28">
        <v>2271.5569211447023</v>
      </c>
      <c r="O28">
        <v>1542.5895683334977</v>
      </c>
      <c r="P28">
        <v>1136.2755219086946</v>
      </c>
      <c r="Q28">
        <v>382.11583402555277</v>
      </c>
      <c r="R28">
        <v>23.620512820512822</v>
      </c>
      <c r="S28">
        <v>428.99199588873898</v>
      </c>
      <c r="T28">
        <v>394.92428741092635</v>
      </c>
      <c r="U28">
        <v>844.05976176641491</v>
      </c>
      <c r="V28">
        <v>540.20090001358517</v>
      </c>
      <c r="X28" s="291" t="s">
        <v>14</v>
      </c>
      <c r="Y28">
        <f t="shared" si="21"/>
        <v>0.24649876955339137</v>
      </c>
      <c r="Z28">
        <f t="shared" si="37"/>
        <v>0.29261863448507297</v>
      </c>
      <c r="AA28">
        <f t="shared" si="38"/>
        <v>0.35125666255889926</v>
      </c>
      <c r="AB28">
        <f t="shared" si="39"/>
        <v>0.17480892949336224</v>
      </c>
      <c r="AC28">
        <f t="shared" si="40"/>
        <v>0.27413649833056442</v>
      </c>
      <c r="AD28">
        <f t="shared" si="41"/>
        <v>0.20771206966519137</v>
      </c>
      <c r="AE28">
        <f t="shared" si="42"/>
        <v>0.31097243103060812</v>
      </c>
      <c r="AF28">
        <f t="shared" si="43"/>
        <v>0.3192473781891097</v>
      </c>
      <c r="AG28">
        <f t="shared" si="44"/>
        <v>0.52719181904876167</v>
      </c>
      <c r="AH28" s="291"/>
      <c r="AL28" s="291" t="s">
        <v>14</v>
      </c>
      <c r="AM28">
        <f t="shared" si="1"/>
        <v>9215.2870590807779</v>
      </c>
      <c r="AN28">
        <f t="shared" si="2"/>
        <v>2643.9050699624754</v>
      </c>
      <c r="AO28">
        <f t="shared" si="3"/>
        <v>2185.9056921921274</v>
      </c>
      <c r="AP28">
        <f t="shared" si="4"/>
        <v>1024.6761814102056</v>
      </c>
      <c r="AQ28">
        <v>5271.6723630674587</v>
      </c>
      <c r="AS28">
        <f t="shared" si="5"/>
        <v>2271.5569211447023</v>
      </c>
      <c r="AT28">
        <f t="shared" si="6"/>
        <v>844.05976176641491</v>
      </c>
      <c r="AU28">
        <f t="shared" si="7"/>
        <v>382.11583402555277</v>
      </c>
      <c r="AV28">
        <f t="shared" si="8"/>
        <v>540.20090001358517</v>
      </c>
      <c r="AW28">
        <f t="shared" si="45"/>
        <v>1045.3813253527346</v>
      </c>
      <c r="AX28">
        <f t="shared" si="9"/>
        <v>1542.5895683334977</v>
      </c>
      <c r="AY28">
        <f>(AT26+AT25+AT24+AT23)/(AS26+AS25+AS24+AS23)</f>
        <v>0.40856704507830366</v>
      </c>
      <c r="AZ28">
        <f>(AU26+AU25+AU24+AU23)/(AS26+AS25+AS24+AS23)</f>
        <v>0.14741178403568481</v>
      </c>
      <c r="BA28">
        <f>(AV26+AV25+AV24+AV23)/(AS26+AS25+AS24+AS23)</f>
        <v>0.22100871045328813</v>
      </c>
      <c r="BB28">
        <f t="shared" si="32"/>
        <v>0.23985551188067084</v>
      </c>
      <c r="BE28" s="291" t="s">
        <v>14</v>
      </c>
      <c r="BF28" s="83">
        <f t="shared" si="26"/>
        <v>1.0862297525333049</v>
      </c>
      <c r="BG28" s="84">
        <f t="shared" si="46"/>
        <v>4666.3583438164251</v>
      </c>
      <c r="BH28" s="84">
        <f t="shared" si="23"/>
        <v>0.22402508515832492</v>
      </c>
      <c r="BI28">
        <f t="shared" si="27"/>
        <v>1.0619960746449437</v>
      </c>
      <c r="BJ28">
        <f t="shared" si="11"/>
        <v>6755.6125136354094</v>
      </c>
      <c r="BK28">
        <f t="shared" si="24"/>
        <v>0.21130536372491057</v>
      </c>
      <c r="BL28">
        <f t="shared" si="28"/>
        <v>1.0610449296602307</v>
      </c>
      <c r="BM28">
        <f t="shared" si="33"/>
        <v>7109.3896370893772</v>
      </c>
      <c r="BN28">
        <f t="shared" si="25"/>
        <v>0.26576699035624907</v>
      </c>
      <c r="BO28">
        <f t="shared" si="29"/>
        <v>1.1552390705762241</v>
      </c>
      <c r="BP28">
        <f t="shared" si="33"/>
        <v>5315.2653607163593</v>
      </c>
      <c r="BQ28">
        <f t="shared" si="14"/>
        <v>5410.1524783363802</v>
      </c>
      <c r="BR28">
        <f t="shared" si="15"/>
        <v>0.29830725613154047</v>
      </c>
      <c r="BS28">
        <f t="shared" si="30"/>
        <v>1.1089766278137188</v>
      </c>
      <c r="BT28">
        <f t="shared" si="34"/>
        <v>7757.3301732832506</v>
      </c>
      <c r="BU28">
        <f t="shared" si="17"/>
        <v>8054.0575482988561</v>
      </c>
      <c r="BV28">
        <f t="shared" si="18"/>
        <v>0.31320595267435947</v>
      </c>
      <c r="BW28">
        <f t="shared" si="31"/>
        <v>1.097878091334521</v>
      </c>
      <c r="BX28">
        <f t="shared" si="35"/>
        <v>3370.8553764712642</v>
      </c>
      <c r="BY28">
        <f t="shared" si="20"/>
        <v>3085.7666708753313</v>
      </c>
    </row>
    <row r="29" spans="1:77" ht="14.4" x14ac:dyDescent="0.3">
      <c r="B29" s="291" t="s">
        <v>15</v>
      </c>
      <c r="C29">
        <v>10147.918444638723</v>
      </c>
      <c r="D29">
        <v>5473.6469964244598</v>
      </c>
      <c r="E29">
        <v>3412.4220302371591</v>
      </c>
      <c r="F29">
        <v>2218.7326559413968</v>
      </c>
      <c r="G29">
        <v>90.55321606493699</v>
      </c>
      <c r="H29">
        <v>2282.2412072240973</v>
      </c>
      <c r="I29">
        <v>1565.8968106343086</v>
      </c>
      <c r="J29">
        <v>2545.4122330157288</v>
      </c>
      <c r="K29">
        <v>851.93429459859476</v>
      </c>
      <c r="M29" s="291" t="s">
        <v>15</v>
      </c>
      <c r="N29">
        <v>2658.9115679872943</v>
      </c>
      <c r="O29">
        <v>1655.4783179068581</v>
      </c>
      <c r="P29">
        <v>1239.4165574611131</v>
      </c>
      <c r="Q29">
        <v>391.17572062084258</v>
      </c>
      <c r="R29">
        <v>24.202044293015334</v>
      </c>
      <c r="S29">
        <v>700.99222408619426</v>
      </c>
      <c r="T29">
        <v>500.16569893177797</v>
      </c>
      <c r="U29">
        <v>843.05579248810739</v>
      </c>
      <c r="V29">
        <v>564.26250115480559</v>
      </c>
      <c r="X29" s="291" t="s">
        <v>15</v>
      </c>
      <c r="Y29">
        <f t="shared" si="21"/>
        <v>0.26201546479633286</v>
      </c>
      <c r="Z29">
        <f t="shared" si="37"/>
        <v>0.30244521047635392</v>
      </c>
      <c r="AA29">
        <f t="shared" si="38"/>
        <v>0.36320728986003387</v>
      </c>
      <c r="AB29">
        <f t="shared" si="39"/>
        <v>0.17630592832955294</v>
      </c>
      <c r="AC29">
        <f t="shared" si="40"/>
        <v>0.26726874367067988</v>
      </c>
      <c r="AD29">
        <f t="shared" si="41"/>
        <v>0.30715080503642955</v>
      </c>
      <c r="AE29">
        <f t="shared" si="42"/>
        <v>0.31941165952638501</v>
      </c>
      <c r="AF29">
        <f t="shared" si="43"/>
        <v>0.33120599545845664</v>
      </c>
      <c r="AG29">
        <f t="shared" si="44"/>
        <v>0.66233100924839361</v>
      </c>
      <c r="AH29" s="291"/>
      <c r="AL29" s="291" t="s">
        <v>15</v>
      </c>
      <c r="AM29">
        <f t="shared" si="1"/>
        <v>10147.918444638723</v>
      </c>
      <c r="AN29">
        <f t="shared" si="2"/>
        <v>2545.4122330157288</v>
      </c>
      <c r="AO29">
        <f t="shared" si="3"/>
        <v>2218.7326559413968</v>
      </c>
      <c r="AP29">
        <f t="shared" si="4"/>
        <v>851.93429459859476</v>
      </c>
      <c r="AQ29">
        <v>5473.6469964244598</v>
      </c>
      <c r="AS29">
        <f t="shared" si="5"/>
        <v>2658.9115679872943</v>
      </c>
      <c r="AT29">
        <f t="shared" si="6"/>
        <v>843.05579248810739</v>
      </c>
      <c r="AU29">
        <f t="shared" si="7"/>
        <v>391.17572062084258</v>
      </c>
      <c r="AV29">
        <f t="shared" si="8"/>
        <v>564.26250115480559</v>
      </c>
      <c r="AW29">
        <f t="shared" si="45"/>
        <v>1424.6800548783444</v>
      </c>
      <c r="AX29">
        <f t="shared" si="9"/>
        <v>1655.4783179068581</v>
      </c>
      <c r="AY29">
        <f>(AT26+AT25+AT24+AT23)/(AS26+AS25+AS24+AS23)</f>
        <v>0.40856704507830366</v>
      </c>
      <c r="AZ29">
        <f>(AU26+AU25+AU24+AU23)/(AS26+AS25+AS24+AS23)</f>
        <v>0.14741178403568481</v>
      </c>
      <c r="BA29">
        <f>(AV26+AV25+AV24+AV23)/(AS26+AS25+AS24+AS23)</f>
        <v>0.22100871045328813</v>
      </c>
      <c r="BB29">
        <f t="shared" si="32"/>
        <v>0.2413803267492404</v>
      </c>
      <c r="BE29" s="291" t="s">
        <v>15</v>
      </c>
      <c r="BF29" s="83">
        <f t="shared" si="26"/>
        <v>1.1002526494644029</v>
      </c>
      <c r="BG29" s="84">
        <f t="shared" si="46"/>
        <v>5556.0782147953514</v>
      </c>
      <c r="BH29" s="84">
        <f t="shared" si="23"/>
        <v>0.25641828638850794</v>
      </c>
      <c r="BI29">
        <f t="shared" si="27"/>
        <v>1.0730223093655711</v>
      </c>
      <c r="BJ29">
        <f t="shared" si="11"/>
        <v>7737.167856043583</v>
      </c>
      <c r="BK29">
        <f t="shared" si="24"/>
        <v>0.23469256571457256</v>
      </c>
      <c r="BL29">
        <f t="shared" si="28"/>
        <v>1.0721804039778271</v>
      </c>
      <c r="BM29">
        <f t="shared" si="33"/>
        <v>7982.2507761982042</v>
      </c>
      <c r="BN29">
        <f t="shared" si="25"/>
        <v>0.28409729422789842</v>
      </c>
      <c r="BO29">
        <f t="shared" si="29"/>
        <v>1.1197414008940272</v>
      </c>
      <c r="BP29">
        <f t="shared" si="33"/>
        <v>5784.8391150307471</v>
      </c>
      <c r="BQ29">
        <f t="shared" si="14"/>
        <v>6235.7078502801915</v>
      </c>
      <c r="BR29">
        <f t="shared" si="15"/>
        <v>0.343819856781372</v>
      </c>
      <c r="BS29">
        <f t="shared" si="30"/>
        <v>1.0900314357325098</v>
      </c>
      <c r="BT29">
        <f t="shared" si="34"/>
        <v>8263.6664381848186</v>
      </c>
      <c r="BU29">
        <f t="shared" si="17"/>
        <v>8781.1200832959203</v>
      </c>
      <c r="BV29">
        <f t="shared" si="18"/>
        <v>0.34270482354359511</v>
      </c>
      <c r="BW29">
        <f t="shared" si="31"/>
        <v>1.0987784058809671</v>
      </c>
      <c r="BX29">
        <f t="shared" si="35"/>
        <v>3527.4687048336386</v>
      </c>
      <c r="BY29">
        <f t="shared" si="20"/>
        <v>3254.9143404830629</v>
      </c>
    </row>
    <row r="30" spans="1:77" ht="14.4" x14ac:dyDescent="0.3">
      <c r="B30" s="291" t="s">
        <v>16</v>
      </c>
      <c r="C30">
        <v>10088.637910786048</v>
      </c>
      <c r="D30">
        <v>5729.6049591799883</v>
      </c>
      <c r="E30">
        <v>3656.954236413841</v>
      </c>
      <c r="F30">
        <v>2254.3331650643568</v>
      </c>
      <c r="G30">
        <v>89.565980934278372</v>
      </c>
      <c r="H30">
        <v>1766.4055616267476</v>
      </c>
      <c r="I30">
        <v>1904.5293770239784</v>
      </c>
      <c r="J30">
        <v>2267.4851807158134</v>
      </c>
      <c r="K30">
        <v>797.45973737307384</v>
      </c>
      <c r="M30" s="291" t="s">
        <v>16</v>
      </c>
      <c r="N30">
        <v>2604.625228091576</v>
      </c>
      <c r="O30">
        <v>1782.0101682816889</v>
      </c>
      <c r="P30">
        <v>1346.5619416554669</v>
      </c>
      <c r="Q30">
        <v>409.23703502579423</v>
      </c>
      <c r="R30">
        <v>24.984343434343433</v>
      </c>
      <c r="S30">
        <v>627.19725066785406</v>
      </c>
      <c r="T30">
        <v>630.3561946620805</v>
      </c>
      <c r="U30">
        <v>809.72542714377823</v>
      </c>
      <c r="V30">
        <v>601.02464818286091</v>
      </c>
      <c r="X30" s="291" t="s">
        <v>16</v>
      </c>
      <c r="Y30">
        <f t="shared" si="21"/>
        <v>0.25817412133573525</v>
      </c>
      <c r="Z30">
        <f t="shared" si="37"/>
        <v>0.31101798134032738</v>
      </c>
      <c r="AA30">
        <f t="shared" si="38"/>
        <v>0.36821952220434689</v>
      </c>
      <c r="AB30">
        <f t="shared" si="39"/>
        <v>0.18153352014147001</v>
      </c>
      <c r="AC30">
        <f t="shared" si="40"/>
        <v>0.27894902923774617</v>
      </c>
      <c r="AD30">
        <f t="shared" si="41"/>
        <v>0.35506978934681632</v>
      </c>
      <c r="AE30">
        <f t="shared" si="42"/>
        <v>0.33097740694715688</v>
      </c>
      <c r="AF30">
        <f t="shared" si="43"/>
        <v>0.35710285298894839</v>
      </c>
      <c r="AG30">
        <f t="shared" si="44"/>
        <v>0.75367397251014423</v>
      </c>
      <c r="AH30" s="291"/>
      <c r="AL30" s="291" t="s">
        <v>16</v>
      </c>
      <c r="AM30">
        <f t="shared" si="1"/>
        <v>10088.637910786048</v>
      </c>
      <c r="AN30">
        <f t="shared" si="2"/>
        <v>2267.4851807158134</v>
      </c>
      <c r="AO30">
        <f t="shared" si="3"/>
        <v>2254.3331650643568</v>
      </c>
      <c r="AP30">
        <f t="shared" si="4"/>
        <v>797.45973737307384</v>
      </c>
      <c r="AQ30">
        <v>5729.6049591799883</v>
      </c>
      <c r="AS30">
        <f t="shared" si="5"/>
        <v>2604.625228091576</v>
      </c>
      <c r="AT30">
        <f t="shared" si="6"/>
        <v>809.72542714377823</v>
      </c>
      <c r="AU30">
        <f t="shared" si="7"/>
        <v>409.23703502579423</v>
      </c>
      <c r="AV30">
        <f t="shared" si="8"/>
        <v>601.02464818286091</v>
      </c>
      <c r="AW30">
        <f t="shared" si="45"/>
        <v>1385.6627659220035</v>
      </c>
      <c r="AX30">
        <f t="shared" si="9"/>
        <v>1782.0101682816889</v>
      </c>
      <c r="AY30">
        <f>(AT26+AT25+AT24+AT23)/(AS26+AS25+AS24+AS23)</f>
        <v>0.40856704507830366</v>
      </c>
      <c r="AZ30">
        <f>(AU26+AU25+AU24+AU23)/(AS26+AS25+AS24+AS23)</f>
        <v>0.14741178403568481</v>
      </c>
      <c r="BA30">
        <f>(AV26+AV25+AV24+AV23)/(AS26+AS25+AS24+AS23)</f>
        <v>0.22100871045328813</v>
      </c>
      <c r="BB30">
        <f t="shared" si="32"/>
        <v>0.24049922015878611</v>
      </c>
      <c r="BE30" s="291" t="s">
        <v>16</v>
      </c>
      <c r="BF30" s="83">
        <f t="shared" si="26"/>
        <v>1.0610599732778432</v>
      </c>
      <c r="BG30" s="84">
        <f t="shared" si="46"/>
        <v>5765.6627166806184</v>
      </c>
      <c r="BH30" s="84">
        <f t="shared" si="23"/>
        <v>0.24033018128395672</v>
      </c>
      <c r="BI30">
        <f t="shared" si="27"/>
        <v>1.0450936346416113</v>
      </c>
      <c r="BJ30">
        <f t="shared" si="11"/>
        <v>8044.4598012970882</v>
      </c>
      <c r="BK30">
        <f t="shared" si="24"/>
        <v>0.22312247749170033</v>
      </c>
      <c r="BL30">
        <f t="shared" si="28"/>
        <v>1.0536853442913909</v>
      </c>
      <c r="BM30">
        <f t="shared" si="33"/>
        <v>8024.5166347451868</v>
      </c>
      <c r="BN30">
        <f t="shared" si="25"/>
        <v>0.27358510088445903</v>
      </c>
      <c r="BO30">
        <f t="shared" si="29"/>
        <v>1.0915797676894705</v>
      </c>
      <c r="BP30">
        <f t="shared" si="33"/>
        <v>5993.3289653887014</v>
      </c>
      <c r="BQ30">
        <f t="shared" si="14"/>
        <v>6364.2793023789509</v>
      </c>
      <c r="BR30">
        <f t="shared" si="15"/>
        <v>0.33148312491737492</v>
      </c>
      <c r="BS30">
        <f t="shared" si="30"/>
        <v>1.0741086819136363</v>
      </c>
      <c r="BT30">
        <f t="shared" si="34"/>
        <v>8386.8051536118273</v>
      </c>
      <c r="BU30">
        <f t="shared" si="17"/>
        <v>8631.7644830947647</v>
      </c>
      <c r="BV30">
        <f t="shared" si="18"/>
        <v>0.33343004756040512</v>
      </c>
      <c r="BW30">
        <f t="shared" si="31"/>
        <v>1.0993864072895343</v>
      </c>
      <c r="BX30">
        <f t="shared" si="35"/>
        <v>3786.0474083165536</v>
      </c>
      <c r="BY30">
        <f t="shared" si="20"/>
        <v>3475.2717941156316</v>
      </c>
    </row>
    <row r="31" spans="1:77" ht="14.4" x14ac:dyDescent="0.3">
      <c r="A31">
        <v>2002</v>
      </c>
      <c r="B31" s="291" t="s">
        <v>13</v>
      </c>
      <c r="C31">
        <v>8900.706080522963</v>
      </c>
      <c r="D31">
        <v>5513.1197701032243</v>
      </c>
      <c r="E31">
        <v>3382.1129194399364</v>
      </c>
      <c r="F31">
        <v>2224.3877088692079</v>
      </c>
      <c r="G31">
        <v>86.637235035460975</v>
      </c>
      <c r="H31">
        <v>1420.6930157807044</v>
      </c>
      <c r="I31">
        <v>973.84633466213836</v>
      </c>
      <c r="J31">
        <v>2404.9440732327289</v>
      </c>
      <c r="K31">
        <v>831.89685042787141</v>
      </c>
      <c r="L31" s="291">
        <v>2002</v>
      </c>
      <c r="M31" s="291" t="s">
        <v>13</v>
      </c>
      <c r="N31">
        <v>2464.7845968513157</v>
      </c>
      <c r="O31">
        <v>1852.8482485191364</v>
      </c>
      <c r="P31">
        <v>1347.1592035058407</v>
      </c>
      <c r="Q31">
        <v>474.66977492513161</v>
      </c>
      <c r="R31">
        <v>30.364677391304348</v>
      </c>
      <c r="S31">
        <v>397.32914633532255</v>
      </c>
      <c r="T31">
        <v>330.89861435530429</v>
      </c>
      <c r="U31">
        <v>756.35977280784095</v>
      </c>
      <c r="V31">
        <v>521.1073181787857</v>
      </c>
      <c r="W31" s="291">
        <v>2002</v>
      </c>
      <c r="X31" s="291" t="s">
        <v>13</v>
      </c>
      <c r="Y31">
        <f t="shared" si="21"/>
        <v>0.27692012010652717</v>
      </c>
      <c r="Z31">
        <f t="shared" si="37"/>
        <v>0.33607981066670073</v>
      </c>
      <c r="AA31">
        <f t="shared" si="38"/>
        <v>0.39831881300075711</v>
      </c>
      <c r="AB31">
        <f t="shared" si="39"/>
        <v>0.21339345341304516</v>
      </c>
      <c r="AC31">
        <f t="shared" si="40"/>
        <v>0.35048068395622228</v>
      </c>
      <c r="AD31">
        <f t="shared" si="41"/>
        <v>0.27967276668632091</v>
      </c>
      <c r="AE31">
        <f t="shared" si="42"/>
        <v>0.33978524391130421</v>
      </c>
      <c r="AF31">
        <f t="shared" si="43"/>
        <v>0.31450202157555424</v>
      </c>
      <c r="AG31">
        <f t="shared" si="44"/>
        <v>0.62640857206126388</v>
      </c>
      <c r="AH31" s="291"/>
      <c r="AK31" s="291">
        <v>2002</v>
      </c>
      <c r="AL31" s="291" t="s">
        <v>13</v>
      </c>
      <c r="AM31">
        <f t="shared" si="1"/>
        <v>8900.706080522963</v>
      </c>
      <c r="AN31">
        <f t="shared" si="2"/>
        <v>2404.9440732327289</v>
      </c>
      <c r="AO31">
        <f t="shared" si="3"/>
        <v>2224.3877088692079</v>
      </c>
      <c r="AP31">
        <f t="shared" si="4"/>
        <v>831.89685042787141</v>
      </c>
      <c r="AQ31">
        <v>5513.1197701032243</v>
      </c>
      <c r="AS31">
        <f t="shared" si="5"/>
        <v>2464.7845968513157</v>
      </c>
      <c r="AT31">
        <f t="shared" si="6"/>
        <v>756.35977280784095</v>
      </c>
      <c r="AU31">
        <f t="shared" si="7"/>
        <v>474.66977492513161</v>
      </c>
      <c r="AV31">
        <f t="shared" si="8"/>
        <v>521.1073181787857</v>
      </c>
      <c r="AW31">
        <f t="shared" si="45"/>
        <v>1233.7550491183431</v>
      </c>
      <c r="AX31">
        <f t="shared" si="9"/>
        <v>1852.8482485191364</v>
      </c>
      <c r="AY31">
        <f>(AT30+AT29+AT28+AT27)/(AS30+AS29+AS28+AS27)</f>
        <v>0.3420986331880464</v>
      </c>
      <c r="AZ31">
        <f>(AU30+AU29+AU28+AU27)/(AS30+AS29+AS28+AS27)</f>
        <v>0.16050398195539556</v>
      </c>
      <c r="BA31">
        <f>(AV30+AV29+AV28+AV27)/(AS30+AS29+AS28+AS27)</f>
        <v>0.22265457542533038</v>
      </c>
      <c r="BB31">
        <f t="shared" si="32"/>
        <v>0.24044722336831989</v>
      </c>
      <c r="BD31" s="291">
        <v>2002</v>
      </c>
      <c r="BE31" s="291" t="s">
        <v>13</v>
      </c>
      <c r="BF31" s="83">
        <f t="shared" si="26"/>
        <v>1.032084011139085</v>
      </c>
      <c r="BG31" s="84">
        <f t="shared" si="46"/>
        <v>4478.25055733305</v>
      </c>
      <c r="BH31" s="84">
        <f t="shared" si="23"/>
        <v>0.27549933468954585</v>
      </c>
      <c r="BI31">
        <f t="shared" si="27"/>
        <v>1.0284589620025113</v>
      </c>
      <c r="BJ31">
        <f t="shared" si="11"/>
        <v>6556.6213347585517</v>
      </c>
      <c r="BK31">
        <f t="shared" si="24"/>
        <v>0.26056481483635774</v>
      </c>
      <c r="BL31">
        <f t="shared" si="28"/>
        <v>1.0419838331587763</v>
      </c>
      <c r="BM31">
        <f t="shared" si="33"/>
        <v>6612.0964336122415</v>
      </c>
      <c r="BN31">
        <f t="shared" si="25"/>
        <v>0.30098091307464014</v>
      </c>
      <c r="BO31">
        <f t="shared" si="29"/>
        <v>1.0696163539850927</v>
      </c>
      <c r="BP31">
        <f t="shared" si="33"/>
        <v>4886.8164307531488</v>
      </c>
      <c r="BQ31">
        <f t="shared" si="14"/>
        <v>5103.2711488488967</v>
      </c>
      <c r="BR31">
        <f t="shared" si="15"/>
        <v>0.35910134791510312</v>
      </c>
      <c r="BS31">
        <f t="shared" si="30"/>
        <v>1.0653524557667733</v>
      </c>
      <c r="BT31">
        <f t="shared" si="34"/>
        <v>7050.6631849969544</v>
      </c>
      <c r="BU31">
        <f t="shared" si="17"/>
        <v>7508.2152220816261</v>
      </c>
      <c r="BV31">
        <f t="shared" si="18"/>
        <v>0.35616821768604373</v>
      </c>
      <c r="BW31">
        <f t="shared" si="31"/>
        <v>1.087577407449672</v>
      </c>
      <c r="BX31">
        <f t="shared" si="35"/>
        <v>3502.9465104601545</v>
      </c>
      <c r="BY31">
        <f t="shared" si="20"/>
        <v>3288.7320612340163</v>
      </c>
    </row>
    <row r="32" spans="1:77" ht="14.4" x14ac:dyDescent="0.3">
      <c r="B32" s="291" t="s">
        <v>14</v>
      </c>
      <c r="C32">
        <v>9621.5548574131644</v>
      </c>
      <c r="D32">
        <v>5623.0960264366831</v>
      </c>
      <c r="E32">
        <v>3496.9417863918652</v>
      </c>
      <c r="F32">
        <v>2236.6765161828848</v>
      </c>
      <c r="G32">
        <v>87.737154989384294</v>
      </c>
      <c r="H32">
        <v>1714.0857878660358</v>
      </c>
      <c r="I32">
        <v>1293.3467061086981</v>
      </c>
      <c r="J32">
        <v>3004.5504088066123</v>
      </c>
      <c r="K32">
        <v>1119.3940722889149</v>
      </c>
      <c r="M32" s="291" t="s">
        <v>14</v>
      </c>
      <c r="N32">
        <v>2728.7508625459768</v>
      </c>
      <c r="O32">
        <v>1942.1822889623129</v>
      </c>
      <c r="P32">
        <v>1412.7209155387322</v>
      </c>
      <c r="Q32">
        <v>496.09987821684263</v>
      </c>
      <c r="R32">
        <v>31.450471794871792</v>
      </c>
      <c r="S32">
        <v>477.67693176591507</v>
      </c>
      <c r="T32">
        <v>449.50894928741093</v>
      </c>
      <c r="U32">
        <v>935.31964811156297</v>
      </c>
      <c r="V32">
        <v>634.26346860141291</v>
      </c>
      <c r="X32" s="291" t="s">
        <v>14</v>
      </c>
      <c r="Y32">
        <f t="shared" si="21"/>
        <v>0.28360809692245775</v>
      </c>
      <c r="Z32">
        <f t="shared" si="37"/>
        <v>0.3453937616984038</v>
      </c>
      <c r="AA32">
        <f t="shared" si="38"/>
        <v>0.40398754163888262</v>
      </c>
      <c r="AB32">
        <f t="shared" si="39"/>
        <v>0.22180224749866259</v>
      </c>
      <c r="AC32">
        <f t="shared" si="40"/>
        <v>0.35846240738803442</v>
      </c>
      <c r="AD32">
        <f t="shared" si="41"/>
        <v>0.27867737726278136</v>
      </c>
      <c r="AE32">
        <f t="shared" si="42"/>
        <v>0.34755487230477577</v>
      </c>
      <c r="AF32">
        <f t="shared" si="43"/>
        <v>0.31130103371541229</v>
      </c>
      <c r="AG32">
        <f t="shared" si="44"/>
        <v>0.56661321004182508</v>
      </c>
      <c r="AH32" s="291"/>
      <c r="AL32" s="291" t="s">
        <v>14</v>
      </c>
      <c r="AM32">
        <f t="shared" si="1"/>
        <v>9621.5548574131644</v>
      </c>
      <c r="AN32">
        <f t="shared" si="2"/>
        <v>3004.5504088066123</v>
      </c>
      <c r="AO32">
        <f t="shared" si="3"/>
        <v>2236.6765161828848</v>
      </c>
      <c r="AP32">
        <f t="shared" si="4"/>
        <v>1119.3940722889149</v>
      </c>
      <c r="AQ32">
        <v>5623.0960264366831</v>
      </c>
      <c r="AS32">
        <f t="shared" si="5"/>
        <v>2728.7508625459768</v>
      </c>
      <c r="AT32">
        <f t="shared" si="6"/>
        <v>935.31964811156297</v>
      </c>
      <c r="AU32">
        <f t="shared" si="7"/>
        <v>496.09987821684263</v>
      </c>
      <c r="AV32">
        <f t="shared" si="8"/>
        <v>634.26346860141291</v>
      </c>
      <c r="AW32">
        <f t="shared" si="45"/>
        <v>1297.3313362175713</v>
      </c>
      <c r="AX32">
        <f t="shared" si="9"/>
        <v>1942.1822889623129</v>
      </c>
      <c r="AY32">
        <f>(AT30+AT29+AT28+AT27)/(AS30+AS29+AS28+AS27)</f>
        <v>0.3420986331880464</v>
      </c>
      <c r="AZ32">
        <f>(AU30+AU29+AU28+AU27)/(AS30+AS29+AS28+AS27)</f>
        <v>0.16050398195539556</v>
      </c>
      <c r="BA32">
        <f>(AV30+AV29+AV28+AV27)/(AS30+AS29+AS28+AS27)</f>
        <v>0.22265457542533038</v>
      </c>
      <c r="BB32">
        <f t="shared" si="32"/>
        <v>0.24253128031832275</v>
      </c>
      <c r="BE32" s="291" t="s">
        <v>14</v>
      </c>
      <c r="BF32" s="83">
        <f t="shared" si="26"/>
        <v>0.98732188310441982</v>
      </c>
      <c r="BG32" s="84">
        <f t="shared" si="46"/>
        <v>4607.1977072568543</v>
      </c>
      <c r="BH32" s="84">
        <f t="shared" si="23"/>
        <v>0.2815879453521451</v>
      </c>
      <c r="BI32">
        <f t="shared" si="27"/>
        <v>0.99608128969726861</v>
      </c>
      <c r="BJ32">
        <f t="shared" si="11"/>
        <v>6729.1392252769656</v>
      </c>
      <c r="BK32">
        <f t="shared" si="24"/>
        <v>0.26651718063696295</v>
      </c>
      <c r="BL32">
        <f t="shared" si="28"/>
        <v>1.0480744991092439</v>
      </c>
      <c r="BM32">
        <f t="shared" si="33"/>
        <v>7451.169982864898</v>
      </c>
      <c r="BN32">
        <f t="shared" si="25"/>
        <v>0.29963763938595628</v>
      </c>
      <c r="BO32">
        <f t="shared" si="29"/>
        <v>1.0198255647856187</v>
      </c>
      <c r="BP32">
        <f t="shared" si="33"/>
        <v>5420.6434984779962</v>
      </c>
      <c r="BQ32">
        <f t="shared" si="14"/>
        <v>5499.7220047125829</v>
      </c>
      <c r="BR32">
        <f t="shared" si="15"/>
        <v>0.35634049820124419</v>
      </c>
      <c r="BS32">
        <f t="shared" si="30"/>
        <v>1.0573740201462041</v>
      </c>
      <c r="BT32">
        <f t="shared" si="34"/>
        <v>8202.3993909259607</v>
      </c>
      <c r="BU32">
        <f t="shared" si="17"/>
        <v>8504.2724135191947</v>
      </c>
      <c r="BV32">
        <f t="shared" si="18"/>
        <v>0.34952144077525882</v>
      </c>
      <c r="BW32">
        <f t="shared" si="31"/>
        <v>1.0805703403260489</v>
      </c>
      <c r="BX32">
        <f t="shared" si="35"/>
        <v>3642.4463413434455</v>
      </c>
      <c r="BY32">
        <f t="shared" si="20"/>
        <v>3386.4195102537983</v>
      </c>
    </row>
    <row r="33" spans="1:77" ht="14.4" x14ac:dyDescent="0.3">
      <c r="B33" s="291" t="s">
        <v>15</v>
      </c>
      <c r="C33">
        <v>10597.687120455706</v>
      </c>
      <c r="D33">
        <v>5838.5346553767995</v>
      </c>
      <c r="E33">
        <v>3688.8590533058727</v>
      </c>
      <c r="F33">
        <v>2281.3621279327881</v>
      </c>
      <c r="G33">
        <v>91.120305648789042</v>
      </c>
      <c r="H33">
        <v>2279.3219693737528</v>
      </c>
      <c r="I33">
        <v>1610.3912805862465</v>
      </c>
      <c r="J33">
        <v>2816.2330242829112</v>
      </c>
      <c r="K33">
        <v>992.0484962349077</v>
      </c>
      <c r="M33" s="291" t="s">
        <v>15</v>
      </c>
      <c r="N33">
        <v>3219.8983043501285</v>
      </c>
      <c r="O33">
        <v>2070.1654792341246</v>
      </c>
      <c r="P33">
        <v>1530.7682457751694</v>
      </c>
      <c r="Q33">
        <v>505.39683342572062</v>
      </c>
      <c r="R33">
        <v>32.03588926746167</v>
      </c>
      <c r="S33">
        <v>631.63835139994796</v>
      </c>
      <c r="T33">
        <v>577.19121656727168</v>
      </c>
      <c r="U33">
        <v>1036.2238440726101</v>
      </c>
      <c r="V33">
        <v>701.10844135127638</v>
      </c>
      <c r="X33" s="291" t="s">
        <v>15</v>
      </c>
      <c r="Y33">
        <f t="shared" si="21"/>
        <v>0.30383028558515052</v>
      </c>
      <c r="Z33">
        <f t="shared" si="37"/>
        <v>0.35456935711217819</v>
      </c>
      <c r="AA33">
        <f t="shared" si="38"/>
        <v>0.4149706518071839</v>
      </c>
      <c r="AB33">
        <f t="shared" si="39"/>
        <v>0.22153292861211654</v>
      </c>
      <c r="AC33">
        <f t="shared" si="40"/>
        <v>0.35157793907035051</v>
      </c>
      <c r="AD33">
        <f t="shared" si="41"/>
        <v>0.27711677414906483</v>
      </c>
      <c r="AE33">
        <f t="shared" si="42"/>
        <v>0.35841675468905365</v>
      </c>
      <c r="AF33">
        <f t="shared" si="43"/>
        <v>0.3679467697231697</v>
      </c>
      <c r="AG33">
        <f t="shared" si="44"/>
        <v>0.70672799163767952</v>
      </c>
      <c r="AH33" s="291"/>
      <c r="AL33" s="291" t="s">
        <v>15</v>
      </c>
      <c r="AM33">
        <f t="shared" si="1"/>
        <v>10597.687120455706</v>
      </c>
      <c r="AN33">
        <f t="shared" si="2"/>
        <v>2816.2330242829112</v>
      </c>
      <c r="AO33">
        <f t="shared" si="3"/>
        <v>2281.3621279327881</v>
      </c>
      <c r="AP33">
        <f t="shared" si="4"/>
        <v>992.0484962349077</v>
      </c>
      <c r="AQ33">
        <v>5838.5346553767995</v>
      </c>
      <c r="AS33">
        <f t="shared" si="5"/>
        <v>3219.8983043501285</v>
      </c>
      <c r="AT33">
        <f t="shared" si="6"/>
        <v>1036.2238440726101</v>
      </c>
      <c r="AU33">
        <f t="shared" si="7"/>
        <v>505.39683342572062</v>
      </c>
      <c r="AV33">
        <f t="shared" si="8"/>
        <v>701.10844135127638</v>
      </c>
      <c r="AW33">
        <f t="shared" si="45"/>
        <v>1678.2776268517978</v>
      </c>
      <c r="AX33">
        <f t="shared" si="9"/>
        <v>2070.1654792341246</v>
      </c>
      <c r="AY33">
        <f>(AT30+AT29+AT28+AT27)/(AS30+AS29+AS28+AS27)</f>
        <v>0.3420986331880464</v>
      </c>
      <c r="AZ33">
        <f>(AU30+AU29+AU28+AU27)/(AS30+AS29+AS28+AS27)</f>
        <v>0.16050398195539556</v>
      </c>
      <c r="BA33">
        <f>(AV30+AV29+AV28+AV27)/(AS30+AS29+AS28+AS27)</f>
        <v>0.22265457542533038</v>
      </c>
      <c r="BB33">
        <f t="shared" si="32"/>
        <v>0.24489149672362151</v>
      </c>
      <c r="BE33" s="291" t="s">
        <v>15</v>
      </c>
      <c r="BF33" s="83">
        <f t="shared" si="26"/>
        <v>1.0068211599520751</v>
      </c>
      <c r="BG33" s="84">
        <f t="shared" si="46"/>
        <v>5593.9771130047102</v>
      </c>
      <c r="BH33" s="84">
        <f t="shared" si="23"/>
        <v>0.30001510427173328</v>
      </c>
      <c r="BI33">
        <f t="shared" si="27"/>
        <v>1.012043549150365</v>
      </c>
      <c r="BJ33">
        <f t="shared" si="11"/>
        <v>7830.3508174024682</v>
      </c>
      <c r="BK33">
        <f t="shared" si="24"/>
        <v>0.27887313240480077</v>
      </c>
      <c r="BL33">
        <f t="shared" si="28"/>
        <v>1.0473982401426003</v>
      </c>
      <c r="BM33">
        <f t="shared" si="33"/>
        <v>8360.5954153669045</v>
      </c>
      <c r="BN33">
        <f t="shared" si="25"/>
        <v>0.32467800869004043</v>
      </c>
      <c r="BO33">
        <f t="shared" si="29"/>
        <v>1.0555681123625982</v>
      </c>
      <c r="BP33">
        <f t="shared" si="33"/>
        <v>6106.2917049743282</v>
      </c>
      <c r="BQ33">
        <f t="shared" si="14"/>
        <v>6492.1404644749136</v>
      </c>
      <c r="BR33">
        <f t="shared" si="15"/>
        <v>0.38966138258098126</v>
      </c>
      <c r="BS33">
        <f t="shared" si="30"/>
        <v>1.0719387019560143</v>
      </c>
      <c r="BT33">
        <f t="shared" si="34"/>
        <v>8858.1438751453134</v>
      </c>
      <c r="BU33">
        <f t="shared" si="17"/>
        <v>9308.3734887578248</v>
      </c>
      <c r="BV33">
        <f t="shared" si="18"/>
        <v>0.38558979854226544</v>
      </c>
      <c r="BW33">
        <f t="shared" si="31"/>
        <v>1.0791276022891876</v>
      </c>
      <c r="BX33">
        <f t="shared" si="35"/>
        <v>3806.5888455972704</v>
      </c>
      <c r="BY33">
        <f t="shared" si="20"/>
        <v>3557.1725274440114</v>
      </c>
    </row>
    <row r="34" spans="1:77" ht="14.4" x14ac:dyDescent="0.3">
      <c r="B34" s="291" t="s">
        <v>16</v>
      </c>
      <c r="C34">
        <v>10710.864960674855</v>
      </c>
      <c r="D34">
        <v>6163.1058950082734</v>
      </c>
      <c r="E34">
        <v>3978.7996720923888</v>
      </c>
      <c r="F34">
        <v>2333.7506502234532</v>
      </c>
      <c r="G34">
        <v>89.679047126288694</v>
      </c>
      <c r="H34">
        <v>1831.183514749476</v>
      </c>
      <c r="I34">
        <v>1968.1724145603384</v>
      </c>
      <c r="J34">
        <v>2520.0771169587315</v>
      </c>
      <c r="K34">
        <v>934.19897295728958</v>
      </c>
      <c r="M34" s="291" t="s">
        <v>16</v>
      </c>
      <c r="N34">
        <v>3218.1669320623496</v>
      </c>
      <c r="O34">
        <v>2242.906680909171</v>
      </c>
      <c r="P34">
        <v>1679.1802148786464</v>
      </c>
      <c r="Q34">
        <v>528.60169897211131</v>
      </c>
      <c r="R34">
        <v>33.00402828282828</v>
      </c>
      <c r="S34">
        <v>756.96132290739092</v>
      </c>
      <c r="T34">
        <v>722.2652629827802</v>
      </c>
      <c r="U34">
        <v>1068.7881541747261</v>
      </c>
      <c r="V34">
        <v>756.32372128808436</v>
      </c>
      <c r="X34" s="291" t="s">
        <v>16</v>
      </c>
      <c r="Y34">
        <f t="shared" si="21"/>
        <v>0.30045817437507716</v>
      </c>
      <c r="Z34">
        <f t="shared" si="37"/>
        <v>0.36392473520952867</v>
      </c>
      <c r="AA34">
        <f t="shared" si="38"/>
        <v>0.42203185715947134</v>
      </c>
      <c r="AB34">
        <f t="shared" si="39"/>
        <v>0.22650307517707535</v>
      </c>
      <c r="AC34">
        <f t="shared" si="40"/>
        <v>0.36802385106022623</v>
      </c>
      <c r="AD34">
        <f t="shared" si="41"/>
        <v>0.41337272687874255</v>
      </c>
      <c r="AE34">
        <f t="shared" si="42"/>
        <v>0.36697255669246026</v>
      </c>
      <c r="AF34">
        <f t="shared" si="43"/>
        <v>0.42410930482340015</v>
      </c>
      <c r="AG34">
        <f t="shared" si="44"/>
        <v>0.80959596743494011</v>
      </c>
      <c r="AH34" s="291"/>
      <c r="AL34" s="291" t="s">
        <v>16</v>
      </c>
      <c r="AM34">
        <f t="shared" si="1"/>
        <v>10710.864960674855</v>
      </c>
      <c r="AN34">
        <f t="shared" si="2"/>
        <v>2520.0771169587315</v>
      </c>
      <c r="AO34">
        <f t="shared" si="3"/>
        <v>2333.7506502234532</v>
      </c>
      <c r="AP34">
        <f t="shared" si="4"/>
        <v>934.19897295728958</v>
      </c>
      <c r="AQ34">
        <v>6163.1058950082734</v>
      </c>
      <c r="AS34">
        <f t="shared" si="5"/>
        <v>3218.1669320623496</v>
      </c>
      <c r="AT34">
        <f t="shared" si="6"/>
        <v>1068.7881541747261</v>
      </c>
      <c r="AU34">
        <f t="shared" si="7"/>
        <v>528.60169897211131</v>
      </c>
      <c r="AV34">
        <f t="shared" si="8"/>
        <v>756.32372128808436</v>
      </c>
      <c r="AW34">
        <f t="shared" si="45"/>
        <v>1620.7770789155122</v>
      </c>
      <c r="AX34">
        <f t="shared" si="9"/>
        <v>2242.906680909171</v>
      </c>
      <c r="AY34">
        <f>(AT30+AT29+AT28+AT27)/(AS30+AS29+AS28+AS27)</f>
        <v>0.3420986331880464</v>
      </c>
      <c r="AZ34">
        <f>(AU30+AU29+AU28+AU27)/(AS30+AS29+AS28+AS27)</f>
        <v>0.16050398195539556</v>
      </c>
      <c r="BA34">
        <f>(AV30+AV29+AV28+AV27)/(AS30+AS29+AS28+AS27)</f>
        <v>0.22265457542533038</v>
      </c>
      <c r="BB34">
        <f t="shared" si="32"/>
        <v>0.2465480171428337</v>
      </c>
      <c r="BE34" s="291" t="s">
        <v>16</v>
      </c>
      <c r="BF34" s="83">
        <f t="shared" si="26"/>
        <v>1.0360129777254461</v>
      </c>
      <c r="BG34" s="84">
        <f t="shared" si="46"/>
        <v>5973.3013996688724</v>
      </c>
      <c r="BH34" s="84">
        <f t="shared" si="23"/>
        <v>0.27133689905641784</v>
      </c>
      <c r="BI34">
        <f t="shared" si="27"/>
        <v>1.035821670475441</v>
      </c>
      <c r="BJ34">
        <f t="shared" si="11"/>
        <v>8332.6257894520841</v>
      </c>
      <c r="BK34">
        <f t="shared" si="24"/>
        <v>0.25794735443519262</v>
      </c>
      <c r="BL34">
        <f t="shared" si="28"/>
        <v>1.0667324863832419</v>
      </c>
      <c r="BM34">
        <f t="shared" si="33"/>
        <v>8560.0125818054184</v>
      </c>
      <c r="BN34">
        <f t="shared" si="25"/>
        <v>0.31420108409735237</v>
      </c>
      <c r="BO34">
        <f t="shared" si="29"/>
        <v>1.0778985588029903</v>
      </c>
      <c r="BP34">
        <f t="shared" si="33"/>
        <v>6460.2006542246982</v>
      </c>
      <c r="BQ34">
        <f t="shared" si="14"/>
        <v>6791.2361664499585</v>
      </c>
      <c r="BR34">
        <f t="shared" si="15"/>
        <v>0.36796083085268766</v>
      </c>
      <c r="BS34">
        <f t="shared" si="30"/>
        <v>1.0886879000019187</v>
      </c>
      <c r="BT34">
        <f t="shared" si="34"/>
        <v>9130.613290410929</v>
      </c>
      <c r="BU34">
        <f t="shared" si="17"/>
        <v>9311.31328340869</v>
      </c>
      <c r="BV34">
        <f t="shared" si="18"/>
        <v>0.37739950699666952</v>
      </c>
      <c r="BW34">
        <f t="shared" si="31"/>
        <v>1.088889852170793</v>
      </c>
      <c r="BX34">
        <f t="shared" si="35"/>
        <v>4122.5886027534261</v>
      </c>
      <c r="BY34">
        <f t="shared" si="20"/>
        <v>3829.3552447848201</v>
      </c>
    </row>
    <row r="35" spans="1:77" ht="14.4" x14ac:dyDescent="0.3">
      <c r="A35">
        <v>2003</v>
      </c>
      <c r="B35" s="291" t="s">
        <v>13</v>
      </c>
      <c r="C35">
        <v>9570.0975539129795</v>
      </c>
      <c r="D35">
        <v>5865.9705118204729</v>
      </c>
      <c r="E35">
        <v>3635.7364068857578</v>
      </c>
      <c r="F35">
        <v>2315.0501532399294</v>
      </c>
      <c r="G35">
        <v>87.56446808510637</v>
      </c>
      <c r="H35">
        <v>1613.5089514066494</v>
      </c>
      <c r="I35">
        <v>1088.1115870947963</v>
      </c>
      <c r="J35">
        <v>2750.5237355770723</v>
      </c>
      <c r="K35">
        <v>983.54269932756984</v>
      </c>
      <c r="L35" s="291">
        <v>2003</v>
      </c>
      <c r="M35" s="291" t="s">
        <v>13</v>
      </c>
      <c r="N35">
        <v>3106.4401867126194</v>
      </c>
      <c r="O35">
        <v>2277.6708714873962</v>
      </c>
      <c r="P35">
        <v>1655.1359203864863</v>
      </c>
      <c r="Q35">
        <v>585.65837312828819</v>
      </c>
      <c r="R35">
        <v>36.099130434782609</v>
      </c>
      <c r="S35">
        <v>430.16982935471833</v>
      </c>
      <c r="T35">
        <v>407.35392109694487</v>
      </c>
      <c r="U35">
        <v>1076.5530369961348</v>
      </c>
      <c r="V35">
        <v>663.60715476984649</v>
      </c>
      <c r="W35" s="291">
        <v>2003</v>
      </c>
      <c r="X35" s="291" t="s">
        <v>13</v>
      </c>
      <c r="Y35">
        <f t="shared" si="21"/>
        <v>0.32459859152036247</v>
      </c>
      <c r="Z35">
        <f t="shared" si="37"/>
        <v>0.38828542811418482</v>
      </c>
      <c r="AA35">
        <f t="shared" si="38"/>
        <v>0.45524090174738951</v>
      </c>
      <c r="AB35">
        <f t="shared" si="39"/>
        <v>0.25297869780862203</v>
      </c>
      <c r="AC35">
        <f t="shared" si="40"/>
        <v>0.41225774819641281</v>
      </c>
      <c r="AD35">
        <f t="shared" si="41"/>
        <v>0.26660517066217593</v>
      </c>
      <c r="AE35">
        <f t="shared" si="42"/>
        <v>0.37436778169466933</v>
      </c>
      <c r="AF35">
        <f t="shared" si="43"/>
        <v>0.39139928991387857</v>
      </c>
      <c r="AG35">
        <f t="shared" si="44"/>
        <v>0.67471107784496043</v>
      </c>
      <c r="AH35" s="291"/>
      <c r="AK35" s="291">
        <v>2003</v>
      </c>
      <c r="AL35" s="291" t="s">
        <v>13</v>
      </c>
      <c r="AM35">
        <f t="shared" ref="AM35:AM66" si="47">C35</f>
        <v>9570.0975539129795</v>
      </c>
      <c r="AN35">
        <f t="shared" ref="AN35:AN66" si="48">J35</f>
        <v>2750.5237355770723</v>
      </c>
      <c r="AO35">
        <f t="shared" ref="AO35:AO66" si="49">F35</f>
        <v>2315.0501532399294</v>
      </c>
      <c r="AP35">
        <f t="shared" ref="AP35:AP66" si="50">K35</f>
        <v>983.54269932756984</v>
      </c>
      <c r="AQ35">
        <v>5865.9705118204729</v>
      </c>
      <c r="AS35">
        <f t="shared" ref="AS35:AS66" si="51">N35</f>
        <v>3106.4401867126194</v>
      </c>
      <c r="AT35">
        <f t="shared" ref="AT35:AT66" si="52">U35</f>
        <v>1076.5530369961348</v>
      </c>
      <c r="AU35">
        <f t="shared" ref="AU35:AU66" si="53">Q35</f>
        <v>585.65837312828819</v>
      </c>
      <c r="AV35">
        <f t="shared" ref="AV35:AV66" si="54">V35</f>
        <v>663.60715476984649</v>
      </c>
      <c r="AW35">
        <f t="shared" si="45"/>
        <v>1444.2287765881965</v>
      </c>
      <c r="AX35">
        <f t="shared" ref="AX35:AX66" si="55">O35</f>
        <v>2277.6708714873962</v>
      </c>
      <c r="AY35">
        <f>(AT34+AT33+AT32+AT31)/(AS34+AS33+AS32+AS31)</f>
        <v>0.32641177413651079</v>
      </c>
      <c r="AZ35">
        <f>(AU34+AU33+AU32+AU31)/(AS34+AS33+AS32+AS31)</f>
        <v>0.17235531359514555</v>
      </c>
      <c r="BA35">
        <f>(AV34+AV33+AV32+AV31)/(AS34+AS33+AS32+AS31)</f>
        <v>0.22462969781629535</v>
      </c>
      <c r="BB35">
        <f t="shared" si="32"/>
        <v>0.24725490787469917</v>
      </c>
      <c r="BD35" s="291">
        <v>2003</v>
      </c>
      <c r="BE35" s="291" t="s">
        <v>13</v>
      </c>
      <c r="BF35" s="83">
        <f t="shared" si="26"/>
        <v>1.0424507815716486</v>
      </c>
      <c r="BG35" s="84">
        <f t="shared" si="46"/>
        <v>4668.355793565509</v>
      </c>
      <c r="BH35" s="84">
        <f t="shared" si="23"/>
        <v>0.30936561831444098</v>
      </c>
      <c r="BI35">
        <f t="shared" si="27"/>
        <v>1.0420177365518195</v>
      </c>
      <c r="BJ35">
        <f t="shared" ref="BJ35:BJ66" si="56">BJ39/BI39</f>
        <v>6832.1157226724754</v>
      </c>
      <c r="BK35">
        <f t="shared" si="24"/>
        <v>0.29710959710185741</v>
      </c>
      <c r="BL35">
        <f t="shared" si="28"/>
        <v>1.0823803208942067</v>
      </c>
      <c r="BM35">
        <f t="shared" si="33"/>
        <v>7156.8030595966575</v>
      </c>
      <c r="BN35">
        <f t="shared" si="25"/>
        <v>0.3522217661423811</v>
      </c>
      <c r="BO35">
        <f t="shared" si="29"/>
        <v>1.0857260121432062</v>
      </c>
      <c r="BP35">
        <f t="shared" si="33"/>
        <v>5305.7437154375129</v>
      </c>
      <c r="BQ35">
        <f t="shared" ref="BQ35:BQ66" si="57">C35-F35+K35-J35</f>
        <v>5488.0663644235474</v>
      </c>
      <c r="BR35">
        <f t="shared" ref="BR35:BR66" si="58">(AS35-AT35-AU35+AV35)/BP35</f>
        <v>0.39727435858334337</v>
      </c>
      <c r="BS35">
        <f t="shared" si="30"/>
        <v>1.1037079439925552</v>
      </c>
      <c r="BT35">
        <f t="shared" si="34"/>
        <v>7781.8729676969897</v>
      </c>
      <c r="BU35">
        <f t="shared" ref="BU35:BU66" si="59">C35-F35+K35</f>
        <v>8238.5901000006197</v>
      </c>
      <c r="BV35">
        <f t="shared" ref="BV35:BV66" si="60">(AS35-AU35+AV35)/BT35</f>
        <v>0.40920598184688478</v>
      </c>
      <c r="BW35">
        <f t="shared" si="31"/>
        <v>1.071636865700256</v>
      </c>
      <c r="BX35">
        <f t="shared" si="35"/>
        <v>3753.8866191851689</v>
      </c>
      <c r="BY35">
        <f t="shared" ref="BY35:BY66" si="61">D35-F35</f>
        <v>3550.9203585805435</v>
      </c>
    </row>
    <row r="36" spans="1:77" ht="14.4" x14ac:dyDescent="0.3">
      <c r="B36" s="291" t="s">
        <v>14</v>
      </c>
      <c r="C36">
        <v>10363.354492342021</v>
      </c>
      <c r="D36">
        <v>5975.2090530993637</v>
      </c>
      <c r="E36">
        <v>3750.3916035439593</v>
      </c>
      <c r="F36">
        <v>2328.3294636057008</v>
      </c>
      <c r="G36">
        <v>87.737154989384294</v>
      </c>
      <c r="H36">
        <v>2098.7143800094295</v>
      </c>
      <c r="I36">
        <v>1478.8848114066138</v>
      </c>
      <c r="J36">
        <v>3324.8575909932133</v>
      </c>
      <c r="K36">
        <v>1285.4842307177589</v>
      </c>
      <c r="M36" s="291" t="s">
        <v>14</v>
      </c>
      <c r="N36">
        <v>3347.1202386292271</v>
      </c>
      <c r="O36">
        <v>2372.3579642962814</v>
      </c>
      <c r="P36">
        <v>1717.8531008641123</v>
      </c>
      <c r="Q36">
        <v>614.60799810134085</v>
      </c>
      <c r="R36">
        <v>37.214358974358973</v>
      </c>
      <c r="S36">
        <v>607.87830667437527</v>
      </c>
      <c r="T36">
        <v>570.51783452098175</v>
      </c>
      <c r="U36">
        <v>1110.0170758280069</v>
      </c>
      <c r="V36">
        <v>746.21392473848675</v>
      </c>
      <c r="X36" s="291" t="s">
        <v>14</v>
      </c>
      <c r="Y36">
        <f t="shared" si="21"/>
        <v>0.32297652667411642</v>
      </c>
      <c r="Z36">
        <f t="shared" si="37"/>
        <v>0.39703346664761968</v>
      </c>
      <c r="AA36">
        <f t="shared" si="38"/>
        <v>0.45804632754638602</v>
      </c>
      <c r="AB36">
        <f t="shared" si="39"/>
        <v>0.26396951449883976</v>
      </c>
      <c r="AC36">
        <f t="shared" si="40"/>
        <v>0.42415734792017934</v>
      </c>
      <c r="AD36">
        <f t="shared" si="41"/>
        <v>0.28964317987454968</v>
      </c>
      <c r="AE36">
        <f t="shared" si="42"/>
        <v>0.38577570756058027</v>
      </c>
      <c r="AF36">
        <f t="shared" si="43"/>
        <v>0.33385402094662908</v>
      </c>
      <c r="AG36">
        <f t="shared" si="44"/>
        <v>0.58049247661469416</v>
      </c>
      <c r="AH36" s="291"/>
      <c r="AL36" s="291" t="s">
        <v>14</v>
      </c>
      <c r="AM36">
        <f t="shared" si="47"/>
        <v>10363.354492342021</v>
      </c>
      <c r="AN36">
        <f t="shared" si="48"/>
        <v>3324.8575909932133</v>
      </c>
      <c r="AO36">
        <f t="shared" si="49"/>
        <v>2328.3294636057008</v>
      </c>
      <c r="AP36">
        <f t="shared" si="50"/>
        <v>1285.4842307177589</v>
      </c>
      <c r="AQ36">
        <v>5975.2090530993637</v>
      </c>
      <c r="AS36">
        <f t="shared" si="51"/>
        <v>3347.1202386292271</v>
      </c>
      <c r="AT36">
        <f t="shared" si="52"/>
        <v>1110.0170758280069</v>
      </c>
      <c r="AU36">
        <f t="shared" si="53"/>
        <v>614.60799810134085</v>
      </c>
      <c r="AV36">
        <f t="shared" si="54"/>
        <v>746.21392473848675</v>
      </c>
      <c r="AW36">
        <f t="shared" si="45"/>
        <v>1622.4951646998793</v>
      </c>
      <c r="AX36">
        <f t="shared" si="55"/>
        <v>2372.3579642962814</v>
      </c>
      <c r="AY36">
        <f>(AT34+AT33+AT32+AT31)/(AS34+AS33+AS32+AS31)</f>
        <v>0.32641177413651079</v>
      </c>
      <c r="AZ36">
        <f>(AU34+AU33+AU32+AU31)/(AS34+AS33+AS32+AS31)</f>
        <v>0.17235531359514555</v>
      </c>
      <c r="BA36">
        <f>(AV34+AV33+AV32+AV31)/(AS34+AS33+AS32+AS31)</f>
        <v>0.22462969781629535</v>
      </c>
      <c r="BB36">
        <f t="shared" si="32"/>
        <v>0.24795210367502971</v>
      </c>
      <c r="BE36" s="291" t="s">
        <v>14</v>
      </c>
      <c r="BF36" s="83">
        <f t="shared" si="26"/>
        <v>1.0703009242495996</v>
      </c>
      <c r="BG36" s="84">
        <f t="shared" si="46"/>
        <v>4931.0879642776472</v>
      </c>
      <c r="BH36" s="84">
        <f t="shared" si="23"/>
        <v>0.32903391228340373</v>
      </c>
      <c r="BI36">
        <f t="shared" si="27"/>
        <v>1.0627976996037634</v>
      </c>
      <c r="BJ36">
        <f t="shared" si="56"/>
        <v>7151.7136889378098</v>
      </c>
      <c r="BK36">
        <f t="shared" si="24"/>
        <v>0.31280658875669842</v>
      </c>
      <c r="BL36">
        <f t="shared" si="28"/>
        <v>1.0846196866001847</v>
      </c>
      <c r="BM36">
        <f t="shared" si="33"/>
        <v>8081.6856516196294</v>
      </c>
      <c r="BN36">
        <f t="shared" si="25"/>
        <v>0.33811167104479878</v>
      </c>
      <c r="BO36">
        <f t="shared" si="29"/>
        <v>1.0944622027508819</v>
      </c>
      <c r="BP36">
        <f t="shared" si="33"/>
        <v>5932.6894236714743</v>
      </c>
      <c r="BQ36">
        <f t="shared" si="57"/>
        <v>5995.6516684608669</v>
      </c>
      <c r="BR36">
        <f t="shared" si="58"/>
        <v>0.39926396281376186</v>
      </c>
      <c r="BS36">
        <f t="shared" si="30"/>
        <v>1.0982295868607594</v>
      </c>
      <c r="BT36">
        <f t="shared" si="34"/>
        <v>9008.1176943635619</v>
      </c>
      <c r="BU36">
        <f t="shared" si="59"/>
        <v>9320.5092594540802</v>
      </c>
      <c r="BV36">
        <f t="shared" si="60"/>
        <v>0.38617681110483654</v>
      </c>
      <c r="BW36">
        <f t="shared" si="31"/>
        <v>1.0697544151033125</v>
      </c>
      <c r="BX36">
        <f t="shared" si="35"/>
        <v>3896.5230554290579</v>
      </c>
      <c r="BY36">
        <f t="shared" si="61"/>
        <v>3646.8795894936629</v>
      </c>
    </row>
    <row r="37" spans="1:77" ht="14.4" x14ac:dyDescent="0.3">
      <c r="B37" s="291" t="s">
        <v>15</v>
      </c>
      <c r="C37">
        <v>11166.970259365993</v>
      </c>
      <c r="D37">
        <v>6187.6169678010901</v>
      </c>
      <c r="E37">
        <v>3950.1929440783542</v>
      </c>
      <c r="F37">
        <v>2359.5740465577028</v>
      </c>
      <c r="G37">
        <v>91.864239828693783</v>
      </c>
      <c r="H37">
        <v>2425.7966440089008</v>
      </c>
      <c r="I37">
        <v>1813.9842755651237</v>
      </c>
      <c r="J37">
        <v>3172.7873866239829</v>
      </c>
      <c r="K37">
        <v>1166.8526229994075</v>
      </c>
      <c r="M37" s="291" t="s">
        <v>15</v>
      </c>
      <c r="N37">
        <v>3847.6680843554227</v>
      </c>
      <c r="O37">
        <v>2494.135225462534</v>
      </c>
      <c r="P37">
        <v>1830.2602016979088</v>
      </c>
      <c r="Q37">
        <v>623.28587266392151</v>
      </c>
      <c r="R37">
        <v>37.604770017035776</v>
      </c>
      <c r="S37">
        <v>1011.4947120950783</v>
      </c>
      <c r="T37">
        <v>714.78070646831384</v>
      </c>
      <c r="U37">
        <v>1198.5756088325088</v>
      </c>
      <c r="V37">
        <v>831.75162134696507</v>
      </c>
      <c r="X37" s="291" t="s">
        <v>15</v>
      </c>
      <c r="Y37">
        <f t="shared" si="21"/>
        <v>0.34455792350018088</v>
      </c>
      <c r="Z37">
        <f t="shared" si="37"/>
        <v>0.40308494181870497</v>
      </c>
      <c r="AA37">
        <f t="shared" si="38"/>
        <v>0.4633343807779341</v>
      </c>
      <c r="AB37">
        <f t="shared" si="39"/>
        <v>0.2641518597702881</v>
      </c>
      <c r="AC37">
        <f t="shared" si="40"/>
        <v>0.40935156146897034</v>
      </c>
      <c r="AD37">
        <f t="shared" si="41"/>
        <v>0.41697424002676081</v>
      </c>
      <c r="AE37">
        <f t="shared" si="42"/>
        <v>0.39403908627908751</v>
      </c>
      <c r="AF37">
        <f t="shared" si="43"/>
        <v>0.37776738961001038</v>
      </c>
      <c r="AG37">
        <f t="shared" si="44"/>
        <v>0.7128163445430995</v>
      </c>
      <c r="AH37" s="291"/>
      <c r="AL37" s="291" t="s">
        <v>15</v>
      </c>
      <c r="AM37">
        <f t="shared" si="47"/>
        <v>11166.970259365993</v>
      </c>
      <c r="AN37">
        <f t="shared" si="48"/>
        <v>3172.7873866239829</v>
      </c>
      <c r="AO37">
        <f t="shared" si="49"/>
        <v>2359.5740465577028</v>
      </c>
      <c r="AP37">
        <f t="shared" si="50"/>
        <v>1166.8526229994075</v>
      </c>
      <c r="AQ37">
        <v>6187.6169678010901</v>
      </c>
      <c r="AS37">
        <f t="shared" si="51"/>
        <v>3847.6680843554227</v>
      </c>
      <c r="AT37">
        <f t="shared" si="52"/>
        <v>1198.5756088325088</v>
      </c>
      <c r="AU37">
        <f t="shared" si="53"/>
        <v>623.28587266392151</v>
      </c>
      <c r="AV37">
        <f t="shared" si="54"/>
        <v>831.75162134696507</v>
      </c>
      <c r="AW37">
        <f t="shared" si="45"/>
        <v>2025.8066028589924</v>
      </c>
      <c r="AX37">
        <f t="shared" si="55"/>
        <v>2494.135225462534</v>
      </c>
      <c r="AY37">
        <f>(AT34+AT33+AT32+AT31)/(AS34+AS33+AS32+AS31)</f>
        <v>0.32641177413651079</v>
      </c>
      <c r="AZ37">
        <f>(AU34+AU33+AU32+AU31)/(AS34+AS33+AS32+AS31)</f>
        <v>0.17235531359514555</v>
      </c>
      <c r="BA37">
        <f>(AV34+AV33+AV32+AV31)/(AS34+AS33+AS32+AS31)</f>
        <v>0.22462969781629535</v>
      </c>
      <c r="BB37">
        <f t="shared" si="32"/>
        <v>0.24927365034074242</v>
      </c>
      <c r="BE37" s="291" t="s">
        <v>15</v>
      </c>
      <c r="BF37" s="83">
        <f t="shared" si="26"/>
        <v>1.0129338247529363</v>
      </c>
      <c r="BG37" s="84">
        <f t="shared" si="46"/>
        <v>5666.3286326562493</v>
      </c>
      <c r="BH37" s="84">
        <f t="shared" si="23"/>
        <v>0.35751660981748234</v>
      </c>
      <c r="BI37">
        <f t="shared" si="27"/>
        <v>1.0183965721739032</v>
      </c>
      <c r="BJ37">
        <f t="shared" si="56"/>
        <v>7974.4024313617947</v>
      </c>
      <c r="BK37">
        <f t="shared" si="24"/>
        <v>0.33219949686819683</v>
      </c>
      <c r="BL37">
        <f t="shared" si="28"/>
        <v>1.0577649110948182</v>
      </c>
      <c r="BM37">
        <f t="shared" si="33"/>
        <v>8843.5444662353184</v>
      </c>
      <c r="BN37">
        <f t="shared" si="25"/>
        <v>0.3646029286110567</v>
      </c>
      <c r="BO37">
        <f t="shared" si="29"/>
        <v>1.0634607487180143</v>
      </c>
      <c r="BP37">
        <f t="shared" si="33"/>
        <v>6493.8015484625994</v>
      </c>
      <c r="BQ37">
        <f t="shared" si="57"/>
        <v>6801.4614491837146</v>
      </c>
      <c r="BR37">
        <f t="shared" si="58"/>
        <v>0.44004397160588948</v>
      </c>
      <c r="BS37">
        <f t="shared" si="30"/>
        <v>1.0830484416359316</v>
      </c>
      <c r="BT37">
        <f t="shared" si="34"/>
        <v>9593.798919763005</v>
      </c>
      <c r="BU37">
        <f t="shared" si="59"/>
        <v>9974.2488358076971</v>
      </c>
      <c r="BV37">
        <f t="shared" si="60"/>
        <v>0.42278703847783633</v>
      </c>
      <c r="BW37">
        <f t="shared" si="31"/>
        <v>1.0682585927528652</v>
      </c>
      <c r="BX37">
        <f t="shared" si="35"/>
        <v>4066.4212433864936</v>
      </c>
      <c r="BY37">
        <f t="shared" si="61"/>
        <v>3828.0429212433874</v>
      </c>
    </row>
    <row r="38" spans="1:77" ht="14.4" x14ac:dyDescent="0.3">
      <c r="B38" s="291" t="s">
        <v>16</v>
      </c>
      <c r="C38">
        <v>11513.24908641201</v>
      </c>
      <c r="D38">
        <v>6598.5174916724773</v>
      </c>
      <c r="E38">
        <v>4309.8234933605718</v>
      </c>
      <c r="F38">
        <v>2420.8780177612102</v>
      </c>
      <c r="G38">
        <v>90.827500000000015</v>
      </c>
      <c r="H38">
        <v>2190.8131068115899</v>
      </c>
      <c r="I38">
        <v>2280.5734506174613</v>
      </c>
      <c r="J38">
        <v>2846.9315952126753</v>
      </c>
      <c r="K38">
        <v>1105.4256332757629</v>
      </c>
      <c r="M38" s="291" t="s">
        <v>16</v>
      </c>
      <c r="N38">
        <v>3886.2054591069996</v>
      </c>
      <c r="O38">
        <v>2724.0180983484738</v>
      </c>
      <c r="P38">
        <v>2024.1021108388015</v>
      </c>
      <c r="Q38">
        <v>658.60588805709642</v>
      </c>
      <c r="R38">
        <v>38.489393939393935</v>
      </c>
      <c r="S38">
        <v>820.30611086375791</v>
      </c>
      <c r="T38">
        <v>915.95447056075761</v>
      </c>
      <c r="U38">
        <v>1250.2619116698907</v>
      </c>
      <c r="V38">
        <v>872.95883949304755</v>
      </c>
      <c r="X38" s="291" t="s">
        <v>16</v>
      </c>
      <c r="Y38">
        <f t="shared" si="21"/>
        <v>0.3375420291821461</v>
      </c>
      <c r="Z38">
        <f t="shared" si="37"/>
        <v>0.41282274416734738</v>
      </c>
      <c r="AA38">
        <f t="shared" si="38"/>
        <v>0.46964849348401366</v>
      </c>
      <c r="AB38">
        <f t="shared" si="39"/>
        <v>0.27205248807462207</v>
      </c>
      <c r="AC38">
        <f t="shared" si="40"/>
        <v>0.4237636612192775</v>
      </c>
      <c r="AD38">
        <f t="shared" si="41"/>
        <v>0.37442998141342793</v>
      </c>
      <c r="AE38">
        <f t="shared" si="42"/>
        <v>0.40163340071891329</v>
      </c>
      <c r="AF38">
        <f t="shared" si="43"/>
        <v>0.4391612056195161</v>
      </c>
      <c r="AG38">
        <f t="shared" si="44"/>
        <v>0.78970381472534257</v>
      </c>
      <c r="AH38" s="291"/>
      <c r="AL38" s="291" t="s">
        <v>16</v>
      </c>
      <c r="AM38">
        <f t="shared" si="47"/>
        <v>11513.24908641201</v>
      </c>
      <c r="AN38">
        <f t="shared" si="48"/>
        <v>2846.9315952126753</v>
      </c>
      <c r="AO38">
        <f t="shared" si="49"/>
        <v>2420.8780177612102</v>
      </c>
      <c r="AP38">
        <f t="shared" si="50"/>
        <v>1105.4256332757629</v>
      </c>
      <c r="AQ38">
        <v>6598.5174916724773</v>
      </c>
      <c r="AS38">
        <f t="shared" si="51"/>
        <v>3886.2054591069996</v>
      </c>
      <c r="AT38">
        <f t="shared" si="52"/>
        <v>1250.2619116698907</v>
      </c>
      <c r="AU38">
        <f t="shared" si="53"/>
        <v>658.60588805709642</v>
      </c>
      <c r="AV38">
        <f t="shared" si="54"/>
        <v>872.95883949304755</v>
      </c>
      <c r="AW38">
        <f t="shared" si="45"/>
        <v>1977.3376593800126</v>
      </c>
      <c r="AX38">
        <f t="shared" si="55"/>
        <v>2724.0180983484738</v>
      </c>
      <c r="AY38">
        <f>(AT34+AT33+AT32+AT31)/(AS34+AS33+AS32+AS31)</f>
        <v>0.32641177413651079</v>
      </c>
      <c r="AZ38">
        <f>(AU34+AU33+AU32+AU31)/(AS34+AS33+AS32+AS31)</f>
        <v>0.17235531359514555</v>
      </c>
      <c r="BA38">
        <f>(AV34+AV33+AV32+AV31)/(AS34+AS33+AS32+AS31)</f>
        <v>0.22462969781629535</v>
      </c>
      <c r="BB38">
        <f t="shared" si="32"/>
        <v>0.25057379532707974</v>
      </c>
      <c r="BE38" s="291" t="s">
        <v>16</v>
      </c>
      <c r="BF38" s="83">
        <f t="shared" si="26"/>
        <v>1.0521569610340158</v>
      </c>
      <c r="BG38" s="84">
        <f t="shared" si="46"/>
        <v>6284.8506480158339</v>
      </c>
      <c r="BH38" s="84">
        <f t="shared" si="23"/>
        <v>0.31461967358035314</v>
      </c>
      <c r="BI38">
        <f t="shared" si="27"/>
        <v>1.0483640190941481</v>
      </c>
      <c r="BJ38">
        <f t="shared" si="56"/>
        <v>8735.6250622375355</v>
      </c>
      <c r="BK38">
        <f t="shared" si="24"/>
        <v>0.30174641524300272</v>
      </c>
      <c r="BL38">
        <f t="shared" si="28"/>
        <v>1.0827389523331139</v>
      </c>
      <c r="BM38">
        <f t="shared" si="33"/>
        <v>9268.2590547822729</v>
      </c>
      <c r="BN38">
        <f t="shared" si="25"/>
        <v>0.34824226987748186</v>
      </c>
      <c r="BO38">
        <f t="shared" si="29"/>
        <v>1.092737275596809</v>
      </c>
      <c r="BP38">
        <f t="shared" si="33"/>
        <v>7059.3020627062197</v>
      </c>
      <c r="BQ38">
        <f t="shared" si="57"/>
        <v>7350.8651067138881</v>
      </c>
      <c r="BR38">
        <f t="shared" si="58"/>
        <v>0.40376463190758893</v>
      </c>
      <c r="BS38">
        <f t="shared" si="30"/>
        <v>1.1042030399524139</v>
      </c>
      <c r="BT38">
        <f t="shared" si="34"/>
        <v>10082.05095190166</v>
      </c>
      <c r="BU38">
        <f t="shared" si="59"/>
        <v>10197.796701926563</v>
      </c>
      <c r="BV38">
        <f t="shared" si="60"/>
        <v>0.40671867560533509</v>
      </c>
      <c r="BW38">
        <f t="shared" si="31"/>
        <v>1.0817869080076745</v>
      </c>
      <c r="BX38">
        <f t="shared" si="35"/>
        <v>4459.7623775603079</v>
      </c>
      <c r="BY38">
        <f t="shared" si="61"/>
        <v>4177.6394739112675</v>
      </c>
    </row>
    <row r="39" spans="1:77" ht="14.4" x14ac:dyDescent="0.3">
      <c r="A39">
        <v>2004</v>
      </c>
      <c r="B39" s="291" t="s">
        <v>13</v>
      </c>
      <c r="C39">
        <v>10263.002110797837</v>
      </c>
      <c r="D39">
        <v>6384.2976539061556</v>
      </c>
      <c r="E39">
        <v>4066.8796098069888</v>
      </c>
      <c r="F39">
        <v>2366.220906304728</v>
      </c>
      <c r="G39">
        <v>78.939787234042555</v>
      </c>
      <c r="H39">
        <v>1848.9064991725588</v>
      </c>
      <c r="I39">
        <v>1278.954969729481</v>
      </c>
      <c r="J39">
        <v>3060.2463699075079</v>
      </c>
      <c r="K39">
        <v>1196.7693563880887</v>
      </c>
      <c r="L39" s="291">
        <v>2004</v>
      </c>
      <c r="M39" s="291" t="s">
        <v>13</v>
      </c>
      <c r="N39">
        <v>3830.5607535426871</v>
      </c>
      <c r="O39">
        <v>2839.9342050929113</v>
      </c>
      <c r="P39">
        <v>2088.7386982561798</v>
      </c>
      <c r="Q39">
        <v>718.1015135572643</v>
      </c>
      <c r="R39">
        <v>34.747826086956522</v>
      </c>
      <c r="S39">
        <v>554.44111339052586</v>
      </c>
      <c r="T39">
        <v>537.39965720471491</v>
      </c>
      <c r="U39">
        <v>1175.1457758144672</v>
      </c>
      <c r="V39">
        <v>750.56257505003327</v>
      </c>
      <c r="W39" s="291">
        <v>2004</v>
      </c>
      <c r="X39" s="291" t="s">
        <v>13</v>
      </c>
      <c r="Y39">
        <f t="shared" si="21"/>
        <v>0.37323979009148839</v>
      </c>
      <c r="Z39">
        <f t="shared" si="37"/>
        <v>0.44483110892477451</v>
      </c>
      <c r="AA39">
        <f t="shared" si="38"/>
        <v>0.51359737652900672</v>
      </c>
      <c r="AB39">
        <f t="shared" si="39"/>
        <v>0.30348033509631467</v>
      </c>
      <c r="AC39">
        <f t="shared" si="40"/>
        <v>0.4401814003366305</v>
      </c>
      <c r="AD39">
        <f t="shared" si="41"/>
        <v>0.29987514979186614</v>
      </c>
      <c r="AE39">
        <f t="shared" si="42"/>
        <v>0.42018653504148262</v>
      </c>
      <c r="AF39">
        <f t="shared" si="43"/>
        <v>0.38400364995775965</v>
      </c>
      <c r="AG39">
        <f t="shared" si="44"/>
        <v>0.62715724717022303</v>
      </c>
      <c r="AH39" s="291"/>
      <c r="AK39" s="291">
        <v>2004</v>
      </c>
      <c r="AL39" s="291" t="s">
        <v>13</v>
      </c>
      <c r="AM39">
        <f t="shared" si="47"/>
        <v>10263.002110797837</v>
      </c>
      <c r="AN39">
        <f t="shared" si="48"/>
        <v>3060.2463699075079</v>
      </c>
      <c r="AO39">
        <f t="shared" si="49"/>
        <v>2366.220906304728</v>
      </c>
      <c r="AP39">
        <f t="shared" si="50"/>
        <v>1196.7693563880887</v>
      </c>
      <c r="AQ39">
        <v>6384.2976539061556</v>
      </c>
      <c r="AS39">
        <f t="shared" si="51"/>
        <v>3830.5607535426871</v>
      </c>
      <c r="AT39">
        <f t="shared" si="52"/>
        <v>1175.1457758144672</v>
      </c>
      <c r="AU39">
        <f t="shared" si="53"/>
        <v>718.1015135572643</v>
      </c>
      <c r="AV39">
        <f t="shared" si="54"/>
        <v>750.56257505003327</v>
      </c>
      <c r="AW39">
        <f t="shared" si="45"/>
        <v>1937.3134641709557</v>
      </c>
      <c r="AX39">
        <f t="shared" si="55"/>
        <v>2839.9342050929113</v>
      </c>
      <c r="AY39">
        <f>(AT38+AT37+AT36+AT35)/(AS38+AS37+AS36+AS35)</f>
        <v>0.32672628775006152</v>
      </c>
      <c r="AZ39">
        <f>(AU38+AU37+AU36+AU35)/(AS38+AS37+AS36+AS35)</f>
        <v>0.17495469141273087</v>
      </c>
      <c r="BA39">
        <f>(AV38+AV37+AV36+AV35)/(AS38+AS37+AS36+AS35)</f>
        <v>0.21952747390378458</v>
      </c>
      <c r="BB39">
        <f t="shared" si="32"/>
        <v>0.25153144640092417</v>
      </c>
      <c r="BD39" s="291">
        <v>2004</v>
      </c>
      <c r="BE39" s="291" t="s">
        <v>13</v>
      </c>
      <c r="BF39" s="83">
        <f t="shared" ref="BF39:BF70" si="62">(AM39/AM35-AY39*AN39/AN35-AZ39*AO39/AO35)/(1-AY39-AZ39)</f>
        <v>1.0637041002517362</v>
      </c>
      <c r="BG39" s="84">
        <f t="shared" si="46"/>
        <v>4965.7491990495801</v>
      </c>
      <c r="BH39" s="84">
        <f t="shared" si="23"/>
        <v>0.39013518132203456</v>
      </c>
      <c r="BI39">
        <f t="shared" ref="BI39:BI70" si="63">(AM39/AM35-AY39*AN39/AN35)/(1-AY39)</f>
        <v>1.0528939098745589</v>
      </c>
      <c r="BJ39">
        <f t="shared" si="56"/>
        <v>7193.4930359600703</v>
      </c>
      <c r="BK39">
        <f t="shared" si="24"/>
        <v>0.36914124535241433</v>
      </c>
      <c r="BL39">
        <f t="shared" ref="BL39:BL70" si="64">(AM39/AM35-AZ39*AO39/AO35)/(1-AZ39)</f>
        <v>1.083069338107975</v>
      </c>
      <c r="BM39">
        <f t="shared" si="33"/>
        <v>7751.3139527264821</v>
      </c>
      <c r="BN39">
        <f t="shared" si="25"/>
        <v>0.40153956593264195</v>
      </c>
      <c r="BO39">
        <f t="shared" ref="BO39:BO70" si="65">(AM39/AM35-AY39*AN39/AN35-AZ39*AO39/AO35+BA39*AP39/AP35)/(1-AY39-AZ39+BA39)</f>
        <v>1.1105212834024352</v>
      </c>
      <c r="BP39">
        <f t="shared" si="33"/>
        <v>5892.1413202720714</v>
      </c>
      <c r="BQ39">
        <f t="shared" si="57"/>
        <v>6033.3041909736903</v>
      </c>
      <c r="BR39">
        <f t="shared" si="58"/>
        <v>0.45617983227477565</v>
      </c>
      <c r="BS39">
        <f t="shared" ref="BS39:BS70" si="66">(AM39/AM35-AZ39*AO39/AO35+BA39*AP39/AP35)/(1-AZ39+BA39)</f>
        <v>1.1111730275418912</v>
      </c>
      <c r="BT39">
        <f t="shared" si="34"/>
        <v>8647.0073454622652</v>
      </c>
      <c r="BU39">
        <f t="shared" si="59"/>
        <v>9093.5505608811982</v>
      </c>
      <c r="BV39">
        <f t="shared" si="60"/>
        <v>0.44674667901868659</v>
      </c>
      <c r="BW39">
        <f t="shared" ref="BW39:BW70" si="67">(AQ39/AQ35-BB39*AO39/AO35)/(1-BB39)</f>
        <v>1.1106285258839532</v>
      </c>
      <c r="BX39">
        <f t="shared" si="35"/>
        <v>4169.1735622011211</v>
      </c>
      <c r="BY39">
        <f t="shared" si="61"/>
        <v>4018.0767476014275</v>
      </c>
    </row>
    <row r="40" spans="1:77" ht="14.4" x14ac:dyDescent="0.3">
      <c r="B40" s="291" t="s">
        <v>14</v>
      </c>
      <c r="C40">
        <v>11195.53231362207</v>
      </c>
      <c r="D40">
        <v>6508.3037545578864</v>
      </c>
      <c r="E40">
        <v>4201.718035244865</v>
      </c>
      <c r="F40">
        <v>2374.0193776520505</v>
      </c>
      <c r="G40">
        <v>78.294055201698512</v>
      </c>
      <c r="H40">
        <v>2424.1778406412068</v>
      </c>
      <c r="I40">
        <v>1701.8122661543132</v>
      </c>
      <c r="J40">
        <v>3715.7836119679205</v>
      </c>
      <c r="K40">
        <v>1575.7149484766026</v>
      </c>
      <c r="M40" s="291" t="s">
        <v>14</v>
      </c>
      <c r="N40">
        <v>4285.8505786310216</v>
      </c>
      <c r="O40">
        <v>2986.2489923398098</v>
      </c>
      <c r="P40">
        <v>2205.5740995641204</v>
      </c>
      <c r="Q40">
        <v>745.08402357501677</v>
      </c>
      <c r="R40">
        <v>35.671794871794873</v>
      </c>
      <c r="S40">
        <v>796.19071111967628</v>
      </c>
      <c r="T40">
        <v>742.02781076801273</v>
      </c>
      <c r="U40">
        <v>1400.0242567305829</v>
      </c>
      <c r="V40">
        <v>889.97626681157453</v>
      </c>
      <c r="X40" s="291" t="s">
        <v>14</v>
      </c>
      <c r="Y40">
        <f t="shared" si="21"/>
        <v>0.38281793652779234</v>
      </c>
      <c r="Z40">
        <f t="shared" si="37"/>
        <v>0.4588367576188318</v>
      </c>
      <c r="AA40">
        <f t="shared" si="38"/>
        <v>0.52492196788630663</v>
      </c>
      <c r="AB40">
        <f t="shared" si="39"/>
        <v>0.31384917519583128</v>
      </c>
      <c r="AC40">
        <f t="shared" si="40"/>
        <v>0.45561307023756009</v>
      </c>
      <c r="AD40">
        <f t="shared" si="41"/>
        <v>0.32843741815125244</v>
      </c>
      <c r="AE40">
        <f t="shared" si="42"/>
        <v>0.43602213095150461</v>
      </c>
      <c r="AF40">
        <f t="shared" si="43"/>
        <v>0.3767776606316196</v>
      </c>
      <c r="AG40">
        <f t="shared" si="44"/>
        <v>0.56480791000428188</v>
      </c>
      <c r="AH40" s="291"/>
      <c r="AL40" s="291" t="s">
        <v>14</v>
      </c>
      <c r="AM40">
        <f t="shared" si="47"/>
        <v>11195.53231362207</v>
      </c>
      <c r="AN40">
        <f t="shared" si="48"/>
        <v>3715.7836119679205</v>
      </c>
      <c r="AO40">
        <f t="shared" si="49"/>
        <v>2374.0193776520505</v>
      </c>
      <c r="AP40">
        <f t="shared" si="50"/>
        <v>1575.7149484766026</v>
      </c>
      <c r="AQ40">
        <v>6508.3037545578864</v>
      </c>
      <c r="AS40">
        <f t="shared" si="51"/>
        <v>4285.8505786310216</v>
      </c>
      <c r="AT40">
        <f t="shared" si="52"/>
        <v>1400.0242567305829</v>
      </c>
      <c r="AU40">
        <f t="shared" si="53"/>
        <v>745.08402357501677</v>
      </c>
      <c r="AV40">
        <f t="shared" si="54"/>
        <v>889.97626681157453</v>
      </c>
      <c r="AW40">
        <f t="shared" si="45"/>
        <v>2140.7422983254219</v>
      </c>
      <c r="AX40">
        <f t="shared" si="55"/>
        <v>2986.2489923398098</v>
      </c>
      <c r="AY40">
        <f>(AT38+AT37+AT36+AT35)/(AS38+AS37+AS36+AS35)</f>
        <v>0.32672628775006152</v>
      </c>
      <c r="AZ40">
        <f>(AU38+AU37+AU36+AU35)/(AS38+AS37+AS36+AS35)</f>
        <v>0.17495469141273087</v>
      </c>
      <c r="BA40">
        <f>(AV38+AV37+AV36+AV35)/(AS38+AS37+AS36+AS35)</f>
        <v>0.21952747390378458</v>
      </c>
      <c r="BB40">
        <f t="shared" si="32"/>
        <v>0.25067014386721348</v>
      </c>
      <c r="BE40" s="291" t="s">
        <v>14</v>
      </c>
      <c r="BF40" s="83">
        <f t="shared" si="62"/>
        <v>1.0771622221076269</v>
      </c>
      <c r="BG40" s="84">
        <f t="shared" si="46"/>
        <v>5311.5816690094853</v>
      </c>
      <c r="BH40" s="84">
        <f t="shared" si="23"/>
        <v>0.40303292535547741</v>
      </c>
      <c r="BI40">
        <f t="shared" si="63"/>
        <v>1.0622103925106068</v>
      </c>
      <c r="BJ40">
        <f t="shared" si="56"/>
        <v>7596.6246046501101</v>
      </c>
      <c r="BK40">
        <f t="shared" si="24"/>
        <v>0.3798827073979596</v>
      </c>
      <c r="BL40">
        <f t="shared" si="64"/>
        <v>1.0931667924384223</v>
      </c>
      <c r="BM40">
        <f t="shared" si="33"/>
        <v>8834.630381276651</v>
      </c>
      <c r="BN40">
        <f t="shared" si="25"/>
        <v>0.40078264763175586</v>
      </c>
      <c r="BO40">
        <f t="shared" si="65"/>
        <v>1.1226102057717202</v>
      </c>
      <c r="BP40">
        <f t="shared" si="33"/>
        <v>6660.0976946875417</v>
      </c>
      <c r="BQ40">
        <f t="shared" si="57"/>
        <v>6681.4442724787032</v>
      </c>
      <c r="BR40">
        <f t="shared" si="58"/>
        <v>0.45505617245741958</v>
      </c>
      <c r="BS40">
        <f t="shared" si="66"/>
        <v>1.1210358249832457</v>
      </c>
      <c r="BT40">
        <f t="shared" si="34"/>
        <v>10098.422651047029</v>
      </c>
      <c r="BU40">
        <f t="shared" si="59"/>
        <v>10397.227884446624</v>
      </c>
      <c r="BV40">
        <f t="shared" si="60"/>
        <v>0.43875593000736501</v>
      </c>
      <c r="BW40">
        <f t="shared" si="67"/>
        <v>1.1124988269224065</v>
      </c>
      <c r="BX40">
        <f t="shared" si="35"/>
        <v>4334.8773282409384</v>
      </c>
      <c r="BY40">
        <f t="shared" si="61"/>
        <v>4134.2843769058363</v>
      </c>
    </row>
    <row r="41" spans="1:77" ht="14.4" x14ac:dyDescent="0.3">
      <c r="B41" s="291" t="s">
        <v>15</v>
      </c>
      <c r="C41">
        <v>11984.874715703763</v>
      </c>
      <c r="D41">
        <v>6847.6911466479705</v>
      </c>
      <c r="E41">
        <v>4513.0971751107263</v>
      </c>
      <c r="F41">
        <v>2410.0485388806351</v>
      </c>
      <c r="G41">
        <v>80.411349036402555</v>
      </c>
      <c r="H41">
        <v>2616.180684000366</v>
      </c>
      <c r="I41">
        <v>2004.833618945102</v>
      </c>
      <c r="J41">
        <v>3526.9771051062348</v>
      </c>
      <c r="K41">
        <v>1411.0361403378781</v>
      </c>
      <c r="M41" s="291" t="s">
        <v>15</v>
      </c>
      <c r="N41">
        <v>4909.7792288008477</v>
      </c>
      <c r="O41">
        <v>3192.4365987485289</v>
      </c>
      <c r="P41">
        <v>2395.9850037034926</v>
      </c>
      <c r="Q41">
        <v>759.85203515996204</v>
      </c>
      <c r="R41">
        <v>36.447700170357749</v>
      </c>
      <c r="S41">
        <v>1238.8268908158684</v>
      </c>
      <c r="T41">
        <v>904.29703126023981</v>
      </c>
      <c r="U41">
        <v>1575.0551014129171</v>
      </c>
      <c r="V41">
        <v>1010.3069965817755</v>
      </c>
      <c r="X41" s="291" t="s">
        <v>15</v>
      </c>
      <c r="Y41">
        <f t="shared" si="21"/>
        <v>0.4096646268957298</v>
      </c>
      <c r="Z41">
        <f t="shared" si="37"/>
        <v>0.46620627747080357</v>
      </c>
      <c r="AA41">
        <f t="shared" si="38"/>
        <v>0.53089594811233121</v>
      </c>
      <c r="AB41">
        <f t="shared" si="39"/>
        <v>0.31528495086363734</v>
      </c>
      <c r="AC41">
        <f t="shared" si="40"/>
        <v>0.45326562241677754</v>
      </c>
      <c r="AD41">
        <f t="shared" si="41"/>
        <v>0.47352497417020722</v>
      </c>
      <c r="AE41">
        <f t="shared" si="42"/>
        <v>0.45105839343219933</v>
      </c>
      <c r="AF41">
        <f t="shared" si="43"/>
        <v>0.44657366761258732</v>
      </c>
      <c r="AG41">
        <f t="shared" si="44"/>
        <v>0.71600362861000388</v>
      </c>
      <c r="AH41" s="291"/>
      <c r="AL41" s="291" t="s">
        <v>15</v>
      </c>
      <c r="AM41">
        <f t="shared" si="47"/>
        <v>11984.874715703763</v>
      </c>
      <c r="AN41">
        <f t="shared" si="48"/>
        <v>3526.9771051062348</v>
      </c>
      <c r="AO41">
        <f t="shared" si="49"/>
        <v>2410.0485388806351</v>
      </c>
      <c r="AP41">
        <f t="shared" si="50"/>
        <v>1411.0361403378781</v>
      </c>
      <c r="AQ41">
        <v>6847.6911466479705</v>
      </c>
      <c r="AS41">
        <f t="shared" si="51"/>
        <v>4909.7792288008477</v>
      </c>
      <c r="AT41">
        <f t="shared" si="52"/>
        <v>1575.0551014129171</v>
      </c>
      <c r="AU41">
        <f t="shared" si="53"/>
        <v>759.85203515996204</v>
      </c>
      <c r="AV41">
        <f t="shared" si="54"/>
        <v>1010.3069965817755</v>
      </c>
      <c r="AW41">
        <f t="shared" si="45"/>
        <v>2574.872092227969</v>
      </c>
      <c r="AX41">
        <f t="shared" si="55"/>
        <v>3192.4365987485289</v>
      </c>
      <c r="AY41">
        <f>(AT38+AT37+AT36+AT35)/(AS38+AS37+AS36+AS35)</f>
        <v>0.32672628775006152</v>
      </c>
      <c r="AZ41">
        <f>(AU38+AU37+AU36+AU35)/(AS38+AS37+AS36+AS35)</f>
        <v>0.17495469141273087</v>
      </c>
      <c r="BA41">
        <f>(AV38+AV37+AV36+AV35)/(AS38+AS37+AS36+AS35)</f>
        <v>0.21952747390378458</v>
      </c>
      <c r="BB41">
        <f t="shared" si="32"/>
        <v>0.24855067505170236</v>
      </c>
      <c r="BE41" s="291" t="s">
        <v>15</v>
      </c>
      <c r="BF41" s="83">
        <f t="shared" si="62"/>
        <v>1.0662768793899611</v>
      </c>
      <c r="BG41" s="84">
        <f t="shared" si="46"/>
        <v>6041.8752120266909</v>
      </c>
      <c r="BH41" s="84">
        <f t="shared" si="23"/>
        <v>0.42617101510182498</v>
      </c>
      <c r="BI41">
        <f t="shared" si="63"/>
        <v>1.0546130754084981</v>
      </c>
      <c r="BJ41">
        <f t="shared" si="56"/>
        <v>8409.9090726834675</v>
      </c>
      <c r="BK41">
        <f t="shared" si="24"/>
        <v>0.39652320834473348</v>
      </c>
      <c r="BL41">
        <f t="shared" si="64"/>
        <v>1.0842386045989989</v>
      </c>
      <c r="BM41">
        <f t="shared" si="33"/>
        <v>9588.5123117801795</v>
      </c>
      <c r="BN41">
        <f t="shared" si="25"/>
        <v>0.4328019883274698</v>
      </c>
      <c r="BO41">
        <f t="shared" si="65"/>
        <v>1.1100051929384918</v>
      </c>
      <c r="BP41">
        <f t="shared" si="33"/>
        <v>7208.1534407055042</v>
      </c>
      <c r="BQ41">
        <f t="shared" si="57"/>
        <v>7458.8852120547708</v>
      </c>
      <c r="BR41">
        <f t="shared" si="58"/>
        <v>0.49737829782641835</v>
      </c>
      <c r="BS41">
        <f t="shared" si="66"/>
        <v>1.1105145375925802</v>
      </c>
      <c r="BT41">
        <f t="shared" si="34"/>
        <v>10654.053171136809</v>
      </c>
      <c r="BU41">
        <f t="shared" si="59"/>
        <v>10985.862317161005</v>
      </c>
      <c r="BV41">
        <f t="shared" si="60"/>
        <v>0.48434470030639559</v>
      </c>
      <c r="BW41">
        <f t="shared" si="67"/>
        <v>1.1348857452067722</v>
      </c>
      <c r="BX41">
        <f t="shared" si="35"/>
        <v>4614.9235031253302</v>
      </c>
      <c r="BY41">
        <f t="shared" si="61"/>
        <v>4437.642607767335</v>
      </c>
    </row>
    <row r="42" spans="1:77" ht="14.4" x14ac:dyDescent="0.3">
      <c r="B42" s="291" t="s">
        <v>16</v>
      </c>
      <c r="C42">
        <v>12229.33009876156</v>
      </c>
      <c r="D42">
        <v>7191.4106592299959</v>
      </c>
      <c r="E42">
        <v>4813.7455839291797</v>
      </c>
      <c r="F42">
        <v>2473.5728099989037</v>
      </c>
      <c r="G42">
        <v>80.605000000000018</v>
      </c>
      <c r="H42">
        <v>2486.7716220954326</v>
      </c>
      <c r="I42">
        <v>2515.3929113778981</v>
      </c>
      <c r="J42">
        <v>3219.8635725122199</v>
      </c>
      <c r="K42">
        <v>1410.4148747841107</v>
      </c>
      <c r="M42" s="291" t="s">
        <v>16</v>
      </c>
      <c r="N42">
        <v>5258.4765758911444</v>
      </c>
      <c r="O42">
        <v>3484.3453275186034</v>
      </c>
      <c r="P42">
        <v>2637.6450944738713</v>
      </c>
      <c r="Q42">
        <v>808.16342267561379</v>
      </c>
      <c r="R42">
        <v>37.428282828282825</v>
      </c>
      <c r="S42">
        <v>1117.1855743544079</v>
      </c>
      <c r="T42">
        <v>1173.9592288256154</v>
      </c>
      <c r="U42">
        <v>1683.3869479368152</v>
      </c>
      <c r="V42">
        <v>1075.3627283663934</v>
      </c>
      <c r="X42" s="291" t="s">
        <v>16</v>
      </c>
      <c r="Y42">
        <f t="shared" si="21"/>
        <v>0.42998893099006785</v>
      </c>
      <c r="Z42">
        <f t="shared" si="37"/>
        <v>0.48451485982747117</v>
      </c>
      <c r="AA42">
        <f t="shared" si="38"/>
        <v>0.54794027820658431</v>
      </c>
      <c r="AB42">
        <f t="shared" si="39"/>
        <v>0.32671907590865373</v>
      </c>
      <c r="AC42">
        <f t="shared" si="40"/>
        <v>0.46434194936148893</v>
      </c>
      <c r="AD42">
        <f t="shared" si="41"/>
        <v>0.44925137653494368</v>
      </c>
      <c r="AE42">
        <f t="shared" si="42"/>
        <v>0.46671008076528941</v>
      </c>
      <c r="AF42">
        <f t="shared" si="43"/>
        <v>0.52281312857718176</v>
      </c>
      <c r="AG42">
        <f t="shared" si="44"/>
        <v>0.7624442620338906</v>
      </c>
      <c r="AH42" s="291"/>
      <c r="AL42" s="291" t="s">
        <v>16</v>
      </c>
      <c r="AM42">
        <f t="shared" si="47"/>
        <v>12229.33009876156</v>
      </c>
      <c r="AN42">
        <f t="shared" si="48"/>
        <v>3219.8635725122199</v>
      </c>
      <c r="AO42">
        <f t="shared" si="49"/>
        <v>2473.5728099989037</v>
      </c>
      <c r="AP42">
        <f t="shared" si="50"/>
        <v>1410.4148747841107</v>
      </c>
      <c r="AQ42">
        <v>7191.4106592299959</v>
      </c>
      <c r="AS42">
        <f t="shared" si="51"/>
        <v>5258.4765758911444</v>
      </c>
      <c r="AT42">
        <f t="shared" si="52"/>
        <v>1683.3869479368152</v>
      </c>
      <c r="AU42">
        <f t="shared" si="53"/>
        <v>808.16342267561379</v>
      </c>
      <c r="AV42">
        <f t="shared" si="54"/>
        <v>1075.3627283663934</v>
      </c>
      <c r="AW42">
        <f t="shared" si="45"/>
        <v>2766.9262052787158</v>
      </c>
      <c r="AX42">
        <f t="shared" si="55"/>
        <v>3484.3453275186034</v>
      </c>
      <c r="AY42">
        <f>(AT38+AT37+AT36+AT35)/(AS38+AS37+AS36+AS35)</f>
        <v>0.32672628775006152</v>
      </c>
      <c r="AZ42">
        <f>(AU38+AU37+AU36+AU35)/(AS38+AS37+AS36+AS35)</f>
        <v>0.17495469141273087</v>
      </c>
      <c r="BA42">
        <f>(AV38+AV37+AV36+AV35)/(AS38+AS37+AS36+AS35)</f>
        <v>0.21952747390378458</v>
      </c>
      <c r="BB42">
        <f t="shared" si="32"/>
        <v>0.24540001030703207</v>
      </c>
      <c r="BE42" s="291" t="s">
        <v>16</v>
      </c>
      <c r="BF42" s="83">
        <f t="shared" si="62"/>
        <v>1.031282675470766</v>
      </c>
      <c r="BG42" s="84">
        <f t="shared" si="46"/>
        <v>6481.4575912199471</v>
      </c>
      <c r="BH42" s="84">
        <f t="shared" si="23"/>
        <v>0.42689875947455236</v>
      </c>
      <c r="BI42">
        <f t="shared" si="63"/>
        <v>1.0288099140241969</v>
      </c>
      <c r="BJ42">
        <f t="shared" si="56"/>
        <v>8987.2976692282191</v>
      </c>
      <c r="BK42">
        <f t="shared" si="24"/>
        <v>0.39779361489217691</v>
      </c>
      <c r="BL42">
        <f t="shared" si="64"/>
        <v>1.0707695104615627</v>
      </c>
      <c r="BM42">
        <f t="shared" si="33"/>
        <v>9924.1692109201595</v>
      </c>
      <c r="BN42">
        <f t="shared" si="25"/>
        <v>0.44843180911492153</v>
      </c>
      <c r="BO42">
        <f t="shared" si="65"/>
        <v>1.106090705215178</v>
      </c>
      <c r="BP42">
        <f t="shared" si="33"/>
        <v>7808.2283968656839</v>
      </c>
      <c r="BQ42">
        <f t="shared" si="57"/>
        <v>7946.3085910345453</v>
      </c>
      <c r="BR42">
        <f t="shared" si="58"/>
        <v>0.49208203684045021</v>
      </c>
      <c r="BS42">
        <f t="shared" si="66"/>
        <v>1.113880184554688</v>
      </c>
      <c r="BT42">
        <f t="shared" si="34"/>
        <v>11230.196774993989</v>
      </c>
      <c r="BU42">
        <f t="shared" si="59"/>
        <v>11166.172163546766</v>
      </c>
      <c r="BV42">
        <f t="shared" si="60"/>
        <v>0.49203731620142355</v>
      </c>
      <c r="BW42">
        <f t="shared" si="67"/>
        <v>1.1119943105189398</v>
      </c>
      <c r="BX42">
        <f t="shared" si="35"/>
        <v>4959.2303901134819</v>
      </c>
      <c r="BY42">
        <f t="shared" si="61"/>
        <v>4717.8378492310922</v>
      </c>
    </row>
    <row r="43" spans="1:77" ht="14.4" x14ac:dyDescent="0.3">
      <c r="A43">
        <v>2005</v>
      </c>
      <c r="B43" s="291" t="s">
        <v>13</v>
      </c>
      <c r="C43">
        <v>10835.249470395491</v>
      </c>
      <c r="D43">
        <v>6800.0703738149532</v>
      </c>
      <c r="E43">
        <v>4449.626274387062</v>
      </c>
      <c r="F43">
        <v>2364.3730735551662</v>
      </c>
      <c r="G43">
        <v>64.685106382978717</v>
      </c>
      <c r="H43">
        <v>2171.3069805927485</v>
      </c>
      <c r="I43">
        <v>1358.5092727412059</v>
      </c>
      <c r="J43">
        <v>3177.4519998762648</v>
      </c>
      <c r="K43">
        <v>1368.8330771693888</v>
      </c>
      <c r="L43" s="291">
        <v>2005</v>
      </c>
      <c r="M43" s="291" t="s">
        <v>13</v>
      </c>
      <c r="N43">
        <v>4857.9054457847451</v>
      </c>
      <c r="O43">
        <v>3514.4747722421175</v>
      </c>
      <c r="P43">
        <v>2587.1520283908544</v>
      </c>
      <c r="Q43">
        <v>897.91255362201548</v>
      </c>
      <c r="R43">
        <v>32.431304347826085</v>
      </c>
      <c r="S43">
        <v>762.15972118612456</v>
      </c>
      <c r="T43">
        <v>632.3622804907385</v>
      </c>
      <c r="U43">
        <v>1525.0006156819436</v>
      </c>
      <c r="V43">
        <v>909.54971647765171</v>
      </c>
      <c r="W43" s="291">
        <v>2005</v>
      </c>
      <c r="X43" s="291" t="s">
        <v>13</v>
      </c>
      <c r="Y43">
        <f t="shared" si="21"/>
        <v>0.44834274089006554</v>
      </c>
      <c r="Z43">
        <f t="shared" si="37"/>
        <v>0.51682917661783523</v>
      </c>
      <c r="AA43">
        <f t="shared" si="38"/>
        <v>0.58143130880070049</v>
      </c>
      <c r="AB43">
        <f t="shared" si="39"/>
        <v>0.37976771249212299</v>
      </c>
      <c r="AC43">
        <f t="shared" si="40"/>
        <v>0.50137204932169799</v>
      </c>
      <c r="AD43">
        <f t="shared" si="41"/>
        <v>0.35101426375834771</v>
      </c>
      <c r="AE43">
        <f t="shared" si="42"/>
        <v>0.4654824911240798</v>
      </c>
      <c r="AF43">
        <f t="shared" si="43"/>
        <v>0.47994450136188671</v>
      </c>
      <c r="AG43">
        <f t="shared" si="44"/>
        <v>0.66447087789441095</v>
      </c>
      <c r="AH43" s="291"/>
      <c r="AK43" s="291">
        <v>2005</v>
      </c>
      <c r="AL43" s="291" t="s">
        <v>13</v>
      </c>
      <c r="AM43">
        <f t="shared" si="47"/>
        <v>10835.249470395491</v>
      </c>
      <c r="AN43">
        <f t="shared" si="48"/>
        <v>3177.4519998762648</v>
      </c>
      <c r="AO43">
        <f t="shared" si="49"/>
        <v>2364.3730735551662</v>
      </c>
      <c r="AP43">
        <f t="shared" si="50"/>
        <v>1368.8330771693888</v>
      </c>
      <c r="AQ43">
        <v>6800.0703738149532</v>
      </c>
      <c r="AS43">
        <f t="shared" si="51"/>
        <v>4857.9054457847451</v>
      </c>
      <c r="AT43">
        <f t="shared" si="52"/>
        <v>1525.0006156819436</v>
      </c>
      <c r="AU43">
        <f t="shared" si="53"/>
        <v>897.91255362201548</v>
      </c>
      <c r="AV43">
        <f t="shared" si="54"/>
        <v>909.54971647765171</v>
      </c>
      <c r="AW43">
        <f t="shared" si="45"/>
        <v>2434.9922764807861</v>
      </c>
      <c r="AX43">
        <f t="shared" si="55"/>
        <v>3514.4747722421175</v>
      </c>
      <c r="AY43">
        <f>(AT42+AT41+AT40+AT39)/(AS42+AS41+AS40+AS39)</f>
        <v>0.31904393108327378</v>
      </c>
      <c r="AZ43">
        <f>(AU42+AU41+AU40+AU39)/(AS42+AS41+AS40+AS39)</f>
        <v>0.16577829786446174</v>
      </c>
      <c r="BA43">
        <f>(AV42+AV41+AV40+AV39)/(AS42+AS41+AS40+AS39)</f>
        <v>0.20378870115152187</v>
      </c>
      <c r="BB43">
        <f t="shared" si="32"/>
        <v>0.2424385707692728</v>
      </c>
      <c r="BD43" s="291">
        <v>2005</v>
      </c>
      <c r="BE43" s="291" t="s">
        <v>13</v>
      </c>
      <c r="BF43" s="83">
        <f t="shared" si="62"/>
        <v>1.0847640356419237</v>
      </c>
      <c r="BG43" s="84">
        <f t="shared" si="46"/>
        <v>5386.666141146673</v>
      </c>
      <c r="BH43" s="84">
        <f t="shared" si="23"/>
        <v>0.45204068948710513</v>
      </c>
      <c r="BI43">
        <f t="shared" si="63"/>
        <v>1.0639381732535611</v>
      </c>
      <c r="BJ43">
        <f t="shared" si="56"/>
        <v>7653.431839991571</v>
      </c>
      <c r="BK43">
        <f t="shared" si="24"/>
        <v>0.43547847551046748</v>
      </c>
      <c r="BL43">
        <f t="shared" si="64"/>
        <v>1.0669938711515656</v>
      </c>
      <c r="BM43">
        <f t="shared" si="33"/>
        <v>8270.6044809307732</v>
      </c>
      <c r="BN43">
        <f t="shared" si="25"/>
        <v>0.4788033210018855</v>
      </c>
      <c r="BO43">
        <f t="shared" si="65"/>
        <v>1.101490076222527</v>
      </c>
      <c r="BP43">
        <f t="shared" si="33"/>
        <v>6490.1351919803847</v>
      </c>
      <c r="BQ43">
        <f t="shared" si="57"/>
        <v>6662.2574741334502</v>
      </c>
      <c r="BR43">
        <f t="shared" si="58"/>
        <v>0.51532701461922736</v>
      </c>
      <c r="BS43">
        <f t="shared" si="66"/>
        <v>1.0820677288714535</v>
      </c>
      <c r="BT43">
        <f t="shared" si="34"/>
        <v>9356.6475998391288</v>
      </c>
      <c r="BU43">
        <f t="shared" si="59"/>
        <v>9839.7094740097145</v>
      </c>
      <c r="BV43">
        <f t="shared" si="60"/>
        <v>0.52043667955647965</v>
      </c>
      <c r="BW43">
        <f t="shared" si="67"/>
        <v>1.0862155757951211</v>
      </c>
      <c r="BX43">
        <f t="shared" si="35"/>
        <v>4528.6212614560864</v>
      </c>
      <c r="BY43">
        <f t="shared" si="61"/>
        <v>4435.697300259787</v>
      </c>
    </row>
    <row r="44" spans="1:77" ht="14.4" x14ac:dyDescent="0.3">
      <c r="B44" s="291" t="s">
        <v>14</v>
      </c>
      <c r="C44">
        <v>11868.710240389491</v>
      </c>
      <c r="D44">
        <v>7157.2271934822247</v>
      </c>
      <c r="E44">
        <v>4782.5383760101258</v>
      </c>
      <c r="F44">
        <v>2389.4397236426935</v>
      </c>
      <c r="G44">
        <v>64.667303609341829</v>
      </c>
      <c r="H44">
        <v>2524.2666038032371</v>
      </c>
      <c r="I44">
        <v>1844.6962534128834</v>
      </c>
      <c r="J44">
        <v>3936.937560148056</v>
      </c>
      <c r="K44">
        <v>1801.6027122273279</v>
      </c>
      <c r="M44" s="291" t="s">
        <v>14</v>
      </c>
      <c r="N44">
        <v>5479.6859334350047</v>
      </c>
      <c r="O44">
        <v>3792.2130047889887</v>
      </c>
      <c r="P44">
        <v>2817.1413550508528</v>
      </c>
      <c r="Q44">
        <v>943.57080811676747</v>
      </c>
      <c r="R44">
        <v>33.550769230769227</v>
      </c>
      <c r="S44">
        <v>917.89205370334673</v>
      </c>
      <c r="T44">
        <v>894.73186856690427</v>
      </c>
      <c r="U44">
        <v>1856.3679643618052</v>
      </c>
      <c r="V44">
        <v>1073.9483799755469</v>
      </c>
      <c r="X44" s="291" t="s">
        <v>14</v>
      </c>
      <c r="Y44">
        <f t="shared" si="21"/>
        <v>0.46169177799854855</v>
      </c>
      <c r="Z44">
        <f t="shared" si="37"/>
        <v>0.52984387700342839</v>
      </c>
      <c r="AA44">
        <f t="shared" si="38"/>
        <v>0.58904730784430781</v>
      </c>
      <c r="AB44">
        <f t="shared" si="39"/>
        <v>0.3948920739788726</v>
      </c>
      <c r="AC44">
        <f t="shared" si="40"/>
        <v>0.51882121811435</v>
      </c>
      <c r="AD44">
        <f t="shared" si="41"/>
        <v>0.36362722238625117</v>
      </c>
      <c r="AE44">
        <f t="shared" si="42"/>
        <v>0.48502937375817595</v>
      </c>
      <c r="AF44">
        <f t="shared" si="43"/>
        <v>0.47152588426929304</v>
      </c>
      <c r="AG44">
        <f t="shared" si="44"/>
        <v>0.59610721758284912</v>
      </c>
      <c r="AH44" s="291"/>
      <c r="AL44" s="291" t="s">
        <v>14</v>
      </c>
      <c r="AM44">
        <f t="shared" si="47"/>
        <v>11868.710240389491</v>
      </c>
      <c r="AN44">
        <f t="shared" si="48"/>
        <v>3936.937560148056</v>
      </c>
      <c r="AO44">
        <f t="shared" si="49"/>
        <v>2389.4397236426935</v>
      </c>
      <c r="AP44">
        <f t="shared" si="50"/>
        <v>1801.6027122273279</v>
      </c>
      <c r="AQ44">
        <v>7157.2271934822247</v>
      </c>
      <c r="AS44">
        <f t="shared" si="51"/>
        <v>5479.6859334350047</v>
      </c>
      <c r="AT44">
        <f t="shared" si="52"/>
        <v>1856.3679643618052</v>
      </c>
      <c r="AU44">
        <f t="shared" si="53"/>
        <v>943.57080811676747</v>
      </c>
      <c r="AV44">
        <f t="shared" si="54"/>
        <v>1073.9483799755469</v>
      </c>
      <c r="AW44">
        <f t="shared" si="45"/>
        <v>2679.7471609564318</v>
      </c>
      <c r="AX44">
        <f t="shared" si="55"/>
        <v>3792.2130047889887</v>
      </c>
      <c r="AY44">
        <f>(AT42+AT41+AT40+AT39)/(AS42+AS41+AS40+AS39)</f>
        <v>0.31904393108327378</v>
      </c>
      <c r="AZ44">
        <f>(AU42+AU41+AU40+AU39)/(AS42+AS41+AS40+AS39)</f>
        <v>0.16577829786446174</v>
      </c>
      <c r="BA44">
        <f>(AV42+AV41+AV40+AV39)/(AS42+AS41+AS40+AS39)</f>
        <v>0.20378870115152187</v>
      </c>
      <c r="BB44">
        <f t="shared" si="32"/>
        <v>0.24367373540672815</v>
      </c>
      <c r="BE44" s="291" t="s">
        <v>14</v>
      </c>
      <c r="BF44" s="83">
        <f t="shared" si="62"/>
        <v>1.0777666932218863</v>
      </c>
      <c r="BG44" s="84">
        <f t="shared" si="46"/>
        <v>5724.6458111863412</v>
      </c>
      <c r="BH44" s="84">
        <f t="shared" si="23"/>
        <v>0.46810706711671601</v>
      </c>
      <c r="BI44">
        <f t="shared" si="63"/>
        <v>1.0604157591405963</v>
      </c>
      <c r="BJ44">
        <f t="shared" si="56"/>
        <v>8055.5804470461781</v>
      </c>
      <c r="BK44">
        <f t="shared" si="24"/>
        <v>0.44978980632013904</v>
      </c>
      <c r="BL44">
        <f t="shared" si="64"/>
        <v>1.0707873593650172</v>
      </c>
      <c r="BM44">
        <f t="shared" si="33"/>
        <v>9460.0105369331814</v>
      </c>
      <c r="BN44">
        <f t="shared" si="25"/>
        <v>0.47950423602686487</v>
      </c>
      <c r="BO44">
        <f t="shared" si="65"/>
        <v>1.096357691201242</v>
      </c>
      <c r="BP44">
        <f t="shared" si="33"/>
        <v>7301.8493317223483</v>
      </c>
      <c r="BQ44">
        <f t="shared" si="57"/>
        <v>7343.9356688260696</v>
      </c>
      <c r="BR44">
        <f t="shared" si="58"/>
        <v>0.51407463649302165</v>
      </c>
      <c r="BS44">
        <f t="shared" si="66"/>
        <v>1.0850344358555115</v>
      </c>
      <c r="BT44">
        <f t="shared" si="34"/>
        <v>10957.136324209332</v>
      </c>
      <c r="BU44">
        <f t="shared" si="59"/>
        <v>11280.873228974126</v>
      </c>
      <c r="BV44">
        <f t="shared" si="60"/>
        <v>0.51200088593390813</v>
      </c>
      <c r="BW44">
        <f t="shared" si="67"/>
        <v>1.1297379599867043</v>
      </c>
      <c r="BX44">
        <f t="shared" si="35"/>
        <v>4897.2754695995327</v>
      </c>
      <c r="BY44">
        <f t="shared" si="61"/>
        <v>4767.7874698395317</v>
      </c>
    </row>
    <row r="45" spans="1:77" ht="14.4" x14ac:dyDescent="0.3">
      <c r="B45" s="291" t="s">
        <v>15</v>
      </c>
      <c r="C45">
        <v>12699.225054663557</v>
      </c>
      <c r="D45">
        <v>7504.39974650774</v>
      </c>
      <c r="E45">
        <v>5080.0300889417022</v>
      </c>
      <c r="F45">
        <v>2459.3660227835571</v>
      </c>
      <c r="G45">
        <v>66.547323340471081</v>
      </c>
      <c r="H45">
        <v>2839.2286524217393</v>
      </c>
      <c r="I45">
        <v>2225.2610893433798</v>
      </c>
      <c r="J45">
        <v>3721.4571007124237</v>
      </c>
      <c r="K45">
        <v>1658.7843805572024</v>
      </c>
      <c r="M45" s="291" t="s">
        <v>15</v>
      </c>
      <c r="N45">
        <v>6246.9833583340696</v>
      </c>
      <c r="O45">
        <v>4030.9848719897545</v>
      </c>
      <c r="P45">
        <v>3035.3036066321006</v>
      </c>
      <c r="Q45">
        <v>963.07922869813115</v>
      </c>
      <c r="R45">
        <v>33.940715502555371</v>
      </c>
      <c r="S45">
        <v>1509.900491458545</v>
      </c>
      <c r="T45">
        <v>1116.2532800314568</v>
      </c>
      <c r="U45">
        <v>2036.0686436466046</v>
      </c>
      <c r="V45">
        <v>1239.0780001847688</v>
      </c>
      <c r="X45" s="291" t="s">
        <v>15</v>
      </c>
      <c r="Y45">
        <f t="shared" si="21"/>
        <v>0.49191846994159538</v>
      </c>
      <c r="Z45">
        <f t="shared" si="37"/>
        <v>0.53714954002358684</v>
      </c>
      <c r="AA45">
        <f t="shared" si="38"/>
        <v>0.59749717097924326</v>
      </c>
      <c r="AB45">
        <f t="shared" si="39"/>
        <v>0.39159654145668804</v>
      </c>
      <c r="AC45">
        <f t="shared" si="40"/>
        <v>0.51002375150247636</v>
      </c>
      <c r="AD45">
        <f t="shared" si="41"/>
        <v>0.53179954005136754</v>
      </c>
      <c r="AE45">
        <f t="shared" si="42"/>
        <v>0.50162800463150858</v>
      </c>
      <c r="AF45">
        <f t="shared" si="43"/>
        <v>0.5471159786463281</v>
      </c>
      <c r="AG45">
        <f t="shared" si="44"/>
        <v>0.74697954400110156</v>
      </c>
      <c r="AH45" s="291"/>
      <c r="AL45" s="291" t="s">
        <v>15</v>
      </c>
      <c r="AM45">
        <f t="shared" si="47"/>
        <v>12699.225054663557</v>
      </c>
      <c r="AN45">
        <f t="shared" si="48"/>
        <v>3721.4571007124237</v>
      </c>
      <c r="AO45">
        <f t="shared" si="49"/>
        <v>2459.3660227835571</v>
      </c>
      <c r="AP45">
        <f t="shared" si="50"/>
        <v>1658.7843805572024</v>
      </c>
      <c r="AQ45">
        <v>7504.39974650774</v>
      </c>
      <c r="AS45">
        <f t="shared" si="51"/>
        <v>6246.9833583340696</v>
      </c>
      <c r="AT45">
        <f t="shared" si="52"/>
        <v>2036.0686436466046</v>
      </c>
      <c r="AU45">
        <f t="shared" si="53"/>
        <v>963.07922869813115</v>
      </c>
      <c r="AV45">
        <f t="shared" si="54"/>
        <v>1239.0780001847688</v>
      </c>
      <c r="AW45">
        <f t="shared" si="45"/>
        <v>3247.8354859893334</v>
      </c>
      <c r="AX45">
        <f t="shared" si="55"/>
        <v>4030.9848719897545</v>
      </c>
      <c r="AY45">
        <f>(AT42+AT41+AT40+AT39)/(AS42+AS41+AS40+AS39)</f>
        <v>0.31904393108327378</v>
      </c>
      <c r="AZ45">
        <f>(AU42+AU41+AU40+AU39)/(AS42+AS41+AS40+AS39)</f>
        <v>0.16577829786446174</v>
      </c>
      <c r="BA45">
        <f>(AV42+AV41+AV40+AV39)/(AS42+AS41+AS40+AS39)</f>
        <v>0.20378870115152187</v>
      </c>
      <c r="BB45">
        <f t="shared" si="32"/>
        <v>0.24382352105144339</v>
      </c>
      <c r="BE45" s="291" t="s">
        <v>15</v>
      </c>
      <c r="BF45" s="83">
        <f t="shared" si="62"/>
        <v>1.0749637338915068</v>
      </c>
      <c r="BG45" s="84">
        <f t="shared" si="46"/>
        <v>6494.7967376267507</v>
      </c>
      <c r="BH45" s="84">
        <f t="shared" si="23"/>
        <v>0.50006730267221844</v>
      </c>
      <c r="BI45">
        <f t="shared" si="63"/>
        <v>1.061695633546232</v>
      </c>
      <c r="BJ45">
        <f t="shared" si="56"/>
        <v>8928.7637409888775</v>
      </c>
      <c r="BK45">
        <f t="shared" si="24"/>
        <v>0.47161228999224231</v>
      </c>
      <c r="BL45">
        <f t="shared" si="64"/>
        <v>1.0673825143965412</v>
      </c>
      <c r="BM45">
        <f t="shared" si="33"/>
        <v>10234.610380670119</v>
      </c>
      <c r="BN45">
        <f t="shared" si="25"/>
        <v>0.516277995263555</v>
      </c>
      <c r="BO45">
        <f t="shared" si="65"/>
        <v>1.1034827879270777</v>
      </c>
      <c r="BP45">
        <f t="shared" si="33"/>
        <v>7954.0732545558667</v>
      </c>
      <c r="BQ45">
        <f t="shared" si="57"/>
        <v>8177.1863117247794</v>
      </c>
      <c r="BR45">
        <f t="shared" si="58"/>
        <v>0.56410261039576493</v>
      </c>
      <c r="BS45">
        <f t="shared" si="66"/>
        <v>1.0886243155140869</v>
      </c>
      <c r="BT45">
        <f t="shared" si="34"/>
        <v>11598.261340879495</v>
      </c>
      <c r="BU45">
        <f t="shared" si="59"/>
        <v>11898.643412437203</v>
      </c>
      <c r="BV45">
        <f t="shared" si="60"/>
        <v>0.56241034221479869</v>
      </c>
      <c r="BW45">
        <f t="shared" si="67"/>
        <v>1.1202269156218017</v>
      </c>
      <c r="BX45">
        <f t="shared" si="35"/>
        <v>5169.7615217366483</v>
      </c>
      <c r="BY45">
        <f t="shared" si="61"/>
        <v>5045.0337237241829</v>
      </c>
    </row>
    <row r="46" spans="1:77" ht="14.4" x14ac:dyDescent="0.3">
      <c r="B46" s="291" t="s">
        <v>16</v>
      </c>
      <c r="C46">
        <v>13180.81912002926</v>
      </c>
      <c r="D46">
        <v>7925.7497921346885</v>
      </c>
      <c r="E46">
        <v>5435.3974089206667</v>
      </c>
      <c r="F46">
        <v>2550.9270036180246</v>
      </c>
      <c r="G46">
        <v>64.037500000000009</v>
      </c>
      <c r="H46">
        <v>2744.853208172633</v>
      </c>
      <c r="I46">
        <v>2866.0528351623166</v>
      </c>
      <c r="J46">
        <v>3560.0447940664144</v>
      </c>
      <c r="K46">
        <v>1686.5963370754175</v>
      </c>
      <c r="M46" s="291" t="s">
        <v>16</v>
      </c>
      <c r="N46">
        <v>6621.7105000723104</v>
      </c>
      <c r="O46">
        <v>4389.6051921892276</v>
      </c>
      <c r="P46">
        <v>3335.4983635069962</v>
      </c>
      <c r="Q46">
        <v>1019.7974322175246</v>
      </c>
      <c r="R46">
        <v>34.534343434343434</v>
      </c>
      <c r="S46">
        <v>1335.601858860196</v>
      </c>
      <c r="T46">
        <v>1471.6900630613416</v>
      </c>
      <c r="U46">
        <v>2155.7432503223731</v>
      </c>
      <c r="V46">
        <v>1366.5454214811291</v>
      </c>
      <c r="X46" s="291" t="s">
        <v>16</v>
      </c>
      <c r="Y46">
        <f t="shared" si="21"/>
        <v>0.50237473405655919</v>
      </c>
      <c r="Z46">
        <f t="shared" si="37"/>
        <v>0.55384100019727589</v>
      </c>
      <c r="AA46">
        <f t="shared" si="38"/>
        <v>0.61366227941911289</v>
      </c>
      <c r="AB46">
        <f t="shared" si="39"/>
        <v>0.39977523103214163</v>
      </c>
      <c r="AC46">
        <f t="shared" si="40"/>
        <v>0.53928312995265948</v>
      </c>
      <c r="AD46">
        <f t="shared" si="41"/>
        <v>0.48658407483632382</v>
      </c>
      <c r="AE46">
        <f t="shared" si="42"/>
        <v>0.51349020681190394</v>
      </c>
      <c r="AF46">
        <f t="shared" si="43"/>
        <v>0.60553823758492764</v>
      </c>
      <c r="AG46">
        <f t="shared" si="44"/>
        <v>0.81023858017546668</v>
      </c>
      <c r="AH46" s="291"/>
      <c r="AL46" s="291" t="s">
        <v>16</v>
      </c>
      <c r="AM46">
        <f t="shared" si="47"/>
        <v>13180.81912002926</v>
      </c>
      <c r="AN46">
        <f t="shared" si="48"/>
        <v>3560.0447940664144</v>
      </c>
      <c r="AO46">
        <f t="shared" si="49"/>
        <v>2550.9270036180246</v>
      </c>
      <c r="AP46">
        <f t="shared" si="50"/>
        <v>1686.5963370754175</v>
      </c>
      <c r="AQ46">
        <v>7925.7497921346885</v>
      </c>
      <c r="AS46">
        <f t="shared" si="51"/>
        <v>6621.7105000723104</v>
      </c>
      <c r="AT46">
        <f t="shared" si="52"/>
        <v>2155.7432503223731</v>
      </c>
      <c r="AU46">
        <f t="shared" si="53"/>
        <v>1019.7974322175246</v>
      </c>
      <c r="AV46">
        <f t="shared" si="54"/>
        <v>1366.5454214811291</v>
      </c>
      <c r="AW46">
        <f t="shared" si="45"/>
        <v>3446.1698175324132</v>
      </c>
      <c r="AX46">
        <f t="shared" si="55"/>
        <v>4389.6051921892276</v>
      </c>
      <c r="AY46">
        <f>(AT42+AT41+AT40+AT39)/(AS42+AS41+AS40+AS39)</f>
        <v>0.31904393108327378</v>
      </c>
      <c r="AZ46">
        <f>(AU42+AU41+AU40+AU39)/(AS42+AS41+AS40+AS39)</f>
        <v>0.16577829786446174</v>
      </c>
      <c r="BA46">
        <f>(AV42+AV41+AV40+AV39)/(AS42+AS41+AS40+AS39)</f>
        <v>0.20378870115152187</v>
      </c>
      <c r="BB46">
        <f t="shared" si="32"/>
        <v>0.24374049598582395</v>
      </c>
      <c r="BE46" s="291" t="s">
        <v>16</v>
      </c>
      <c r="BF46" s="83">
        <f t="shared" si="62"/>
        <v>1.0755318719066562</v>
      </c>
      <c r="BG46" s="84">
        <f t="shared" si="46"/>
        <v>6971.0142157683968</v>
      </c>
      <c r="BH46" s="84">
        <f t="shared" si="23"/>
        <v>0.49435702049454949</v>
      </c>
      <c r="BI46">
        <f t="shared" si="63"/>
        <v>1.0647568972853445</v>
      </c>
      <c r="BJ46">
        <f t="shared" si="56"/>
        <v>9569.2871812672474</v>
      </c>
      <c r="BK46">
        <f t="shared" si="24"/>
        <v>0.46669800635646885</v>
      </c>
      <c r="BL46">
        <f t="shared" si="64"/>
        <v>1.0870507128369915</v>
      </c>
      <c r="BM46">
        <f t="shared" si="33"/>
        <v>10788.075215045683</v>
      </c>
      <c r="BN46">
        <f t="shared" si="25"/>
        <v>0.51926900361632899</v>
      </c>
      <c r="BO46">
        <f t="shared" si="65"/>
        <v>1.1096259479352353</v>
      </c>
      <c r="BP46">
        <f t="shared" si="33"/>
        <v>8664.2128365669068</v>
      </c>
      <c r="BQ46">
        <f t="shared" si="57"/>
        <v>8756.4436594202398</v>
      </c>
      <c r="BR46">
        <f t="shared" si="58"/>
        <v>0.55547056954807272</v>
      </c>
      <c r="BS46">
        <f t="shared" si="66"/>
        <v>1.1084041480850015</v>
      </c>
      <c r="BT46">
        <f t="shared" si="34"/>
        <v>12447.596689214144</v>
      </c>
      <c r="BU46">
        <f t="shared" si="59"/>
        <v>12316.488453486654</v>
      </c>
      <c r="BV46">
        <f t="shared" si="60"/>
        <v>0.55982360798804576</v>
      </c>
      <c r="BW46">
        <f t="shared" si="67"/>
        <v>1.1249452720318807</v>
      </c>
      <c r="BX46">
        <f t="shared" si="35"/>
        <v>5578.8627802749807</v>
      </c>
      <c r="BY46">
        <f t="shared" si="61"/>
        <v>5374.8227885166634</v>
      </c>
    </row>
    <row r="47" spans="1:77" ht="14.4" x14ac:dyDescent="0.3">
      <c r="A47">
        <v>2006</v>
      </c>
      <c r="B47" s="291" t="s">
        <v>13</v>
      </c>
      <c r="C47">
        <v>11626.078709136631</v>
      </c>
      <c r="D47">
        <v>7394.0314022560906</v>
      </c>
      <c r="E47">
        <v>4951.8652769953042</v>
      </c>
      <c r="F47">
        <v>2417.6759413309983</v>
      </c>
      <c r="G47">
        <v>64.325744680851059</v>
      </c>
      <c r="H47">
        <v>2459.9985331728594</v>
      </c>
      <c r="I47">
        <v>1495.3020997777605</v>
      </c>
      <c r="J47">
        <v>3462.3575092028336</v>
      </c>
      <c r="K47">
        <v>1685.0332532821008</v>
      </c>
      <c r="L47" s="291">
        <v>2006</v>
      </c>
      <c r="M47" s="291" t="s">
        <v>13</v>
      </c>
      <c r="N47">
        <v>6311.7033277007231</v>
      </c>
      <c r="O47">
        <v>4362.1459563498083</v>
      </c>
      <c r="P47">
        <v>3156.5430048641674</v>
      </c>
      <c r="Q47">
        <v>1169.1353298259817</v>
      </c>
      <c r="R47">
        <v>36.485217391304346</v>
      </c>
      <c r="S47">
        <v>955.14571521820199</v>
      </c>
      <c r="T47">
        <v>764.46535963435167</v>
      </c>
      <c r="U47">
        <v>2054.4137465488679</v>
      </c>
      <c r="V47">
        <v>1094.9020597064709</v>
      </c>
      <c r="W47" s="291">
        <v>2006</v>
      </c>
      <c r="X47" s="291" t="s">
        <v>13</v>
      </c>
      <c r="Y47">
        <f t="shared" si="21"/>
        <v>0.54289184561777659</v>
      </c>
      <c r="Z47">
        <f t="shared" si="37"/>
        <v>0.58995502169747571</v>
      </c>
      <c r="AA47">
        <f t="shared" si="38"/>
        <v>0.63744525109122041</v>
      </c>
      <c r="AB47">
        <f t="shared" si="39"/>
        <v>0.4835781792916134</v>
      </c>
      <c r="AC47">
        <f t="shared" si="40"/>
        <v>0.5671946368024795</v>
      </c>
      <c r="AD47">
        <f t="shared" si="41"/>
        <v>0.38827084745708085</v>
      </c>
      <c r="AE47">
        <f t="shared" si="42"/>
        <v>0.51124475766333133</v>
      </c>
      <c r="AF47">
        <f t="shared" si="43"/>
        <v>0.59335690814374398</v>
      </c>
      <c r="AG47">
        <f t="shared" si="44"/>
        <v>0.64978068389678678</v>
      </c>
      <c r="AH47" s="291"/>
      <c r="AK47" s="291">
        <v>2006</v>
      </c>
      <c r="AL47" s="291" t="s">
        <v>13</v>
      </c>
      <c r="AM47">
        <f t="shared" si="47"/>
        <v>11626.078709136631</v>
      </c>
      <c r="AN47">
        <f t="shared" si="48"/>
        <v>3462.3575092028336</v>
      </c>
      <c r="AO47">
        <f t="shared" si="49"/>
        <v>2417.6759413309983</v>
      </c>
      <c r="AP47">
        <f t="shared" si="50"/>
        <v>1685.0332532821008</v>
      </c>
      <c r="AQ47">
        <v>7394.0314022560906</v>
      </c>
      <c r="AS47">
        <f t="shared" si="51"/>
        <v>6311.7033277007231</v>
      </c>
      <c r="AT47">
        <f t="shared" si="52"/>
        <v>2054.4137465488679</v>
      </c>
      <c r="AU47">
        <f t="shared" si="53"/>
        <v>1169.1353298259817</v>
      </c>
      <c r="AV47">
        <f t="shared" si="54"/>
        <v>1094.9020597064709</v>
      </c>
      <c r="AW47">
        <f t="shared" si="45"/>
        <v>3088.1542513258737</v>
      </c>
      <c r="AX47">
        <f t="shared" si="55"/>
        <v>4362.1459563498083</v>
      </c>
      <c r="AY47">
        <f>(AT46+AT45+AT44+AT43)/(AS46+AS45+AS44+AS43)</f>
        <v>0.3263417818261472</v>
      </c>
      <c r="AZ47">
        <f>(AU46+AU45+AU44+AU43)/(AS46+AS45+AS44+AS43)</f>
        <v>0.16479845798213799</v>
      </c>
      <c r="BA47">
        <f>(AV46+AV45+AV44+AV43)/(AS46+AS45+AS44+AS43)</f>
        <v>0.19775338754685312</v>
      </c>
      <c r="BB47">
        <f t="shared" si="32"/>
        <v>0.24316732121521323</v>
      </c>
      <c r="BD47" s="291">
        <v>2006</v>
      </c>
      <c r="BE47" s="291" t="s">
        <v>13</v>
      </c>
      <c r="BF47" s="83">
        <f t="shared" si="62"/>
        <v>1.0786269755030635</v>
      </c>
      <c r="BG47" s="84">
        <f t="shared" si="46"/>
        <v>5810.2034078697943</v>
      </c>
      <c r="BH47" s="84">
        <f t="shared" si="23"/>
        <v>0.53150535954438971</v>
      </c>
      <c r="BI47">
        <f t="shared" si="63"/>
        <v>1.0649073223016676</v>
      </c>
      <c r="BJ47">
        <f t="shared" si="56"/>
        <v>8150.1956071437489</v>
      </c>
      <c r="BK47">
        <f t="shared" si="24"/>
        <v>0.52235428281258522</v>
      </c>
      <c r="BL47">
        <f t="shared" si="64"/>
        <v>1.0829398197894859</v>
      </c>
      <c r="BM47">
        <f t="shared" si="33"/>
        <v>8956.566926129286</v>
      </c>
      <c r="BN47">
        <f t="shared" si="25"/>
        <v>0.57416731659450448</v>
      </c>
      <c r="BO47">
        <f t="shared" si="65"/>
        <v>1.1212701723055698</v>
      </c>
      <c r="BP47">
        <f t="shared" si="33"/>
        <v>7277.1950049982879</v>
      </c>
      <c r="BQ47">
        <f t="shared" si="57"/>
        <v>7431.0785118849017</v>
      </c>
      <c r="BR47">
        <f t="shared" si="58"/>
        <v>0.57481712502677795</v>
      </c>
      <c r="BS47">
        <f t="shared" si="66"/>
        <v>1.1112850680831268</v>
      </c>
      <c r="BT47">
        <f t="shared" si="34"/>
        <v>10397.90276501705</v>
      </c>
      <c r="BU47">
        <f t="shared" si="59"/>
        <v>10893.436021087735</v>
      </c>
      <c r="BV47">
        <f t="shared" si="60"/>
        <v>0.59987770597035239</v>
      </c>
      <c r="BW47">
        <f t="shared" si="67"/>
        <v>1.1081669686562725</v>
      </c>
      <c r="BX47">
        <f t="shared" si="35"/>
        <v>5018.4684955001358</v>
      </c>
      <c r="BY47">
        <f t="shared" si="61"/>
        <v>4976.3554609250923</v>
      </c>
    </row>
    <row r="48" spans="1:77" ht="14.4" x14ac:dyDescent="0.3">
      <c r="B48" s="291" t="s">
        <v>14</v>
      </c>
      <c r="C48">
        <v>12827.999807282686</v>
      </c>
      <c r="D48">
        <v>7834.9665622151333</v>
      </c>
      <c r="E48">
        <v>5344.8998461688252</v>
      </c>
      <c r="F48">
        <v>2472.5382548144921</v>
      </c>
      <c r="G48">
        <v>63.352441613588105</v>
      </c>
      <c r="H48">
        <v>3051.1324532453241</v>
      </c>
      <c r="I48">
        <v>2188.4708615633535</v>
      </c>
      <c r="J48">
        <v>4197.9521900061682</v>
      </c>
      <c r="K48">
        <v>2189.8601953874295</v>
      </c>
      <c r="M48" s="291" t="s">
        <v>14</v>
      </c>
      <c r="N48">
        <v>6871.9722705660715</v>
      </c>
      <c r="O48">
        <v>4694.4864954904597</v>
      </c>
      <c r="P48">
        <v>3438.3719507532305</v>
      </c>
      <c r="Q48">
        <v>1219.1713302480123</v>
      </c>
      <c r="R48">
        <v>37.021538461538462</v>
      </c>
      <c r="S48">
        <v>1212.8240508768549</v>
      </c>
      <c r="T48">
        <v>1157.2624901029296</v>
      </c>
      <c r="U48">
        <v>2303.0514744334687</v>
      </c>
      <c r="V48">
        <v>1334.0708497486755</v>
      </c>
      <c r="X48" s="291" t="s">
        <v>14</v>
      </c>
      <c r="Y48">
        <f t="shared" si="21"/>
        <v>0.53570099577525165</v>
      </c>
      <c r="Z48">
        <f t="shared" si="37"/>
        <v>0.59917122277586532</v>
      </c>
      <c r="AA48">
        <f t="shared" si="38"/>
        <v>0.6432996033064724</v>
      </c>
      <c r="AB48">
        <f t="shared" si="39"/>
        <v>0.49308492108223556</v>
      </c>
      <c r="AC48">
        <f t="shared" si="40"/>
        <v>0.58437429590082168</v>
      </c>
      <c r="AD48">
        <f t="shared" si="41"/>
        <v>0.39749963971142577</v>
      </c>
      <c r="AE48">
        <f t="shared" si="42"/>
        <v>0.52879958807229854</v>
      </c>
      <c r="AF48">
        <f t="shared" si="43"/>
        <v>0.54861307851866814</v>
      </c>
      <c r="AG48">
        <f t="shared" si="44"/>
        <v>0.60920366174912466</v>
      </c>
      <c r="AH48" s="291"/>
      <c r="AL48" s="291" t="s">
        <v>14</v>
      </c>
      <c r="AM48">
        <f t="shared" si="47"/>
        <v>12827.999807282686</v>
      </c>
      <c r="AN48">
        <f t="shared" si="48"/>
        <v>4197.9521900061682</v>
      </c>
      <c r="AO48">
        <f t="shared" si="49"/>
        <v>2472.5382548144921</v>
      </c>
      <c r="AP48">
        <f t="shared" si="50"/>
        <v>2189.8601953874295</v>
      </c>
      <c r="AQ48">
        <v>7834.9665622151333</v>
      </c>
      <c r="AS48">
        <f t="shared" si="51"/>
        <v>6871.9722705660715</v>
      </c>
      <c r="AT48">
        <f t="shared" si="52"/>
        <v>2303.0514744334687</v>
      </c>
      <c r="AU48">
        <f t="shared" si="53"/>
        <v>1219.1713302480123</v>
      </c>
      <c r="AV48">
        <f t="shared" si="54"/>
        <v>1334.0708497486755</v>
      </c>
      <c r="AW48">
        <f t="shared" si="45"/>
        <v>3349.7494658845908</v>
      </c>
      <c r="AX48">
        <f t="shared" si="55"/>
        <v>4694.4864954904597</v>
      </c>
      <c r="AY48">
        <f>(AT46+AT45+AT44+AT43)/(AS46+AS45+AS44+AS43)</f>
        <v>0.3263417818261472</v>
      </c>
      <c r="AZ48">
        <f>(AU46+AU45+AU44+AU43)/(AS46+AS45+AS44+AS43)</f>
        <v>0.16479845798213799</v>
      </c>
      <c r="BA48">
        <f>(AV46+AV45+AV44+AV43)/(AS46+AS45+AS44+AS43)</f>
        <v>0.19775338754685312</v>
      </c>
      <c r="BB48">
        <f t="shared" si="32"/>
        <v>0.24709474476226231</v>
      </c>
      <c r="BE48" s="291" t="s">
        <v>14</v>
      </c>
      <c r="BF48" s="83">
        <f t="shared" si="62"/>
        <v>1.1050539431223318</v>
      </c>
      <c r="BG48" s="84">
        <f t="shared" si="46"/>
        <v>6326.0424266302061</v>
      </c>
      <c r="BH48" s="84">
        <f t="shared" si="23"/>
        <v>0.52951738859408115</v>
      </c>
      <c r="BI48">
        <f t="shared" si="63"/>
        <v>1.0878620443989095</v>
      </c>
      <c r="BJ48">
        <f t="shared" si="56"/>
        <v>8763.360213943537</v>
      </c>
      <c r="BK48">
        <f t="shared" si="24"/>
        <v>0.52136631207546535</v>
      </c>
      <c r="BL48">
        <f t="shared" si="64"/>
        <v>1.0899110235153138</v>
      </c>
      <c r="BM48">
        <f t="shared" si="33"/>
        <v>10310.569766774497</v>
      </c>
      <c r="BN48">
        <f t="shared" si="25"/>
        <v>0.54825301299391249</v>
      </c>
      <c r="BO48">
        <f t="shared" si="65"/>
        <v>1.1359653547948396</v>
      </c>
      <c r="BP48">
        <f t="shared" si="33"/>
        <v>8294.6478667684405</v>
      </c>
      <c r="BQ48">
        <f t="shared" si="57"/>
        <v>8347.3695578494553</v>
      </c>
      <c r="BR48">
        <f t="shared" si="58"/>
        <v>0.56467982618025991</v>
      </c>
      <c r="BS48">
        <f t="shared" si="66"/>
        <v>1.113955609432588</v>
      </c>
      <c r="BT48">
        <f t="shared" si="34"/>
        <v>12205.763471670554</v>
      </c>
      <c r="BU48">
        <f t="shared" si="59"/>
        <v>12545.321747855623</v>
      </c>
      <c r="BV48">
        <f t="shared" si="60"/>
        <v>0.57242398693725216</v>
      </c>
      <c r="BW48">
        <f t="shared" si="67"/>
        <v>1.1143566087073393</v>
      </c>
      <c r="BX48">
        <f t="shared" si="35"/>
        <v>5457.3112842085784</v>
      </c>
      <c r="BY48">
        <f t="shared" si="61"/>
        <v>5362.4283074006416</v>
      </c>
    </row>
    <row r="49" spans="1:77" ht="14.4" x14ac:dyDescent="0.3">
      <c r="B49" s="291" t="s">
        <v>15</v>
      </c>
      <c r="C49">
        <v>13739.381453730386</v>
      </c>
      <c r="D49">
        <v>8182.0029825791507</v>
      </c>
      <c r="E49">
        <v>5657.6598502034494</v>
      </c>
      <c r="F49">
        <v>2520.253590886578</v>
      </c>
      <c r="G49">
        <v>64.37730192719485</v>
      </c>
      <c r="H49">
        <v>3282.5248239704943</v>
      </c>
      <c r="I49">
        <v>2621.467143164693</v>
      </c>
      <c r="J49">
        <v>3951.6155478140777</v>
      </c>
      <c r="K49">
        <v>1966.7764374629523</v>
      </c>
      <c r="M49" s="291" t="s">
        <v>15</v>
      </c>
      <c r="N49">
        <v>7775.9189623224229</v>
      </c>
      <c r="O49">
        <v>4959.2650889668603</v>
      </c>
      <c r="P49">
        <v>3687.0714603156512</v>
      </c>
      <c r="Q49">
        <v>1234.2232340829903</v>
      </c>
      <c r="R49">
        <v>37.604770017035776</v>
      </c>
      <c r="S49">
        <v>1913.6358693854406</v>
      </c>
      <c r="T49">
        <v>1436.0487843240055</v>
      </c>
      <c r="U49">
        <v>2358.0132440300099</v>
      </c>
      <c r="V49">
        <v>1468.9299664336525</v>
      </c>
      <c r="X49" s="291" t="s">
        <v>15</v>
      </c>
      <c r="Y49">
        <f t="shared" si="21"/>
        <v>0.56595844496414205</v>
      </c>
      <c r="Z49">
        <f t="shared" si="37"/>
        <v>0.6061187095049908</v>
      </c>
      <c r="AA49">
        <f t="shared" si="38"/>
        <v>0.65169549918824898</v>
      </c>
      <c r="AB49">
        <f t="shared" si="39"/>
        <v>0.48972184328832308</v>
      </c>
      <c r="AC49">
        <f t="shared" si="40"/>
        <v>0.58413087984898016</v>
      </c>
      <c r="AD49">
        <f t="shared" si="41"/>
        <v>0.58297681571551208</v>
      </c>
      <c r="AE49">
        <f t="shared" si="42"/>
        <v>0.54780346496747456</v>
      </c>
      <c r="AF49">
        <f t="shared" si="43"/>
        <v>0.59672131954597563</v>
      </c>
      <c r="AG49">
        <f t="shared" si="44"/>
        <v>0.74687185510952225</v>
      </c>
      <c r="AH49" s="291"/>
      <c r="AL49" s="291" t="s">
        <v>15</v>
      </c>
      <c r="AM49">
        <f t="shared" si="47"/>
        <v>13739.381453730386</v>
      </c>
      <c r="AN49">
        <f t="shared" si="48"/>
        <v>3951.6155478140777</v>
      </c>
      <c r="AO49">
        <f t="shared" si="49"/>
        <v>2520.253590886578</v>
      </c>
      <c r="AP49">
        <f t="shared" si="50"/>
        <v>1966.7764374629523</v>
      </c>
      <c r="AQ49">
        <v>8182.0029825791507</v>
      </c>
      <c r="AS49">
        <f t="shared" si="51"/>
        <v>7775.9189623224229</v>
      </c>
      <c r="AT49">
        <f t="shared" si="52"/>
        <v>2358.0132440300099</v>
      </c>
      <c r="AU49">
        <f t="shared" si="53"/>
        <v>1234.2232340829903</v>
      </c>
      <c r="AV49">
        <f t="shared" si="54"/>
        <v>1468.9299664336525</v>
      </c>
      <c r="AW49">
        <f t="shared" si="45"/>
        <v>4183.6824842094229</v>
      </c>
      <c r="AX49">
        <f t="shared" si="55"/>
        <v>4959.2650889668603</v>
      </c>
      <c r="AY49">
        <f>(AT46+AT45+AT44+AT43)/(AS46+AS45+AS44+AS43)</f>
        <v>0.3263417818261472</v>
      </c>
      <c r="AZ49">
        <f>(AU46+AU45+AU44+AU43)/(AS46+AS45+AS44+AS43)</f>
        <v>0.16479845798213799</v>
      </c>
      <c r="BA49">
        <f>(AV46+AV45+AV44+AV43)/(AS46+AS45+AS44+AS43)</f>
        <v>0.19775338754685312</v>
      </c>
      <c r="BB49">
        <f t="shared" si="32"/>
        <v>0.2501074365210556</v>
      </c>
      <c r="BE49" s="291" t="s">
        <v>15</v>
      </c>
      <c r="BF49" s="83">
        <f t="shared" si="62"/>
        <v>1.1132808205487332</v>
      </c>
      <c r="BG49" s="84">
        <f t="shared" si="46"/>
        <v>7230.5326413623443</v>
      </c>
      <c r="BH49" s="84">
        <f t="shared" si="23"/>
        <v>0.57861331823282558</v>
      </c>
      <c r="BI49">
        <f t="shared" si="63"/>
        <v>1.0916251518346691</v>
      </c>
      <c r="BJ49">
        <f t="shared" si="56"/>
        <v>9746.8630744528728</v>
      </c>
      <c r="BK49">
        <f t="shared" si="24"/>
        <v>0.55586147839637523</v>
      </c>
      <c r="BL49">
        <f t="shared" si="64"/>
        <v>1.0931836057755393</v>
      </c>
      <c r="BM49">
        <f t="shared" si="33"/>
        <v>11188.308279648727</v>
      </c>
      <c r="BN49">
        <f t="shared" si="25"/>
        <v>0.58469033608401955</v>
      </c>
      <c r="BO49">
        <f t="shared" si="65"/>
        <v>1.1335406592731101</v>
      </c>
      <c r="BP49">
        <f t="shared" si="33"/>
        <v>9016.2654408758699</v>
      </c>
      <c r="BQ49">
        <f t="shared" si="57"/>
        <v>9234.2887524926828</v>
      </c>
      <c r="BR49">
        <f t="shared" si="58"/>
        <v>0.6269350084810682</v>
      </c>
      <c r="BS49">
        <f t="shared" si="66"/>
        <v>1.1108902454283176</v>
      </c>
      <c r="BT49">
        <f t="shared" si="34"/>
        <v>12884.395387511389</v>
      </c>
      <c r="BU49">
        <f t="shared" si="59"/>
        <v>13185.90430030676</v>
      </c>
      <c r="BV49">
        <f t="shared" si="60"/>
        <v>0.62173081885065706</v>
      </c>
      <c r="BW49">
        <f t="shared" si="67"/>
        <v>1.1121522159464872</v>
      </c>
      <c r="BX49">
        <f t="shared" si="35"/>
        <v>5749.5617323142969</v>
      </c>
      <c r="BY49">
        <f t="shared" si="61"/>
        <v>5661.7493916925723</v>
      </c>
    </row>
    <row r="50" spans="1:77" ht="14.4" x14ac:dyDescent="0.3">
      <c r="B50" s="291" t="s">
        <v>16</v>
      </c>
      <c r="C50">
        <v>14351.336159446793</v>
      </c>
      <c r="D50">
        <v>8777.6562269217884</v>
      </c>
      <c r="E50">
        <v>6191.9738883214168</v>
      </c>
      <c r="F50">
        <v>2578.5220480210505</v>
      </c>
      <c r="G50">
        <v>63.332500000000003</v>
      </c>
      <c r="H50">
        <v>3304.2220029962073</v>
      </c>
      <c r="I50">
        <v>3482.3469241569014</v>
      </c>
      <c r="J50">
        <v>3834.47354048435</v>
      </c>
      <c r="K50">
        <v>2063.1968192285553</v>
      </c>
      <c r="M50" s="291" t="s">
        <v>16</v>
      </c>
      <c r="N50">
        <v>7953.0484503606076</v>
      </c>
      <c r="O50">
        <v>5384.2961894611281</v>
      </c>
      <c r="P50">
        <v>4059.6712941734527</v>
      </c>
      <c r="Q50">
        <v>1286.4924246538149</v>
      </c>
      <c r="R50">
        <v>38.007070707070703</v>
      </c>
      <c r="S50">
        <v>1857.7072350845949</v>
      </c>
      <c r="T50">
        <v>1983.5122364481817</v>
      </c>
      <c r="U50">
        <v>2326.1077409735658</v>
      </c>
      <c r="V50">
        <v>1683.6546680468903</v>
      </c>
      <c r="X50" s="291" t="s">
        <v>16</v>
      </c>
      <c r="Y50">
        <f t="shared" si="21"/>
        <v>0.55416780444693992</v>
      </c>
      <c r="Z50">
        <f t="shared" si="37"/>
        <v>0.61340932593680897</v>
      </c>
      <c r="AA50">
        <f t="shared" si="38"/>
        <v>0.65563443376761232</v>
      </c>
      <c r="AB50">
        <f t="shared" si="39"/>
        <v>0.49892628439658476</v>
      </c>
      <c r="AC50">
        <f t="shared" si="40"/>
        <v>0.60011953905294602</v>
      </c>
      <c r="AD50">
        <f t="shared" si="41"/>
        <v>0.56222228209849712</v>
      </c>
      <c r="AE50">
        <f t="shared" si="42"/>
        <v>0.56959064666665937</v>
      </c>
      <c r="AF50">
        <f t="shared" si="43"/>
        <v>0.60663027568570582</v>
      </c>
      <c r="AG50">
        <f t="shared" si="44"/>
        <v>0.81604171369187228</v>
      </c>
      <c r="AH50" s="291"/>
      <c r="AL50" s="291" t="s">
        <v>16</v>
      </c>
      <c r="AM50">
        <f t="shared" si="47"/>
        <v>14351.336159446793</v>
      </c>
      <c r="AN50">
        <f t="shared" si="48"/>
        <v>3834.47354048435</v>
      </c>
      <c r="AO50">
        <f t="shared" si="49"/>
        <v>2578.5220480210505</v>
      </c>
      <c r="AP50">
        <f t="shared" si="50"/>
        <v>2063.1968192285553</v>
      </c>
      <c r="AQ50">
        <v>8777.6562269217884</v>
      </c>
      <c r="AS50">
        <f t="shared" si="51"/>
        <v>7953.0484503606076</v>
      </c>
      <c r="AT50">
        <f t="shared" si="52"/>
        <v>2326.1077409735658</v>
      </c>
      <c r="AU50">
        <f t="shared" si="53"/>
        <v>1286.4924246538149</v>
      </c>
      <c r="AV50">
        <f t="shared" si="54"/>
        <v>1683.6546680468903</v>
      </c>
      <c r="AW50">
        <f t="shared" si="45"/>
        <v>4340.4482847332265</v>
      </c>
      <c r="AX50">
        <f t="shared" si="55"/>
        <v>5384.2961894611281</v>
      </c>
      <c r="AY50">
        <f>(AT46+AT45+AT44+AT43)/(AS46+AS45+AS44+AS43)</f>
        <v>0.3263417818261472</v>
      </c>
      <c r="AZ50">
        <f>(AU46+AU45+AU44+AU43)/(AS46+AS45+AS44+AS43)</f>
        <v>0.16479845798213799</v>
      </c>
      <c r="BA50">
        <f>(AV46+AV45+AV44+AV43)/(AS46+AS45+AS44+AS43)</f>
        <v>0.19775338754685312</v>
      </c>
      <c r="BB50">
        <f t="shared" si="32"/>
        <v>0.25222496737630556</v>
      </c>
      <c r="BE50" s="291" t="s">
        <v>16</v>
      </c>
      <c r="BF50" s="83">
        <f t="shared" si="62"/>
        <v>1.1215767958421723</v>
      </c>
      <c r="BG50" s="84">
        <f t="shared" si="46"/>
        <v>7818.5277878917523</v>
      </c>
      <c r="BH50" s="84">
        <f t="shared" si="23"/>
        <v>0.55514905139240012</v>
      </c>
      <c r="BI50">
        <f t="shared" si="63"/>
        <v>1.0944815487648523</v>
      </c>
      <c r="BJ50">
        <f t="shared" si="56"/>
        <v>10473.408254729025</v>
      </c>
      <c r="BK50">
        <f t="shared" si="24"/>
        <v>0.53725975084054667</v>
      </c>
      <c r="BL50">
        <f t="shared" si="64"/>
        <v>1.1041926265167137</v>
      </c>
      <c r="BM50">
        <f t="shared" si="33"/>
        <v>11912.113106761153</v>
      </c>
      <c r="BN50">
        <f t="shared" si="25"/>
        <v>0.55964512475313444</v>
      </c>
      <c r="BO50">
        <f t="shared" si="65"/>
        <v>1.1500424081915857</v>
      </c>
      <c r="BP50">
        <f t="shared" si="33"/>
        <v>9964.2121956498559</v>
      </c>
      <c r="BQ50">
        <f t="shared" si="57"/>
        <v>10001.537390169948</v>
      </c>
      <c r="BR50">
        <f t="shared" si="58"/>
        <v>0.60457393263966219</v>
      </c>
      <c r="BS50">
        <f t="shared" si="66"/>
        <v>1.1269931898755112</v>
      </c>
      <c r="BT50">
        <f t="shared" si="34"/>
        <v>14028.3566990613</v>
      </c>
      <c r="BU50">
        <f t="shared" si="59"/>
        <v>13836.010930654298</v>
      </c>
      <c r="BV50">
        <f t="shared" si="60"/>
        <v>0.59523797925044442</v>
      </c>
      <c r="BW50">
        <f t="shared" si="67"/>
        <v>1.1400921719520913</v>
      </c>
      <c r="BX50">
        <f t="shared" si="35"/>
        <v>6360.4177841863857</v>
      </c>
      <c r="BY50">
        <f t="shared" si="61"/>
        <v>6199.1341789007383</v>
      </c>
    </row>
    <row r="51" spans="1:77" ht="14.4" x14ac:dyDescent="0.3">
      <c r="A51">
        <v>2007</v>
      </c>
      <c r="B51" s="291" t="s">
        <v>13</v>
      </c>
      <c r="C51">
        <v>12564.232134420483</v>
      </c>
      <c r="D51">
        <v>8193.6710218408734</v>
      </c>
      <c r="E51">
        <v>5641.4088763693262</v>
      </c>
      <c r="F51">
        <v>2497.5591725043782</v>
      </c>
      <c r="G51">
        <v>66.721489361702126</v>
      </c>
      <c r="H51">
        <v>3171.2757635023313</v>
      </c>
      <c r="I51">
        <v>1774.5391524254728</v>
      </c>
      <c r="J51">
        <v>3587.5488477124386</v>
      </c>
      <c r="K51">
        <v>2172.1059398014731</v>
      </c>
      <c r="L51" s="291">
        <v>2007</v>
      </c>
      <c r="M51" s="291" t="s">
        <v>13</v>
      </c>
      <c r="N51">
        <v>7387.4244165230621</v>
      </c>
      <c r="O51">
        <v>5283.8280121781936</v>
      </c>
      <c r="P51">
        <v>3815.8614258297216</v>
      </c>
      <c r="Q51">
        <v>1424.2571752326994</v>
      </c>
      <c r="R51">
        <v>43.24173913043478</v>
      </c>
      <c r="S51">
        <v>1367.8838259977617</v>
      </c>
      <c r="T51">
        <v>1033.4358912677412</v>
      </c>
      <c r="U51">
        <v>2077.61789618995</v>
      </c>
      <c r="V51">
        <v>1395.8633255503669</v>
      </c>
      <c r="W51" s="291">
        <v>2007</v>
      </c>
      <c r="X51" s="291" t="s">
        <v>13</v>
      </c>
      <c r="Y51">
        <f t="shared" si="21"/>
        <v>0.58797261444133631</v>
      </c>
      <c r="Z51">
        <f t="shared" si="37"/>
        <v>0.64486699528132574</v>
      </c>
      <c r="AA51">
        <f t="shared" si="38"/>
        <v>0.67640220899668546</v>
      </c>
      <c r="AB51">
        <f t="shared" si="39"/>
        <v>0.57025963224909448</v>
      </c>
      <c r="AC51">
        <f t="shared" si="40"/>
        <v>0.6480931337731104</v>
      </c>
      <c r="AD51">
        <f t="shared" si="41"/>
        <v>0.43133550280946931</v>
      </c>
      <c r="AE51">
        <f t="shared" si="42"/>
        <v>0.58236860531097445</v>
      </c>
      <c r="AF51">
        <f t="shared" si="43"/>
        <v>0.57911905436903544</v>
      </c>
      <c r="AG51">
        <f t="shared" si="44"/>
        <v>0.6426313284139108</v>
      </c>
      <c r="AH51" s="291"/>
      <c r="AK51" s="291">
        <v>2007</v>
      </c>
      <c r="AL51" s="291" t="s">
        <v>13</v>
      </c>
      <c r="AM51">
        <f t="shared" si="47"/>
        <v>12564.232134420483</v>
      </c>
      <c r="AN51">
        <f t="shared" si="48"/>
        <v>3587.5488477124386</v>
      </c>
      <c r="AO51">
        <f t="shared" si="49"/>
        <v>2497.5591725043782</v>
      </c>
      <c r="AP51">
        <f t="shared" si="50"/>
        <v>2172.1059398014731</v>
      </c>
      <c r="AQ51">
        <v>8193.6710218408734</v>
      </c>
      <c r="AS51">
        <f t="shared" si="51"/>
        <v>7387.4244165230621</v>
      </c>
      <c r="AT51">
        <f t="shared" si="52"/>
        <v>2077.61789618995</v>
      </c>
      <c r="AU51">
        <f t="shared" si="53"/>
        <v>1424.2571752326994</v>
      </c>
      <c r="AV51">
        <f t="shared" si="54"/>
        <v>1395.8633255503669</v>
      </c>
      <c r="AW51">
        <f t="shared" si="45"/>
        <v>3885.5493451004122</v>
      </c>
      <c r="AX51">
        <f t="shared" si="55"/>
        <v>5283.8280121781936</v>
      </c>
      <c r="AY51">
        <f>(AT50+AT49+AT48+AT47)/(AS50+AS49+AS48+AS47)</f>
        <v>0.31272084681299017</v>
      </c>
      <c r="AZ51">
        <f>(AU50+AU49+AU48+AU47)/(AS50+AS49+AS48+AS47)</f>
        <v>0.16978808602698997</v>
      </c>
      <c r="BA51">
        <f>(AV50+AV49+AV48+AV47)/(AS50+AS49+AS48+AS47)</f>
        <v>0.1930490250172506</v>
      </c>
      <c r="BB51">
        <f t="shared" si="32"/>
        <v>0.25303986068714995</v>
      </c>
      <c r="BD51" s="291">
        <v>2007</v>
      </c>
      <c r="BE51" s="291" t="s">
        <v>13</v>
      </c>
      <c r="BF51" s="83">
        <f t="shared" si="62"/>
        <v>1.1232418378555855</v>
      </c>
      <c r="BG51" s="84">
        <f t="shared" si="46"/>
        <v>6526.263554170454</v>
      </c>
      <c r="BH51" s="84">
        <f t="shared" si="23"/>
        <v>0.59537119714042874</v>
      </c>
      <c r="BI51">
        <f t="shared" si="63"/>
        <v>1.1009583576474857</v>
      </c>
      <c r="BJ51">
        <f t="shared" si="56"/>
        <v>8973.0259701467348</v>
      </c>
      <c r="BK51">
        <f t="shared" si="24"/>
        <v>0.59175205086877525</v>
      </c>
      <c r="BL51">
        <f t="shared" si="64"/>
        <v>1.0904393884635593</v>
      </c>
      <c r="BM51">
        <f t="shared" si="33"/>
        <v>9766.5933616613602</v>
      </c>
      <c r="BN51">
        <f t="shared" si="25"/>
        <v>0.61056778146397506</v>
      </c>
      <c r="BO51">
        <f t="shared" si="65"/>
        <v>1.168293043610819</v>
      </c>
      <c r="BP51">
        <f t="shared" si="33"/>
        <v>8501.8963013388984</v>
      </c>
      <c r="BQ51">
        <f t="shared" si="57"/>
        <v>8651.2300540051401</v>
      </c>
      <c r="BR51">
        <f t="shared" si="58"/>
        <v>0.62120408006141525</v>
      </c>
      <c r="BS51">
        <f t="shared" si="66"/>
        <v>1.1279109338947431</v>
      </c>
      <c r="BT51">
        <f t="shared" si="34"/>
        <v>11727.908218237113</v>
      </c>
      <c r="BU51">
        <f t="shared" si="59"/>
        <v>12238.778901717578</v>
      </c>
      <c r="BV51">
        <f t="shared" si="60"/>
        <v>0.62748023176011058</v>
      </c>
      <c r="BW51">
        <f t="shared" si="67"/>
        <v>1.1335892727438996</v>
      </c>
      <c r="BX51">
        <f t="shared" si="35"/>
        <v>5688.8820521021707</v>
      </c>
      <c r="BY51">
        <f t="shared" si="61"/>
        <v>5696.1118493364957</v>
      </c>
    </row>
    <row r="52" spans="1:77" ht="14.4" x14ac:dyDescent="0.3">
      <c r="B52" s="291" t="s">
        <v>14</v>
      </c>
      <c r="C52">
        <v>13933.504619129728</v>
      </c>
      <c r="D52">
        <v>8699.3032019143138</v>
      </c>
      <c r="E52">
        <v>6099.1772076720872</v>
      </c>
      <c r="F52">
        <v>2549.0688608421278</v>
      </c>
      <c r="G52">
        <v>65.264968152866246</v>
      </c>
      <c r="H52">
        <v>3869.1656137042269</v>
      </c>
      <c r="I52">
        <v>2615.9854383658612</v>
      </c>
      <c r="J52">
        <v>4427.316644046884</v>
      </c>
      <c r="K52">
        <v>2792.5941919079273</v>
      </c>
      <c r="M52" s="291" t="s">
        <v>14</v>
      </c>
      <c r="N52">
        <v>8382.0989952453565</v>
      </c>
      <c r="O52">
        <v>5737.8391765569686</v>
      </c>
      <c r="P52">
        <v>4209.328783360098</v>
      </c>
      <c r="Q52">
        <v>1485.1457141726989</v>
      </c>
      <c r="R52">
        <v>43.963076923076926</v>
      </c>
      <c r="S52">
        <v>1827.195888738999</v>
      </c>
      <c r="T52">
        <v>1589.9060768012669</v>
      </c>
      <c r="U52">
        <v>2420.5838780747627</v>
      </c>
      <c r="V52">
        <v>1703.1071933161259</v>
      </c>
      <c r="X52" s="291" t="s">
        <v>14</v>
      </c>
      <c r="Y52">
        <f t="shared" si="21"/>
        <v>0.60157865694014412</v>
      </c>
      <c r="Z52">
        <f t="shared" si="37"/>
        <v>0.65957457090291272</v>
      </c>
      <c r="AA52">
        <f t="shared" si="38"/>
        <v>0.69014698868975799</v>
      </c>
      <c r="AB52">
        <f t="shared" si="39"/>
        <v>0.58262283023694228</v>
      </c>
      <c r="AC52">
        <f t="shared" si="40"/>
        <v>0.67360910711095168</v>
      </c>
      <c r="AD52">
        <f t="shared" si="41"/>
        <v>0.47224545836633097</v>
      </c>
      <c r="AE52">
        <f t="shared" si="42"/>
        <v>0.60776564482501105</v>
      </c>
      <c r="AF52">
        <f t="shared" si="43"/>
        <v>0.54673836833639622</v>
      </c>
      <c r="AG52">
        <f t="shared" si="44"/>
        <v>0.60986562181186321</v>
      </c>
      <c r="AH52" s="291"/>
      <c r="AL52" s="291" t="s">
        <v>14</v>
      </c>
      <c r="AM52">
        <f t="shared" si="47"/>
        <v>13933.504619129728</v>
      </c>
      <c r="AN52">
        <f t="shared" si="48"/>
        <v>4427.316644046884</v>
      </c>
      <c r="AO52">
        <f t="shared" si="49"/>
        <v>2549.0688608421278</v>
      </c>
      <c r="AP52">
        <f t="shared" si="50"/>
        <v>2792.5941919079273</v>
      </c>
      <c r="AQ52">
        <v>8699.3032019143138</v>
      </c>
      <c r="AS52">
        <f t="shared" si="51"/>
        <v>8382.0989952453565</v>
      </c>
      <c r="AT52">
        <f t="shared" si="52"/>
        <v>2420.5838780747627</v>
      </c>
      <c r="AU52">
        <f t="shared" si="53"/>
        <v>1485.1457141726989</v>
      </c>
      <c r="AV52">
        <f t="shared" si="54"/>
        <v>1703.1071933161259</v>
      </c>
      <c r="AW52">
        <f t="shared" si="45"/>
        <v>4476.3694029978951</v>
      </c>
      <c r="AX52">
        <f t="shared" si="55"/>
        <v>5737.8391765569686</v>
      </c>
      <c r="AY52">
        <f>(AT50+AT49+AT48+AT47)/(AS50+AS49+AS48+AS47)</f>
        <v>0.31272084681299017</v>
      </c>
      <c r="AZ52">
        <f>(AU50+AU49+AU48+AU47)/(AS50+AS49+AS48+AS47)</f>
        <v>0.16978808602698997</v>
      </c>
      <c r="BA52">
        <f>(AV50+AV49+AV48+AV47)/(AS50+AS49+AS48+AS47)</f>
        <v>0.1930490250172506</v>
      </c>
      <c r="BB52">
        <f t="shared" si="32"/>
        <v>0.25411749479103712</v>
      </c>
      <c r="BE52" s="291" t="s">
        <v>14</v>
      </c>
      <c r="BF52" s="83">
        <f t="shared" si="62"/>
        <v>1.1233596693398746</v>
      </c>
      <c r="BG52" s="84">
        <f t="shared" si="46"/>
        <v>7106.4209286093264</v>
      </c>
      <c r="BH52" s="84">
        <f t="shared" si="23"/>
        <v>0.62990490543231681</v>
      </c>
      <c r="BI52">
        <f t="shared" si="63"/>
        <v>1.100530983351018</v>
      </c>
      <c r="BJ52">
        <f t="shared" si="56"/>
        <v>9644.3494337104676</v>
      </c>
      <c r="BK52">
        <f t="shared" si="24"/>
        <v>0.61813553709832991</v>
      </c>
      <c r="BL52">
        <f t="shared" si="64"/>
        <v>1.0974735781528775</v>
      </c>
      <c r="BM52">
        <f t="shared" si="33"/>
        <v>11315.577894736887</v>
      </c>
      <c r="BN52">
        <f t="shared" si="25"/>
        <v>0.60950959334393129</v>
      </c>
      <c r="BO52">
        <f t="shared" si="65"/>
        <v>1.1646241591375099</v>
      </c>
      <c r="BP52">
        <f t="shared" si="33"/>
        <v>9660.1472971769363</v>
      </c>
      <c r="BQ52">
        <f t="shared" si="57"/>
        <v>9749.713306148642</v>
      </c>
      <c r="BR52">
        <f t="shared" si="58"/>
        <v>0.63968761616294401</v>
      </c>
      <c r="BS52">
        <f t="shared" si="66"/>
        <v>1.1310108292508048</v>
      </c>
      <c r="BT52">
        <f t="shared" si="34"/>
        <v>13804.850665733295</v>
      </c>
      <c r="BU52">
        <f t="shared" si="59"/>
        <v>14177.029950195527</v>
      </c>
      <c r="BV52">
        <f t="shared" si="60"/>
        <v>0.62297381425038112</v>
      </c>
      <c r="BW52">
        <f t="shared" si="67"/>
        <v>1.1373572102386149</v>
      </c>
      <c r="BX52">
        <f t="shared" si="35"/>
        <v>6206.912337611182</v>
      </c>
      <c r="BY52">
        <f t="shared" si="61"/>
        <v>6150.234341072186</v>
      </c>
    </row>
    <row r="53" spans="1:77" ht="14.4" x14ac:dyDescent="0.3">
      <c r="B53" s="291" t="s">
        <v>15</v>
      </c>
      <c r="C53">
        <v>14862.323456383514</v>
      </c>
      <c r="D53">
        <v>9130.9560244862751</v>
      </c>
      <c r="E53">
        <v>6511.1849231212418</v>
      </c>
      <c r="F53">
        <v>2570.1495789995051</v>
      </c>
      <c r="G53">
        <v>66.065096359743023</v>
      </c>
      <c r="H53">
        <v>3940.3363459017896</v>
      </c>
      <c r="I53">
        <v>3027.6734208826692</v>
      </c>
      <c r="J53">
        <v>4119.8880990490525</v>
      </c>
      <c r="K53">
        <v>2491.3848214285717</v>
      </c>
      <c r="M53" s="291" t="s">
        <v>15</v>
      </c>
      <c r="N53">
        <v>9514.6477014029842</v>
      </c>
      <c r="O53">
        <v>6135.774714462711</v>
      </c>
      <c r="P53">
        <v>4581.5446185402543</v>
      </c>
      <c r="Q53">
        <v>1509.5531754830536</v>
      </c>
      <c r="R53">
        <v>45.318568994889269</v>
      </c>
      <c r="S53">
        <v>2561.7482054674765</v>
      </c>
      <c r="T53">
        <v>1919.7301789108067</v>
      </c>
      <c r="U53">
        <v>2541.2862423969896</v>
      </c>
      <c r="V53">
        <v>1882.1525051581314</v>
      </c>
      <c r="X53" s="291" t="s">
        <v>15</v>
      </c>
      <c r="Y53">
        <f t="shared" si="21"/>
        <v>0.64018575085689911</v>
      </c>
      <c r="Z53">
        <f t="shared" si="37"/>
        <v>0.6719750591294652</v>
      </c>
      <c r="AA53">
        <f t="shared" si="38"/>
        <v>0.70364222067648119</v>
      </c>
      <c r="AB53">
        <f t="shared" si="39"/>
        <v>0.58734059208751765</v>
      </c>
      <c r="AC53">
        <f t="shared" si="40"/>
        <v>0.68596840831226402</v>
      </c>
      <c r="AD53">
        <f t="shared" si="41"/>
        <v>0.65013439985443477</v>
      </c>
      <c r="AE53">
        <f t="shared" si="42"/>
        <v>0.63406117901287395</v>
      </c>
      <c r="AF53">
        <f t="shared" si="43"/>
        <v>0.6168338025937079</v>
      </c>
      <c r="AG53">
        <f t="shared" si="44"/>
        <v>0.75546438630018475</v>
      </c>
      <c r="AH53" s="291"/>
      <c r="AL53" s="291" t="s">
        <v>15</v>
      </c>
      <c r="AM53">
        <f t="shared" si="47"/>
        <v>14862.323456383514</v>
      </c>
      <c r="AN53">
        <f t="shared" si="48"/>
        <v>4119.8880990490525</v>
      </c>
      <c r="AO53">
        <f t="shared" si="49"/>
        <v>2570.1495789995051</v>
      </c>
      <c r="AP53">
        <f t="shared" si="50"/>
        <v>2491.3848214285717</v>
      </c>
      <c r="AQ53">
        <v>9130.9560244862751</v>
      </c>
      <c r="AS53">
        <f t="shared" si="51"/>
        <v>9514.6477014029842</v>
      </c>
      <c r="AT53">
        <f t="shared" si="52"/>
        <v>2541.2862423969896</v>
      </c>
      <c r="AU53">
        <f t="shared" si="53"/>
        <v>1509.5531754830536</v>
      </c>
      <c r="AV53">
        <f t="shared" si="54"/>
        <v>1882.1525051581314</v>
      </c>
      <c r="AW53">
        <f t="shared" si="45"/>
        <v>5463.8082835229416</v>
      </c>
      <c r="AX53">
        <f t="shared" si="55"/>
        <v>6135.774714462711</v>
      </c>
      <c r="AY53">
        <f>(AT50+AT49+AT48+AT47)/(AS50+AS49+AS48+AS47)</f>
        <v>0.31272084681299017</v>
      </c>
      <c r="AZ53">
        <f>(AU50+AU49+AU48+AU47)/(AS50+AS49+AS48+AS47)</f>
        <v>0.16978808602698997</v>
      </c>
      <c r="BA53">
        <f>(AV50+AV49+AV48+AV47)/(AS50+AS49+AS48+AS47)</f>
        <v>0.1930490250172506</v>
      </c>
      <c r="BB53">
        <f t="shared" si="32"/>
        <v>0.25415682104630488</v>
      </c>
      <c r="BE53" s="291" t="s">
        <v>15</v>
      </c>
      <c r="BF53" s="83">
        <f t="shared" si="62"/>
        <v>1.1257094136051928</v>
      </c>
      <c r="BG53" s="84">
        <f t="shared" si="46"/>
        <v>8139.478659761211</v>
      </c>
      <c r="BH53" s="84">
        <f t="shared" si="23"/>
        <v>0.67127251165779633</v>
      </c>
      <c r="BI53">
        <f t="shared" si="63"/>
        <v>1.0995446512747837</v>
      </c>
      <c r="BJ53">
        <f t="shared" si="56"/>
        <v>10717.11116022235</v>
      </c>
      <c r="BK53">
        <f t="shared" si="24"/>
        <v>0.65067548099046846</v>
      </c>
      <c r="BL53">
        <f t="shared" si="64"/>
        <v>1.094397780646909</v>
      </c>
      <c r="BM53">
        <f t="shared" si="33"/>
        <v>12244.459750441003</v>
      </c>
      <c r="BN53">
        <f t="shared" si="25"/>
        <v>0.65377278288097729</v>
      </c>
      <c r="BO53">
        <f t="shared" si="65"/>
        <v>1.164025166435747</v>
      </c>
      <c r="BP53">
        <f t="shared" si="33"/>
        <v>10495.159880444409</v>
      </c>
      <c r="BQ53">
        <f t="shared" si="57"/>
        <v>10663.670599763527</v>
      </c>
      <c r="BR53">
        <f t="shared" si="58"/>
        <v>0.69993795924622104</v>
      </c>
      <c r="BS53">
        <f t="shared" si="66"/>
        <v>1.1269110502291411</v>
      </c>
      <c r="BT53">
        <f t="shared" si="34"/>
        <v>14519.567537707961</v>
      </c>
      <c r="BU53">
        <f t="shared" si="59"/>
        <v>14783.55869881258</v>
      </c>
      <c r="BV53">
        <f t="shared" si="60"/>
        <v>0.68096015982572788</v>
      </c>
      <c r="BW53">
        <f t="shared" si="67"/>
        <v>1.1487561133108748</v>
      </c>
      <c r="BX53">
        <f t="shared" si="35"/>
        <v>6604.8441888543121</v>
      </c>
      <c r="BY53">
        <f t="shared" si="61"/>
        <v>6560.8064454867699</v>
      </c>
    </row>
    <row r="54" spans="1:77" ht="14.4" x14ac:dyDescent="0.3">
      <c r="B54" s="291" t="s">
        <v>16</v>
      </c>
      <c r="C54">
        <v>15669.563027120235</v>
      </c>
      <c r="D54">
        <v>9758.2265189660975</v>
      </c>
      <c r="E54">
        <v>7063.368059244126</v>
      </c>
      <c r="F54">
        <v>2643.8401052516174</v>
      </c>
      <c r="G54">
        <v>64.39</v>
      </c>
      <c r="H54">
        <v>3853.6535046058716</v>
      </c>
      <c r="I54">
        <v>4425.0486232486182</v>
      </c>
      <c r="J54">
        <v>4277.4243748946437</v>
      </c>
      <c r="K54">
        <v>2530.1860823258498</v>
      </c>
      <c r="M54" s="291" t="s">
        <v>16</v>
      </c>
      <c r="N54">
        <v>10416.161874280828</v>
      </c>
      <c r="O54">
        <v>6771.6169591958478</v>
      </c>
      <c r="P54">
        <v>5111.3656573642184</v>
      </c>
      <c r="Q54">
        <v>1613.5631666731315</v>
      </c>
      <c r="R54">
        <v>46.785353535353536</v>
      </c>
      <c r="S54">
        <v>2620.4872328584152</v>
      </c>
      <c r="T54">
        <v>2943.3801261226831</v>
      </c>
      <c r="U54">
        <v>2943.6296099290785</v>
      </c>
      <c r="V54">
        <v>2090.3283719889209</v>
      </c>
      <c r="X54" s="291" t="s">
        <v>16</v>
      </c>
      <c r="Y54">
        <f t="shared" si="21"/>
        <v>0.66473850331709716</v>
      </c>
      <c r="Z54">
        <f t="shared" si="37"/>
        <v>0.69393930813499027</v>
      </c>
      <c r="AA54">
        <f t="shared" si="38"/>
        <v>0.72364424655384618</v>
      </c>
      <c r="AB54">
        <f t="shared" si="39"/>
        <v>0.61031042061432339</v>
      </c>
      <c r="AC54">
        <f t="shared" si="40"/>
        <v>0.72659347003189212</v>
      </c>
      <c r="AD54">
        <f t="shared" si="41"/>
        <v>0.68000073948693596</v>
      </c>
      <c r="AE54">
        <f t="shared" si="42"/>
        <v>0.66516334095371399</v>
      </c>
      <c r="AF54">
        <f t="shared" si="43"/>
        <v>0.68817806042487484</v>
      </c>
      <c r="AG54">
        <f t="shared" si="44"/>
        <v>0.82615598377942467</v>
      </c>
      <c r="AH54" s="291"/>
      <c r="AL54" s="291" t="s">
        <v>16</v>
      </c>
      <c r="AM54">
        <f t="shared" si="47"/>
        <v>15669.563027120235</v>
      </c>
      <c r="AN54">
        <f t="shared" si="48"/>
        <v>4277.4243748946437</v>
      </c>
      <c r="AO54">
        <f t="shared" si="49"/>
        <v>2643.8401052516174</v>
      </c>
      <c r="AP54">
        <f t="shared" si="50"/>
        <v>2530.1860823258498</v>
      </c>
      <c r="AQ54">
        <v>9758.2265189660975</v>
      </c>
      <c r="AS54">
        <f t="shared" si="51"/>
        <v>10416.161874280828</v>
      </c>
      <c r="AT54">
        <f t="shared" si="52"/>
        <v>2943.6296099290785</v>
      </c>
      <c r="AU54">
        <f t="shared" si="53"/>
        <v>1613.5631666731315</v>
      </c>
      <c r="AV54">
        <f t="shared" si="54"/>
        <v>2090.3283719889209</v>
      </c>
      <c r="AW54">
        <f t="shared" si="45"/>
        <v>5858.9690976786178</v>
      </c>
      <c r="AX54">
        <f t="shared" si="55"/>
        <v>6771.6169591958478</v>
      </c>
      <c r="AY54">
        <f>(AT50+AT49+AT48+AT47)/(AS50+AS49+AS48+AS47)</f>
        <v>0.31272084681299017</v>
      </c>
      <c r="AZ54">
        <f>(AU50+AU49+AU48+AU47)/(AS50+AS49+AS48+AS47)</f>
        <v>0.16978808602698997</v>
      </c>
      <c r="BA54">
        <f>(AV50+AV49+AV48+AV47)/(AS50+AS49+AS48+AS47)</f>
        <v>0.1930490250172506</v>
      </c>
      <c r="BB54">
        <f t="shared" si="32"/>
        <v>0.2531059701824997</v>
      </c>
      <c r="BE54" s="291" t="s">
        <v>16</v>
      </c>
      <c r="BF54" s="83">
        <f t="shared" si="62"/>
        <v>1.0993795867942853</v>
      </c>
      <c r="BG54" s="84">
        <f t="shared" si="46"/>
        <v>8595.5298487920718</v>
      </c>
      <c r="BH54" s="84">
        <f t="shared" si="23"/>
        <v>0.68162977742459674</v>
      </c>
      <c r="BI54">
        <f t="shared" si="63"/>
        <v>1.0810864842129999</v>
      </c>
      <c r="BJ54">
        <f t="shared" si="56"/>
        <v>11322.660107832413</v>
      </c>
      <c r="BK54">
        <f t="shared" si="24"/>
        <v>0.65996260535831586</v>
      </c>
      <c r="BL54">
        <f t="shared" si="64"/>
        <v>1.1054585504207612</v>
      </c>
      <c r="BM54">
        <f t="shared" si="33"/>
        <v>13168.347287448336</v>
      </c>
      <c r="BN54">
        <f t="shared" si="25"/>
        <v>0.66846647612324617</v>
      </c>
      <c r="BO54">
        <f t="shared" si="65"/>
        <v>1.1338745853175267</v>
      </c>
      <c r="BP54">
        <f t="shared" si="33"/>
        <v>11298.166971358323</v>
      </c>
      <c r="BQ54">
        <f t="shared" si="57"/>
        <v>11278.484629299826</v>
      </c>
      <c r="BR54">
        <f t="shared" si="58"/>
        <v>0.70359178527097255</v>
      </c>
      <c r="BS54">
        <f t="shared" si="66"/>
        <v>1.1282646016828963</v>
      </c>
      <c r="BT54">
        <f t="shared" si="34"/>
        <v>15827.698283331987</v>
      </c>
      <c r="BU54">
        <f t="shared" si="59"/>
        <v>15555.909004194469</v>
      </c>
      <c r="BV54">
        <f t="shared" si="60"/>
        <v>0.68821927766135549</v>
      </c>
      <c r="BW54">
        <f t="shared" si="67"/>
        <v>1.1409845389999191</v>
      </c>
      <c r="BX54">
        <f t="shared" si="35"/>
        <v>7257.1383533367907</v>
      </c>
      <c r="BY54">
        <f t="shared" si="61"/>
        <v>7114.3864137144801</v>
      </c>
    </row>
    <row r="55" spans="1:77" ht="14.4" x14ac:dyDescent="0.3">
      <c r="A55">
        <v>2008</v>
      </c>
      <c r="B55" s="291" t="s">
        <v>13</v>
      </c>
      <c r="C55">
        <v>13717.032965023242</v>
      </c>
      <c r="D55">
        <v>9104.1263920556812</v>
      </c>
      <c r="E55">
        <v>6454.584930620761</v>
      </c>
      <c r="F55">
        <v>2581.9909150612957</v>
      </c>
      <c r="G55">
        <v>64.685106382978717</v>
      </c>
      <c r="H55">
        <v>3580.3025425003757</v>
      </c>
      <c r="I55">
        <v>2199.1185837995245</v>
      </c>
      <c r="J55">
        <v>3943.2200204163705</v>
      </c>
      <c r="K55">
        <v>2621.854034582133</v>
      </c>
      <c r="L55" s="291">
        <v>2008</v>
      </c>
      <c r="M55" s="291" t="s">
        <v>13</v>
      </c>
      <c r="N55">
        <v>9672.773331548744</v>
      </c>
      <c r="O55">
        <v>6684.8812252849166</v>
      </c>
      <c r="P55">
        <v>4829.3953045895241</v>
      </c>
      <c r="Q55">
        <v>1805.6934196681507</v>
      </c>
      <c r="R55">
        <v>49.708695652173915</v>
      </c>
      <c r="S55">
        <v>1942.5682254755686</v>
      </c>
      <c r="T55">
        <v>1520.5930659129178</v>
      </c>
      <c r="U55">
        <v>2909.8800358917724</v>
      </c>
      <c r="V55">
        <v>1806.861999666444</v>
      </c>
      <c r="W55" s="291">
        <v>2008</v>
      </c>
      <c r="X55" s="291" t="s">
        <v>13</v>
      </c>
      <c r="Y55">
        <f t="shared" si="21"/>
        <v>0.70516512982167023</v>
      </c>
      <c r="Z55">
        <f t="shared" si="37"/>
        <v>0.73426937823690441</v>
      </c>
      <c r="AA55">
        <f t="shared" si="38"/>
        <v>0.74821159787962743</v>
      </c>
      <c r="AB55">
        <f t="shared" si="39"/>
        <v>0.69934150780127124</v>
      </c>
      <c r="AC55">
        <f t="shared" si="40"/>
        <v>0.76847203988295976</v>
      </c>
      <c r="AD55">
        <f t="shared" si="41"/>
        <v>0.54257097058589288</v>
      </c>
      <c r="AE55">
        <f t="shared" si="42"/>
        <v>0.69145569371057514</v>
      </c>
      <c r="AF55">
        <f t="shared" si="43"/>
        <v>0.7379451364178542</v>
      </c>
      <c r="AG55">
        <f t="shared" si="44"/>
        <v>0.68915430677452605</v>
      </c>
      <c r="AH55" s="291"/>
      <c r="AK55" s="291">
        <v>2008</v>
      </c>
      <c r="AL55" s="291" t="s">
        <v>13</v>
      </c>
      <c r="AM55">
        <f t="shared" si="47"/>
        <v>13717.032965023242</v>
      </c>
      <c r="AN55">
        <f t="shared" si="48"/>
        <v>3943.2200204163705</v>
      </c>
      <c r="AO55">
        <f t="shared" si="49"/>
        <v>2581.9909150612957</v>
      </c>
      <c r="AP55">
        <f t="shared" si="50"/>
        <v>2621.854034582133</v>
      </c>
      <c r="AQ55">
        <v>9104.1263920556812</v>
      </c>
      <c r="AS55">
        <f t="shared" si="51"/>
        <v>9672.773331548744</v>
      </c>
      <c r="AT55">
        <f t="shared" si="52"/>
        <v>2909.8800358917724</v>
      </c>
      <c r="AU55">
        <f t="shared" si="53"/>
        <v>1805.6934196681507</v>
      </c>
      <c r="AV55">
        <f t="shared" si="54"/>
        <v>1806.861999666444</v>
      </c>
      <c r="AW55">
        <f t="shared" si="45"/>
        <v>4957.1998759888211</v>
      </c>
      <c r="AX55">
        <f t="shared" si="55"/>
        <v>6684.8812252849166</v>
      </c>
      <c r="AY55">
        <f>(AT54+AT53+AT52+AT51)/(AS54+AS53+AS52+AS51)</f>
        <v>0.27963654092805229</v>
      </c>
      <c r="AZ55">
        <f>(AU54+AU53+AU52+AU51)/(AS54+AS53+AS52+AS51)</f>
        <v>0.16897655362715697</v>
      </c>
      <c r="BA55">
        <f>(AV54+AV53+AV52+AV51)/(AS54+AS53+AS52+AS51)</f>
        <v>0.19807802348787565</v>
      </c>
      <c r="BB55">
        <f t="shared" si="32"/>
        <v>0.25210014594607111</v>
      </c>
      <c r="BD55" s="291">
        <v>2008</v>
      </c>
      <c r="BE55" s="291" t="s">
        <v>13</v>
      </c>
      <c r="BF55" s="83">
        <f t="shared" si="62"/>
        <v>1.1057640792110774</v>
      </c>
      <c r="BG55" s="84">
        <f t="shared" si="46"/>
        <v>7216.5078096661055</v>
      </c>
      <c r="BH55" s="84">
        <f t="shared" si="23"/>
        <v>0.68692503448121145</v>
      </c>
      <c r="BI55">
        <f t="shared" si="63"/>
        <v>1.0888847131981088</v>
      </c>
      <c r="BJ55">
        <f t="shared" si="56"/>
        <v>9770.5908100224096</v>
      </c>
      <c r="BK55">
        <f t="shared" si="24"/>
        <v>0.69216830662069861</v>
      </c>
      <c r="BL55">
        <f t="shared" si="64"/>
        <v>1.1035352474558198</v>
      </c>
      <c r="BM55">
        <f t="shared" si="33"/>
        <v>10777.780022161336</v>
      </c>
      <c r="BN55">
        <f t="shared" si="25"/>
        <v>0.72993509755295216</v>
      </c>
      <c r="BO55">
        <f t="shared" si="65"/>
        <v>1.132534846963942</v>
      </c>
      <c r="BP55">
        <f t="shared" si="33"/>
        <v>9628.693826540155</v>
      </c>
      <c r="BQ55">
        <f t="shared" si="57"/>
        <v>9813.6760641277087</v>
      </c>
      <c r="BR55">
        <f t="shared" si="58"/>
        <v>0.70249007783496753</v>
      </c>
      <c r="BS55">
        <f t="shared" si="66"/>
        <v>1.1234606238552116</v>
      </c>
      <c r="BT55">
        <f t="shared" si="34"/>
        <v>13175.843083377331</v>
      </c>
      <c r="BU55">
        <f t="shared" si="59"/>
        <v>13756.89608454408</v>
      </c>
      <c r="BV55">
        <f t="shared" si="60"/>
        <v>0.73421805726813039</v>
      </c>
      <c r="BW55">
        <f t="shared" si="67"/>
        <v>1.1371767658240881</v>
      </c>
      <c r="BX55">
        <f t="shared" si="35"/>
        <v>6469.2644931642481</v>
      </c>
      <c r="BY55">
        <f t="shared" si="61"/>
        <v>6522.1354769943855</v>
      </c>
    </row>
    <row r="56" spans="1:77" ht="14.4" x14ac:dyDescent="0.3">
      <c r="B56" s="291" t="s">
        <v>14</v>
      </c>
      <c r="C56">
        <v>15034.453981133987</v>
      </c>
      <c r="D56">
        <v>9516.743328395627</v>
      </c>
      <c r="E56">
        <v>6824.4276428780058</v>
      </c>
      <c r="F56">
        <v>2627.3128386465014</v>
      </c>
      <c r="G56">
        <v>64.547770700636946</v>
      </c>
      <c r="H56">
        <v>4766.1149143485773</v>
      </c>
      <c r="I56">
        <v>3093.8293002325818</v>
      </c>
      <c r="J56">
        <v>4444.2673658235653</v>
      </c>
      <c r="K56">
        <v>3323.0111076415224</v>
      </c>
      <c r="M56" s="291" t="s">
        <v>14</v>
      </c>
      <c r="N56">
        <v>11048.399632188031</v>
      </c>
      <c r="O56">
        <v>7276.1701625187661</v>
      </c>
      <c r="P56">
        <v>5314.9481914812268</v>
      </c>
      <c r="Q56">
        <v>1909.5328507574859</v>
      </c>
      <c r="R56">
        <v>51.483076923076922</v>
      </c>
      <c r="S56">
        <v>2721.5227082931842</v>
      </c>
      <c r="T56">
        <v>2250.0475455265246</v>
      </c>
      <c r="U56">
        <v>3327.8374322099553</v>
      </c>
      <c r="V56">
        <v>2223.4514162477926</v>
      </c>
      <c r="X56" s="291" t="s">
        <v>14</v>
      </c>
      <c r="Y56">
        <f t="shared" si="21"/>
        <v>0.73487202435500065</v>
      </c>
      <c r="Z56">
        <f t="shared" si="37"/>
        <v>0.76456513656393987</v>
      </c>
      <c r="AA56">
        <f t="shared" si="38"/>
        <v>0.77881230040264604</v>
      </c>
      <c r="AB56">
        <f t="shared" si="39"/>
        <v>0.72680071541888014</v>
      </c>
      <c r="AC56">
        <f t="shared" si="40"/>
        <v>0.7975965143993563</v>
      </c>
      <c r="AD56">
        <f t="shared" si="41"/>
        <v>0.57101491617416367</v>
      </c>
      <c r="AE56">
        <f t="shared" si="42"/>
        <v>0.72726945386333208</v>
      </c>
      <c r="AF56">
        <f t="shared" si="43"/>
        <v>0.74879325618459391</v>
      </c>
      <c r="AG56">
        <f t="shared" si="44"/>
        <v>0.66910742824024672</v>
      </c>
      <c r="AH56" s="291"/>
      <c r="AL56" s="291" t="s">
        <v>14</v>
      </c>
      <c r="AM56">
        <f t="shared" si="47"/>
        <v>15034.453981133987</v>
      </c>
      <c r="AN56">
        <f t="shared" si="48"/>
        <v>4444.2673658235653</v>
      </c>
      <c r="AO56">
        <f t="shared" si="49"/>
        <v>2627.3128386465014</v>
      </c>
      <c r="AP56">
        <f t="shared" si="50"/>
        <v>3323.0111076415224</v>
      </c>
      <c r="AQ56">
        <v>9516.743328395627</v>
      </c>
      <c r="AS56">
        <f t="shared" si="51"/>
        <v>11048.399632188031</v>
      </c>
      <c r="AT56">
        <f t="shared" si="52"/>
        <v>3327.8374322099553</v>
      </c>
      <c r="AU56">
        <f t="shared" si="53"/>
        <v>1909.5328507574859</v>
      </c>
      <c r="AV56">
        <f t="shared" si="54"/>
        <v>2223.4514162477926</v>
      </c>
      <c r="AW56">
        <f t="shared" si="45"/>
        <v>5811.0293492205901</v>
      </c>
      <c r="AX56">
        <f t="shared" si="55"/>
        <v>7276.1701625187661</v>
      </c>
      <c r="AY56">
        <f>(AT54+AT53+AT52+AT51)/(AS54+AS53+AS52+AS51)</f>
        <v>0.27963654092805229</v>
      </c>
      <c r="AZ56">
        <f>(AU54+AU53+AU52+AU51)/(AS54+AS53+AS52+AS51)</f>
        <v>0.16897655362715697</v>
      </c>
      <c r="BA56">
        <f>(AV54+AV53+AV52+AV51)/(AS54+AS53+AS52+AS51)</f>
        <v>0.19807802348787565</v>
      </c>
      <c r="BB56">
        <f t="shared" si="32"/>
        <v>0.25321465048710468</v>
      </c>
      <c r="BE56" s="291" t="s">
        <v>14</v>
      </c>
      <c r="BF56" s="83">
        <f t="shared" si="62"/>
        <v>1.1319529741188135</v>
      </c>
      <c r="BG56" s="84">
        <f t="shared" si="46"/>
        <v>8044.134305479507</v>
      </c>
      <c r="BH56" s="84">
        <f t="shared" si="23"/>
        <v>0.72239337740323784</v>
      </c>
      <c r="BI56">
        <f t="shared" si="63"/>
        <v>1.1082007934842808</v>
      </c>
      <c r="BJ56">
        <f t="shared" si="56"/>
        <v>10687.875695077615</v>
      </c>
      <c r="BK56">
        <f t="shared" si="24"/>
        <v>0.72236639162390726</v>
      </c>
      <c r="BL56">
        <f t="shared" si="64"/>
        <v>1.088839584036656</v>
      </c>
      <c r="BM56">
        <f t="shared" si="33"/>
        <v>12320.849128039692</v>
      </c>
      <c r="BN56">
        <f t="shared" si="25"/>
        <v>0.74174001210942375</v>
      </c>
      <c r="BO56">
        <f t="shared" si="65"/>
        <v>1.1472777177357854</v>
      </c>
      <c r="BP56">
        <f t="shared" si="33"/>
        <v>11082.87174409667</v>
      </c>
      <c r="BQ56">
        <f t="shared" si="57"/>
        <v>11285.884884305444</v>
      </c>
      <c r="BR56">
        <f t="shared" si="58"/>
        <v>0.72494574971040127</v>
      </c>
      <c r="BS56">
        <f t="shared" si="66"/>
        <v>1.1082984746957578</v>
      </c>
      <c r="BT56">
        <f t="shared" si="34"/>
        <v>15299.894936234927</v>
      </c>
      <c r="BU56">
        <f t="shared" si="59"/>
        <v>15730.152250129009</v>
      </c>
      <c r="BV56">
        <f t="shared" si="60"/>
        <v>0.74264027596482518</v>
      </c>
      <c r="BW56">
        <f t="shared" si="67"/>
        <v>1.1154196541123504</v>
      </c>
      <c r="BX56">
        <f t="shared" si="35"/>
        <v>6923.3120127239454</v>
      </c>
      <c r="BY56">
        <f t="shared" si="61"/>
        <v>6889.4304897491256</v>
      </c>
    </row>
    <row r="57" spans="1:77" ht="14.4" x14ac:dyDescent="0.3">
      <c r="B57" s="291" t="s">
        <v>15</v>
      </c>
      <c r="C57">
        <v>15815.22325236723</v>
      </c>
      <c r="D57">
        <v>9948.7917183539194</v>
      </c>
      <c r="E57">
        <v>7224.539618666955</v>
      </c>
      <c r="F57">
        <v>2660.9747399702828</v>
      </c>
      <c r="G57">
        <v>65.221199143468937</v>
      </c>
      <c r="H57">
        <v>4516.2880635230285</v>
      </c>
      <c r="I57">
        <v>3419.9357244348757</v>
      </c>
      <c r="J57">
        <v>4210.3167561121036</v>
      </c>
      <c r="K57">
        <v>3015.1614367219922</v>
      </c>
      <c r="M57" s="291" t="s">
        <v>15</v>
      </c>
      <c r="N57">
        <v>12335.366099002913</v>
      </c>
      <c r="O57">
        <v>7788.4285401938623</v>
      </c>
      <c r="P57">
        <v>5789.672793573015</v>
      </c>
      <c r="Q57">
        <v>1945.9370050681027</v>
      </c>
      <c r="R57">
        <v>52.743100511073258</v>
      </c>
      <c r="S57">
        <v>3573.3455969567372</v>
      </c>
      <c r="T57">
        <v>2628.5552657448061</v>
      </c>
      <c r="U57">
        <v>3650.7583934868526</v>
      </c>
      <c r="V57">
        <v>2525.2270101314934</v>
      </c>
      <c r="X57" s="291" t="s">
        <v>15</v>
      </c>
      <c r="Y57">
        <f t="shared" si="21"/>
        <v>0.77996787665685019</v>
      </c>
      <c r="Z57">
        <f t="shared" si="37"/>
        <v>0.78285170306917429</v>
      </c>
      <c r="AA57">
        <f t="shared" si="38"/>
        <v>0.80138986000069912</v>
      </c>
      <c r="AB57">
        <f t="shared" si="39"/>
        <v>0.73128728951776312</v>
      </c>
      <c r="AC57">
        <f t="shared" si="40"/>
        <v>0.80868032485960206</v>
      </c>
      <c r="AD57">
        <f t="shared" si="41"/>
        <v>0.79121294892985006</v>
      </c>
      <c r="AE57">
        <f t="shared" si="42"/>
        <v>0.76859785608373077</v>
      </c>
      <c r="AF57">
        <f t="shared" si="43"/>
        <v>0.86709827430134756</v>
      </c>
      <c r="AG57">
        <f t="shared" si="44"/>
        <v>0.83750971983671185</v>
      </c>
      <c r="AH57" s="291"/>
      <c r="AL57" s="291" t="s">
        <v>15</v>
      </c>
      <c r="AM57">
        <f t="shared" si="47"/>
        <v>15815.22325236723</v>
      </c>
      <c r="AN57">
        <f t="shared" si="48"/>
        <v>4210.3167561121036</v>
      </c>
      <c r="AO57">
        <f t="shared" si="49"/>
        <v>2660.9747399702828</v>
      </c>
      <c r="AP57">
        <f t="shared" si="50"/>
        <v>3015.1614367219922</v>
      </c>
      <c r="AQ57">
        <v>9948.7917183539194</v>
      </c>
      <c r="AS57">
        <f t="shared" si="51"/>
        <v>12335.366099002913</v>
      </c>
      <c r="AT57">
        <f t="shared" si="52"/>
        <v>3650.7583934868526</v>
      </c>
      <c r="AU57">
        <f t="shared" si="53"/>
        <v>1945.9370050681027</v>
      </c>
      <c r="AV57">
        <f t="shared" si="54"/>
        <v>2525.2270101314934</v>
      </c>
      <c r="AW57">
        <f t="shared" si="45"/>
        <v>6738.6707004479576</v>
      </c>
      <c r="AX57">
        <f t="shared" si="55"/>
        <v>7788.4285401938623</v>
      </c>
      <c r="AY57">
        <f>(AT54+AT53+AT52+AT51)/(AS54+AS53+AS52+AS51)</f>
        <v>0.27963654092805229</v>
      </c>
      <c r="AZ57">
        <f>(AU54+AU53+AU52+AU51)/(AS54+AS53+AS52+AS51)</f>
        <v>0.16897655362715697</v>
      </c>
      <c r="BA57">
        <f>(AV54+AV53+AV52+AV51)/(AS54+AS53+AS52+AS51)</f>
        <v>0.19807802348787565</v>
      </c>
      <c r="BB57">
        <f t="shared" si="32"/>
        <v>0.25451205330129995</v>
      </c>
      <c r="BE57" s="291" t="s">
        <v>15</v>
      </c>
      <c r="BF57" s="83">
        <f t="shared" si="62"/>
        <v>1.0943183991143239</v>
      </c>
      <c r="BG57" s="84">
        <f t="shared" si="46"/>
        <v>8907.1812565750915</v>
      </c>
      <c r="BH57" s="84">
        <f t="shared" si="23"/>
        <v>0.75654356932206968</v>
      </c>
      <c r="BI57">
        <f t="shared" si="63"/>
        <v>1.0804834043523153</v>
      </c>
      <c r="BJ57">
        <f t="shared" si="56"/>
        <v>11579.660751219237</v>
      </c>
      <c r="BK57">
        <f t="shared" si="24"/>
        <v>0.74998809482407736</v>
      </c>
      <c r="BL57">
        <f t="shared" si="64"/>
        <v>1.0699664451182391</v>
      </c>
      <c r="BM57">
        <f t="shared" si="33"/>
        <v>13101.161071572722</v>
      </c>
      <c r="BN57">
        <f t="shared" si="25"/>
        <v>0.79301590425279889</v>
      </c>
      <c r="BO57">
        <f t="shared" si="65"/>
        <v>1.1249543319423163</v>
      </c>
      <c r="BP57">
        <f t="shared" si="33"/>
        <v>11806.575571933141</v>
      </c>
      <c r="BQ57">
        <f t="shared" si="57"/>
        <v>11959.093193006836</v>
      </c>
      <c r="BR57">
        <f t="shared" si="58"/>
        <v>0.784638835718106</v>
      </c>
      <c r="BS57">
        <f t="shared" si="66"/>
        <v>1.0969648946871526</v>
      </c>
      <c r="BT57">
        <f t="shared" si="34"/>
        <v>15927.455874904814</v>
      </c>
      <c r="BU57">
        <f t="shared" si="59"/>
        <v>16169.409949118939</v>
      </c>
      <c r="BV57">
        <f t="shared" si="60"/>
        <v>0.81084237215904298</v>
      </c>
      <c r="BW57">
        <f t="shared" si="67"/>
        <v>1.1080812917034686</v>
      </c>
      <c r="BX57">
        <f t="shared" si="35"/>
        <v>7318.7042802858341</v>
      </c>
      <c r="BY57">
        <f t="shared" si="61"/>
        <v>7287.8169783836365</v>
      </c>
    </row>
    <row r="58" spans="1:77" ht="14.4" x14ac:dyDescent="0.3">
      <c r="B58" s="291" t="s">
        <v>16</v>
      </c>
      <c r="C58">
        <v>15462.421373952724</v>
      </c>
      <c r="D58">
        <v>10282.012025202057</v>
      </c>
      <c r="E58">
        <v>7491.0223595505622</v>
      </c>
      <c r="F58">
        <v>2735.1386032233308</v>
      </c>
      <c r="G58">
        <v>64.155000000000001</v>
      </c>
      <c r="H58">
        <v>3620.0551047078698</v>
      </c>
      <c r="I58">
        <v>4392.5219907739038</v>
      </c>
      <c r="J58">
        <v>3905.9981794684486</v>
      </c>
      <c r="K58">
        <v>2537.4171848013821</v>
      </c>
      <c r="M58" s="291" t="s">
        <v>16</v>
      </c>
      <c r="N58">
        <v>11290.005239032425</v>
      </c>
      <c r="O58">
        <v>8253.4637260557956</v>
      </c>
      <c r="P58">
        <v>6137.1771997786391</v>
      </c>
      <c r="Q58">
        <v>2059.0469105154962</v>
      </c>
      <c r="R58">
        <v>55.081313131313131</v>
      </c>
      <c r="S58">
        <v>2764.7090605520925</v>
      </c>
      <c r="T58">
        <v>3469.1601099857739</v>
      </c>
      <c r="U58">
        <v>2983.7502498388139</v>
      </c>
      <c r="V58">
        <v>2441.1224967126427</v>
      </c>
      <c r="X58" s="291" t="s">
        <v>16</v>
      </c>
      <c r="Y58">
        <f t="shared" si="21"/>
        <v>0.73015764905042901</v>
      </c>
      <c r="Z58">
        <f t="shared" si="37"/>
        <v>0.8027090131606418</v>
      </c>
      <c r="AA58">
        <f t="shared" si="38"/>
        <v>0.8192709760042487</v>
      </c>
      <c r="AB58">
        <f t="shared" si="39"/>
        <v>0.75281263921650332</v>
      </c>
      <c r="AC58">
        <f t="shared" si="40"/>
        <v>0.8585661777151139</v>
      </c>
      <c r="AD58">
        <f t="shared" si="41"/>
        <v>0.76372015910934543</v>
      </c>
      <c r="AE58">
        <f t="shared" si="42"/>
        <v>0.78978776139821993</v>
      </c>
      <c r="AF58">
        <f t="shared" si="43"/>
        <v>0.76388930888976003</v>
      </c>
      <c r="AG58">
        <f t="shared" si="44"/>
        <v>0.9620501158952004</v>
      </c>
      <c r="AH58" s="291"/>
      <c r="AL58" s="291" t="s">
        <v>16</v>
      </c>
      <c r="AM58">
        <f t="shared" si="47"/>
        <v>15462.421373952724</v>
      </c>
      <c r="AN58">
        <f t="shared" si="48"/>
        <v>3905.9981794684486</v>
      </c>
      <c r="AO58">
        <f t="shared" si="49"/>
        <v>2735.1386032233308</v>
      </c>
      <c r="AP58">
        <f t="shared" si="50"/>
        <v>2537.4171848013821</v>
      </c>
      <c r="AQ58">
        <v>10282.012025202057</v>
      </c>
      <c r="AS58">
        <f t="shared" si="51"/>
        <v>11290.005239032425</v>
      </c>
      <c r="AT58">
        <f t="shared" si="52"/>
        <v>2983.7502498388139</v>
      </c>
      <c r="AU58">
        <f t="shared" si="53"/>
        <v>2059.0469105154962</v>
      </c>
      <c r="AV58">
        <f t="shared" si="54"/>
        <v>2441.1224967126427</v>
      </c>
      <c r="AW58">
        <f t="shared" si="45"/>
        <v>6247.2080786781144</v>
      </c>
      <c r="AX58">
        <f t="shared" si="55"/>
        <v>8253.4637260557956</v>
      </c>
      <c r="AY58">
        <f>(AT54+AT53+AT52+AT51)/(AS54+AS53+AS52+AS51)</f>
        <v>0.27963654092805229</v>
      </c>
      <c r="AZ58">
        <f>(AU54+AU53+AU52+AU51)/(AS54+AS53+AS52+AS51)</f>
        <v>0.16897655362715697</v>
      </c>
      <c r="BA58">
        <f>(AV54+AV53+AV52+AV51)/(AS54+AS53+AS52+AS51)</f>
        <v>0.19807802348787565</v>
      </c>
      <c r="BB58">
        <f t="shared" si="32"/>
        <v>0.2550647498215044</v>
      </c>
      <c r="BE58" s="291" t="s">
        <v>16</v>
      </c>
      <c r="BF58" s="83">
        <f t="shared" si="62"/>
        <v>1.0094805089594701</v>
      </c>
      <c r="BG58" s="84">
        <f>BG62/BF62</f>
        <v>8677.0198465349367</v>
      </c>
      <c r="BH58" s="84">
        <f t="shared" si="23"/>
        <v>0.71997162495518108</v>
      </c>
      <c r="BI58">
        <f t="shared" si="63"/>
        <v>1.0153569936379034</v>
      </c>
      <c r="BJ58">
        <f t="shared" si="56"/>
        <v>11496.542127072538</v>
      </c>
      <c r="BK58">
        <f t="shared" si="24"/>
        <v>0.72250028725017179</v>
      </c>
      <c r="BL58">
        <f t="shared" si="64"/>
        <v>0.97707098111936097</v>
      </c>
      <c r="BM58">
        <f t="shared" si="33"/>
        <v>12866.410003867621</v>
      </c>
      <c r="BN58">
        <f t="shared" si="25"/>
        <v>0.71744630598139791</v>
      </c>
      <c r="BO58">
        <f t="shared" si="65"/>
        <v>1.0077302112575606</v>
      </c>
      <c r="BP58">
        <f t="shared" si="33"/>
        <v>11385.504188870116</v>
      </c>
      <c r="BQ58">
        <f t="shared" si="57"/>
        <v>11358.701776062326</v>
      </c>
      <c r="BR58">
        <f t="shared" si="58"/>
        <v>0.76310459609544767</v>
      </c>
      <c r="BS58">
        <f t="shared" si="66"/>
        <v>0.98203436774698172</v>
      </c>
      <c r="BT58">
        <f t="shared" si="34"/>
        <v>15543.343676561915</v>
      </c>
      <c r="BU58">
        <f t="shared" si="59"/>
        <v>15264.699955530774</v>
      </c>
      <c r="BV58">
        <f t="shared" si="60"/>
        <v>0.75093757611691425</v>
      </c>
      <c r="BW58">
        <f t="shared" si="67"/>
        <v>1.0602310994433439</v>
      </c>
      <c r="BX58">
        <f t="shared" si="35"/>
        <v>7694.2437751707239</v>
      </c>
      <c r="BY58">
        <f t="shared" si="61"/>
        <v>7546.8734219787257</v>
      </c>
    </row>
    <row r="59" spans="1:77" ht="14.4" x14ac:dyDescent="0.3">
      <c r="A59">
        <v>2009</v>
      </c>
      <c r="B59" s="291" t="s">
        <v>13</v>
      </c>
      <c r="C59">
        <v>12454.795473595976</v>
      </c>
      <c r="D59">
        <v>9036.4689607584296</v>
      </c>
      <c r="E59">
        <v>6422.0350464267076</v>
      </c>
      <c r="F59">
        <v>2552.7098730297726</v>
      </c>
      <c r="G59">
        <v>59.773829787234035</v>
      </c>
      <c r="H59">
        <v>1664.3548217240857</v>
      </c>
      <c r="I59">
        <v>1843.0804735995096</v>
      </c>
      <c r="J59">
        <v>3354.7347294830947</v>
      </c>
      <c r="K59">
        <v>1719.3136407300674</v>
      </c>
      <c r="L59" s="291">
        <v>2009</v>
      </c>
      <c r="M59" s="291" t="s">
        <v>13</v>
      </c>
      <c r="N59">
        <v>9081.0341202255258</v>
      </c>
      <c r="O59">
        <v>7502.1805405531513</v>
      </c>
      <c r="P59">
        <v>5440.7225207637075</v>
      </c>
      <c r="Q59">
        <v>2012.3047187373536</v>
      </c>
      <c r="R59">
        <v>50.963478260869564</v>
      </c>
      <c r="S59">
        <v>1156.5664117866468</v>
      </c>
      <c r="T59">
        <v>1456.3823069521288</v>
      </c>
      <c r="U59">
        <v>2214.8510215350634</v>
      </c>
      <c r="V59">
        <v>1704.8833889259504</v>
      </c>
      <c r="W59" s="291">
        <v>2009</v>
      </c>
      <c r="X59" s="291" t="s">
        <v>13</v>
      </c>
      <c r="Y59">
        <f t="shared" si="21"/>
        <v>0.7291194897160066</v>
      </c>
      <c r="Z59">
        <f t="shared" si="37"/>
        <v>0.83021150995283166</v>
      </c>
      <c r="AA59">
        <f t="shared" si="38"/>
        <v>0.84719601830746571</v>
      </c>
      <c r="AB59">
        <f t="shared" si="39"/>
        <v>0.78830138120983551</v>
      </c>
      <c r="AC59">
        <f t="shared" si="40"/>
        <v>0.85260520268276152</v>
      </c>
      <c r="AD59">
        <f t="shared" si="41"/>
        <v>0.69490375290803263</v>
      </c>
      <c r="AE59">
        <f t="shared" si="42"/>
        <v>0.7901892119272661</v>
      </c>
      <c r="AF59">
        <f t="shared" si="43"/>
        <v>0.66021644038493998</v>
      </c>
      <c r="AG59">
        <f t="shared" si="44"/>
        <v>0.99160696951256111</v>
      </c>
      <c r="AH59" s="291"/>
      <c r="AK59" s="291">
        <v>2009</v>
      </c>
      <c r="AL59" s="291" t="s">
        <v>13</v>
      </c>
      <c r="AM59">
        <f t="shared" si="47"/>
        <v>12454.795473595976</v>
      </c>
      <c r="AN59">
        <f t="shared" si="48"/>
        <v>3354.7347294830947</v>
      </c>
      <c r="AO59">
        <f t="shared" si="49"/>
        <v>2552.7098730297726</v>
      </c>
      <c r="AP59">
        <f t="shared" si="50"/>
        <v>1719.3136407300674</v>
      </c>
      <c r="AQ59">
        <v>9036.4689607584296</v>
      </c>
      <c r="AS59">
        <f t="shared" si="51"/>
        <v>9081.0341202255258</v>
      </c>
      <c r="AT59">
        <f t="shared" si="52"/>
        <v>2214.8510215350634</v>
      </c>
      <c r="AU59">
        <f t="shared" si="53"/>
        <v>2012.3047187373536</v>
      </c>
      <c r="AV59">
        <f t="shared" si="54"/>
        <v>1704.8833889259504</v>
      </c>
      <c r="AW59">
        <f t="shared" si="45"/>
        <v>4853.8783799531084</v>
      </c>
      <c r="AX59">
        <f t="shared" si="55"/>
        <v>7502.1805405531513</v>
      </c>
      <c r="AY59">
        <f>(AT58+AT57+AT56+AT55)/(AS58+AS57+AS56+AS55)</f>
        <v>0.29026446849688381</v>
      </c>
      <c r="AZ59">
        <f>(AU58+AU57+AU56+AU55)/(AS58+AS57+AS56+AS55)</f>
        <v>0.17408820253218088</v>
      </c>
      <c r="BA59">
        <f>(AV58+AV57+AV56+AV55)/(AS58+AS57+AS56+AS55)</f>
        <v>0.20287179225369453</v>
      </c>
      <c r="BB59">
        <f t="shared" si="32"/>
        <v>0.25731509131325681</v>
      </c>
      <c r="BD59" s="291">
        <v>2009</v>
      </c>
      <c r="BE59" s="291" t="s">
        <v>13</v>
      </c>
      <c r="BF59" s="83">
        <f t="shared" si="62"/>
        <v>0.9127663607324501</v>
      </c>
      <c r="BG59" s="84">
        <f t="shared" si="46"/>
        <v>6586.985570626236</v>
      </c>
      <c r="BH59" s="84">
        <f t="shared" si="23"/>
        <v>0.73688917759260275</v>
      </c>
      <c r="BI59">
        <f t="shared" si="63"/>
        <v>0.9313818891401362</v>
      </c>
      <c r="BJ59">
        <f t="shared" si="56"/>
        <v>9100.1513266539259</v>
      </c>
      <c r="BK59">
        <f t="shared" si="24"/>
        <v>0.7545130682145611</v>
      </c>
      <c r="BL59">
        <f t="shared" si="64"/>
        <v>0.89097446996465846</v>
      </c>
      <c r="BM59">
        <f t="shared" si="33"/>
        <v>9602.7268426408809</v>
      </c>
      <c r="BN59">
        <f t="shared" si="25"/>
        <v>0.73611688818424981</v>
      </c>
      <c r="BO59">
        <f t="shared" si="65"/>
        <v>0.84216720383104993</v>
      </c>
      <c r="BP59">
        <f t="shared" si="33"/>
        <v>8108.970156442615</v>
      </c>
      <c r="BQ59">
        <f t="shared" si="57"/>
        <v>8266.6645118131764</v>
      </c>
      <c r="BR59">
        <f t="shared" si="58"/>
        <v>0.80882795747720093</v>
      </c>
      <c r="BS59">
        <f t="shared" si="66"/>
        <v>0.84459166618152259</v>
      </c>
      <c r="BT59">
        <f t="shared" si="34"/>
        <v>11128.20726313595</v>
      </c>
      <c r="BU59">
        <f t="shared" si="59"/>
        <v>11621.399241296271</v>
      </c>
      <c r="BV59">
        <f t="shared" si="60"/>
        <v>0.78841205802107794</v>
      </c>
      <c r="BW59">
        <f t="shared" si="67"/>
        <v>0.99392281506941726</v>
      </c>
      <c r="BX59">
        <f t="shared" si="35"/>
        <v>6429.9495764744361</v>
      </c>
      <c r="BY59">
        <f t="shared" si="61"/>
        <v>6483.7590877286566</v>
      </c>
    </row>
    <row r="60" spans="1:77" ht="14.4" x14ac:dyDescent="0.3">
      <c r="B60" s="291" t="s">
        <v>14</v>
      </c>
      <c r="C60">
        <v>13357.901488994827</v>
      </c>
      <c r="D60">
        <v>9130.6946216955348</v>
      </c>
      <c r="E60">
        <v>6460.1819900691271</v>
      </c>
      <c r="F60">
        <v>2612.3208356000428</v>
      </c>
      <c r="G60">
        <v>59.407855626326963</v>
      </c>
      <c r="H60">
        <v>2079.9914820053432</v>
      </c>
      <c r="I60">
        <v>2493.0056881383357</v>
      </c>
      <c r="J60">
        <v>4032.9475077112893</v>
      </c>
      <c r="K60">
        <v>2036.8394522014544</v>
      </c>
      <c r="M60" s="291" t="s">
        <v>14</v>
      </c>
      <c r="N60">
        <v>9976.2895128734181</v>
      </c>
      <c r="O60">
        <v>7796.5907672244684</v>
      </c>
      <c r="P60">
        <v>5637.2816777548369</v>
      </c>
      <c r="Q60">
        <v>2104.0436216921798</v>
      </c>
      <c r="R60">
        <v>51.965128205128202</v>
      </c>
      <c r="S60">
        <v>1673.4458277124686</v>
      </c>
      <c r="T60">
        <v>1995.2542161520191</v>
      </c>
      <c r="U60">
        <v>2551.0971721867131</v>
      </c>
      <c r="V60">
        <v>1870.1018475750577</v>
      </c>
      <c r="X60" s="291" t="s">
        <v>14</v>
      </c>
      <c r="Y60">
        <f t="shared" si="21"/>
        <v>0.74684556710442751</v>
      </c>
      <c r="Z60">
        <f t="shared" si="37"/>
        <v>0.85388802169540434</v>
      </c>
      <c r="AA60">
        <f t="shared" si="38"/>
        <v>0.87261963926414332</v>
      </c>
      <c r="AB60">
        <f t="shared" si="39"/>
        <v>0.80543078515426181</v>
      </c>
      <c r="AC60">
        <f t="shared" si="40"/>
        <v>0.87471812704344665</v>
      </c>
      <c r="AD60">
        <f t="shared" si="41"/>
        <v>0.80454455808592096</v>
      </c>
      <c r="AE60">
        <f t="shared" si="42"/>
        <v>0.80034081977646232</v>
      </c>
      <c r="AF60">
        <f t="shared" si="43"/>
        <v>0.63256394170983621</v>
      </c>
      <c r="AG60">
        <f t="shared" si="44"/>
        <v>0.9181390538924491</v>
      </c>
      <c r="AH60" s="291"/>
      <c r="AL60" s="291" t="s">
        <v>14</v>
      </c>
      <c r="AM60">
        <f t="shared" si="47"/>
        <v>13357.901488994827</v>
      </c>
      <c r="AN60">
        <f t="shared" si="48"/>
        <v>4032.9475077112893</v>
      </c>
      <c r="AO60">
        <f t="shared" si="49"/>
        <v>2612.3208356000428</v>
      </c>
      <c r="AP60">
        <f t="shared" si="50"/>
        <v>2036.8394522014544</v>
      </c>
      <c r="AQ60">
        <v>9130.6946216955348</v>
      </c>
      <c r="AS60">
        <f t="shared" si="51"/>
        <v>9976.2895128734181</v>
      </c>
      <c r="AT60">
        <f t="shared" si="52"/>
        <v>2551.0971721867131</v>
      </c>
      <c r="AU60">
        <f t="shared" si="53"/>
        <v>2104.0436216921798</v>
      </c>
      <c r="AV60">
        <f t="shared" si="54"/>
        <v>1870.1018475750577</v>
      </c>
      <c r="AW60">
        <f t="shared" si="45"/>
        <v>5321.1487189945246</v>
      </c>
      <c r="AX60">
        <f t="shared" si="55"/>
        <v>7796.5907672244684</v>
      </c>
      <c r="AY60">
        <f>(AT58+AT57+AT56+AT55)/(AS58+AS57+AS56+AS55)</f>
        <v>0.29026446849688381</v>
      </c>
      <c r="AZ60">
        <f>(AU58+AU57+AU56+AU55)/(AS58+AS57+AS56+AS55)</f>
        <v>0.17408820253218088</v>
      </c>
      <c r="BA60">
        <f>(AV58+AV57+AV56+AV55)/(AS58+AS57+AS56+AS55)</f>
        <v>0.20287179225369453</v>
      </c>
      <c r="BB60">
        <f t="shared" si="32"/>
        <v>0.25719529508475275</v>
      </c>
      <c r="BE60" s="291" t="s">
        <v>14</v>
      </c>
      <c r="BF60" s="83">
        <f t="shared" si="62"/>
        <v>0.84382172651528908</v>
      </c>
      <c r="BG60" s="84">
        <f t="shared" si="46"/>
        <v>6787.8152979705837</v>
      </c>
      <c r="BH60" s="84">
        <f t="shared" si="23"/>
        <v>0.78392656332081367</v>
      </c>
      <c r="BI60">
        <f t="shared" si="63"/>
        <v>0.88073041942805086</v>
      </c>
      <c r="BJ60">
        <f t="shared" si="56"/>
        <v>9413.1372437205791</v>
      </c>
      <c r="BK60">
        <f t="shared" si="24"/>
        <v>0.78881165210248949</v>
      </c>
      <c r="BL60">
        <f t="shared" si="64"/>
        <v>0.866183480833846</v>
      </c>
      <c r="BM60">
        <f t="shared" si="33"/>
        <v>10672.115984554077</v>
      </c>
      <c r="BN60">
        <f t="shared" si="25"/>
        <v>0.73764620835969785</v>
      </c>
      <c r="BO60">
        <f t="shared" si="65"/>
        <v>0.78040106185937552</v>
      </c>
      <c r="BP60">
        <f t="shared" si="33"/>
        <v>8649.0848775443101</v>
      </c>
      <c r="BQ60">
        <f t="shared" si="57"/>
        <v>8749.4725978849492</v>
      </c>
      <c r="BR60">
        <f t="shared" si="58"/>
        <v>0.83144640946237969</v>
      </c>
      <c r="BS60">
        <f t="shared" si="66"/>
        <v>0.8162468924016606</v>
      </c>
      <c r="BT60">
        <f t="shared" si="34"/>
        <v>12488.491695773662</v>
      </c>
      <c r="BU60">
        <f t="shared" si="59"/>
        <v>12782.420105596238</v>
      </c>
      <c r="BV60">
        <f t="shared" si="60"/>
        <v>0.78010603490678443</v>
      </c>
      <c r="BW60">
        <f t="shared" si="67"/>
        <v>0.94736489881739694</v>
      </c>
      <c r="BX60">
        <f t="shared" si="35"/>
        <v>6558.9027844154889</v>
      </c>
      <c r="BY60">
        <f t="shared" si="61"/>
        <v>6518.3737860954916</v>
      </c>
    </row>
    <row r="61" spans="1:77" ht="14.4" x14ac:dyDescent="0.3">
      <c r="B61" s="291" t="s">
        <v>15</v>
      </c>
      <c r="C61">
        <v>14452.145308997759</v>
      </c>
      <c r="D61">
        <v>9334.7137856642057</v>
      </c>
      <c r="E61">
        <v>6643.8536152821289</v>
      </c>
      <c r="F61">
        <v>2638.702327885092</v>
      </c>
      <c r="G61">
        <v>59.796145610278366</v>
      </c>
      <c r="H61">
        <v>2832.9625110494708</v>
      </c>
      <c r="I61">
        <v>2862.1767578040904</v>
      </c>
      <c r="J61">
        <v>4104.8382795091475</v>
      </c>
      <c r="K61">
        <v>2013.1178349140491</v>
      </c>
      <c r="M61" s="291" t="s">
        <v>15</v>
      </c>
      <c r="N61">
        <v>11126.944816024001</v>
      </c>
      <c r="O61">
        <v>8050.4545066477867</v>
      </c>
      <c r="P61">
        <v>5872.410734431086</v>
      </c>
      <c r="Q61">
        <v>2119.4440528983209</v>
      </c>
      <c r="R61">
        <v>53.032367972742762</v>
      </c>
      <c r="S61">
        <v>2440.483840937552</v>
      </c>
      <c r="T61">
        <v>2341.4093190903727</v>
      </c>
      <c r="U61">
        <v>2919.5537642297586</v>
      </c>
      <c r="V61">
        <v>2053.7307578603763</v>
      </c>
      <c r="X61" s="291" t="s">
        <v>15</v>
      </c>
      <c r="Y61">
        <f t="shared" si="21"/>
        <v>0.76991647801219365</v>
      </c>
      <c r="Z61">
        <f t="shared" si="37"/>
        <v>0.86242114021870486</v>
      </c>
      <c r="AA61">
        <f t="shared" si="38"/>
        <v>0.88388623146714473</v>
      </c>
      <c r="AB61">
        <f t="shared" si="39"/>
        <v>0.8032145310596841</v>
      </c>
      <c r="AC61">
        <f t="shared" si="40"/>
        <v>0.8868860598203343</v>
      </c>
      <c r="AD61">
        <f t="shared" si="41"/>
        <v>0.86145998452816619</v>
      </c>
      <c r="AE61">
        <f t="shared" si="42"/>
        <v>0.8180519643681059</v>
      </c>
      <c r="AF61">
        <f t="shared" si="43"/>
        <v>0.7112469640530823</v>
      </c>
      <c r="AG61">
        <f t="shared" si="44"/>
        <v>1.0201741409479199</v>
      </c>
      <c r="AH61" s="291"/>
      <c r="AL61" s="291" t="s">
        <v>15</v>
      </c>
      <c r="AM61">
        <f t="shared" si="47"/>
        <v>14452.145308997759</v>
      </c>
      <c r="AN61">
        <f t="shared" si="48"/>
        <v>4104.8382795091475</v>
      </c>
      <c r="AO61">
        <f t="shared" si="49"/>
        <v>2638.702327885092</v>
      </c>
      <c r="AP61">
        <f t="shared" si="50"/>
        <v>2013.1178349140491</v>
      </c>
      <c r="AQ61">
        <v>9334.7137856642057</v>
      </c>
      <c r="AS61">
        <f t="shared" si="51"/>
        <v>11126.944816024001</v>
      </c>
      <c r="AT61">
        <f t="shared" si="52"/>
        <v>2919.5537642297586</v>
      </c>
      <c r="AU61">
        <f t="shared" si="53"/>
        <v>2119.4440528983209</v>
      </c>
      <c r="AV61">
        <f t="shared" si="54"/>
        <v>2053.7307578603763</v>
      </c>
      <c r="AW61">
        <f t="shared" si="45"/>
        <v>6087.9469988959208</v>
      </c>
      <c r="AX61">
        <f t="shared" si="55"/>
        <v>8050.4545066477867</v>
      </c>
      <c r="AY61">
        <f>(AT58+AT57+AT56+AT55)/(AS58+AS57+AS56+AS55)</f>
        <v>0.29026446849688381</v>
      </c>
      <c r="AZ61">
        <f>(AU58+AU57+AU56+AU55)/(AS58+AS57+AS56+AS55)</f>
        <v>0.17408820253218088</v>
      </c>
      <c r="BA61">
        <f>(AV58+AV57+AV56+AV55)/(AS58+AS57+AS56+AS55)</f>
        <v>0.20287179225369453</v>
      </c>
      <c r="BB61">
        <f t="shared" si="32"/>
        <v>0.25913083291393568</v>
      </c>
      <c r="BE61" s="291" t="s">
        <v>15</v>
      </c>
      <c r="BF61" s="83">
        <f t="shared" si="62"/>
        <v>0.85539221213893857</v>
      </c>
      <c r="BG61" s="84">
        <f t="shared" si="46"/>
        <v>7619.1334789842585</v>
      </c>
      <c r="BH61" s="84">
        <f t="shared" si="23"/>
        <v>0.79903403919726745</v>
      </c>
      <c r="BI61">
        <f t="shared" si="63"/>
        <v>0.88880943172576965</v>
      </c>
      <c r="BJ61">
        <f t="shared" si="56"/>
        <v>10292.111691868369</v>
      </c>
      <c r="BK61">
        <f t="shared" si="24"/>
        <v>0.79744480991969502</v>
      </c>
      <c r="BL61">
        <f t="shared" si="64"/>
        <v>0.8974096352537102</v>
      </c>
      <c r="BM61">
        <f t="shared" si="33"/>
        <v>11757.108178640183</v>
      </c>
      <c r="BN61">
        <f t="shared" si="25"/>
        <v>0.76613233681817494</v>
      </c>
      <c r="BO61">
        <f t="shared" si="65"/>
        <v>0.80382340384400763</v>
      </c>
      <c r="BP61">
        <f t="shared" si="33"/>
        <v>9490.4017639728081</v>
      </c>
      <c r="BQ61">
        <f t="shared" si="57"/>
        <v>9721.7225365175673</v>
      </c>
      <c r="BR61">
        <f t="shared" si="58"/>
        <v>0.85788546778530506</v>
      </c>
      <c r="BS61">
        <f t="shared" si="66"/>
        <v>0.85210496536646396</v>
      </c>
      <c r="BT61">
        <f t="shared" si="34"/>
        <v>13571.86423666165</v>
      </c>
      <c r="BU61">
        <f t="shared" si="59"/>
        <v>13826.560816026715</v>
      </c>
      <c r="BV61">
        <f t="shared" si="60"/>
        <v>0.81501194884534522</v>
      </c>
      <c r="BW61">
        <f t="shared" si="67"/>
        <v>0.91961476740128045</v>
      </c>
      <c r="BX61">
        <f t="shared" si="35"/>
        <v>6730.3885343938127</v>
      </c>
      <c r="BY61">
        <f t="shared" si="61"/>
        <v>6696.0114577791137</v>
      </c>
    </row>
    <row r="62" spans="1:77" ht="14.4" x14ac:dyDescent="0.3">
      <c r="B62" s="291" t="s">
        <v>16</v>
      </c>
      <c r="C62">
        <v>15062.34372332828</v>
      </c>
      <c r="D62">
        <v>9826.3509412038111</v>
      </c>
      <c r="E62">
        <v>7045.7571331290428</v>
      </c>
      <c r="F62">
        <v>2736.7532068852101</v>
      </c>
      <c r="G62">
        <v>58.985000000000007</v>
      </c>
      <c r="H62">
        <v>2898.2331686482012</v>
      </c>
      <c r="I62">
        <v>4022.7455373771536</v>
      </c>
      <c r="J62">
        <v>4230.7451368208112</v>
      </c>
      <c r="K62">
        <v>2174.9290155440417</v>
      </c>
      <c r="M62" s="291" t="s">
        <v>16</v>
      </c>
      <c r="N62">
        <v>11499.987067160471</v>
      </c>
      <c r="O62">
        <v>8538.4509352785317</v>
      </c>
      <c r="P62">
        <v>6255.6702822357502</v>
      </c>
      <c r="Q62">
        <v>2225.0802218688186</v>
      </c>
      <c r="R62">
        <v>53.344949494949489</v>
      </c>
      <c r="S62">
        <v>2380.1175200356192</v>
      </c>
      <c r="T62">
        <v>3363.18811813916</v>
      </c>
      <c r="U62">
        <v>3106.5826523210835</v>
      </c>
      <c r="V62">
        <v>2226.5409842486638</v>
      </c>
      <c r="X62" s="291" t="s">
        <v>16</v>
      </c>
      <c r="Y62">
        <f t="shared" si="21"/>
        <v>0.76349253996570954</v>
      </c>
      <c r="Z62">
        <f t="shared" si="37"/>
        <v>0.86893405154859038</v>
      </c>
      <c r="AA62">
        <f t="shared" si="38"/>
        <v>0.88786345655056487</v>
      </c>
      <c r="AB62">
        <f t="shared" si="39"/>
        <v>0.81303649019973434</v>
      </c>
      <c r="AC62">
        <f t="shared" si="40"/>
        <v>0.9043816138840296</v>
      </c>
      <c r="AD62">
        <f t="shared" si="41"/>
        <v>0.82123051581310746</v>
      </c>
      <c r="AE62">
        <f t="shared" si="42"/>
        <v>0.83604296789102206</v>
      </c>
      <c r="AF62">
        <f t="shared" si="43"/>
        <v>0.73428735408427881</v>
      </c>
      <c r="AG62">
        <f t="shared" si="44"/>
        <v>1.0237304152621789</v>
      </c>
      <c r="AH62" s="291"/>
      <c r="AL62" s="291" t="s">
        <v>16</v>
      </c>
      <c r="AM62">
        <f t="shared" si="47"/>
        <v>15062.34372332828</v>
      </c>
      <c r="AN62">
        <f t="shared" si="48"/>
        <v>4230.7451368208112</v>
      </c>
      <c r="AO62">
        <f t="shared" si="49"/>
        <v>2736.7532068852101</v>
      </c>
      <c r="AP62">
        <f t="shared" si="50"/>
        <v>2174.9290155440417</v>
      </c>
      <c r="AQ62">
        <v>9826.3509412038111</v>
      </c>
      <c r="AS62">
        <f t="shared" si="51"/>
        <v>11499.987067160471</v>
      </c>
      <c r="AT62">
        <f t="shared" si="52"/>
        <v>3106.5826523210835</v>
      </c>
      <c r="AU62">
        <f t="shared" si="53"/>
        <v>2225.0802218688186</v>
      </c>
      <c r="AV62">
        <f t="shared" si="54"/>
        <v>2226.5409842486638</v>
      </c>
      <c r="AW62">
        <f t="shared" si="45"/>
        <v>6168.3241929705691</v>
      </c>
      <c r="AX62">
        <f t="shared" si="55"/>
        <v>8538.4509352785317</v>
      </c>
      <c r="AY62">
        <f>(AT58+AT57+AT56+AT55)/(AS58+AS57+AS56+AS55)</f>
        <v>0.29026446849688381</v>
      </c>
      <c r="AZ62">
        <f>(AU58+AU57+AU56+AU55)/(AS58+AS57+AS56+AS55)</f>
        <v>0.17408820253218088</v>
      </c>
      <c r="BA62">
        <f>(AV58+AV57+AV56+AV55)/(AS58+AS57+AS56+AS55)</f>
        <v>0.20287179225369453</v>
      </c>
      <c r="BB62">
        <f t="shared" si="32"/>
        <v>0.26247257510213312</v>
      </c>
      <c r="BE62" s="291" t="s">
        <v>16</v>
      </c>
      <c r="BF62" s="83">
        <f t="shared" si="62"/>
        <v>0.90645017204476674</v>
      </c>
      <c r="BG62" s="84">
        <f t="shared" si="46"/>
        <v>7865.2861327274495</v>
      </c>
      <c r="BH62" s="84">
        <f t="shared" si="23"/>
        <v>0.78424663627991575</v>
      </c>
      <c r="BI62">
        <f t="shared" si="63"/>
        <v>0.92954143379289267</v>
      </c>
      <c r="BJ62">
        <f t="shared" si="56"/>
        <v>10686.512252459399</v>
      </c>
      <c r="BK62">
        <f t="shared" si="24"/>
        <v>0.78542037070211801</v>
      </c>
      <c r="BL62">
        <f t="shared" si="64"/>
        <v>0.968547538556631</v>
      </c>
      <c r="BM62">
        <f t="shared" si="33"/>
        <v>12461.729739306396</v>
      </c>
      <c r="BN62">
        <f t="shared" si="25"/>
        <v>0.74427122392463974</v>
      </c>
      <c r="BO62">
        <f t="shared" si="65"/>
        <v>0.89290541327294193</v>
      </c>
      <c r="BP62">
        <f t="shared" si="33"/>
        <v>10166.178323083883</v>
      </c>
      <c r="BQ62">
        <f t="shared" si="57"/>
        <v>10269.7743951663</v>
      </c>
      <c r="BR62">
        <f t="shared" si="58"/>
        <v>0.82576410824482505</v>
      </c>
      <c r="BS62">
        <f t="shared" si="66"/>
        <v>0.94657900444540743</v>
      </c>
      <c r="BT62">
        <f t="shared" si="34"/>
        <v>14713.002783112797</v>
      </c>
      <c r="BU62">
        <f t="shared" si="59"/>
        <v>14500.519531987111</v>
      </c>
      <c r="BV62">
        <f t="shared" si="60"/>
        <v>0.78171995201016209</v>
      </c>
      <c r="BW62">
        <f t="shared" si="67"/>
        <v>0.93970220568988672</v>
      </c>
      <c r="BX62">
        <f t="shared" si="35"/>
        <v>7230.2978466436098</v>
      </c>
      <c r="BY62">
        <f t="shared" si="61"/>
        <v>7089.5977343186005</v>
      </c>
    </row>
    <row r="63" spans="1:77" ht="14.4" x14ac:dyDescent="0.3">
      <c r="A63">
        <v>2010</v>
      </c>
      <c r="B63" s="291" t="s">
        <v>13</v>
      </c>
      <c r="C63">
        <v>12961.759711956107</v>
      </c>
      <c r="D63">
        <v>9163.3800582023287</v>
      </c>
      <c r="E63">
        <v>6548.6655169535734</v>
      </c>
      <c r="F63">
        <v>2554.2734238178632</v>
      </c>
      <c r="G63">
        <v>59.174893617021269</v>
      </c>
      <c r="H63">
        <v>1696.1805701820369</v>
      </c>
      <c r="I63">
        <v>1777.7271208521724</v>
      </c>
      <c r="J63">
        <v>3987.6942741361713</v>
      </c>
      <c r="K63">
        <v>1924.8636087095742</v>
      </c>
      <c r="L63" s="291">
        <v>2010</v>
      </c>
      <c r="M63" s="291" t="s">
        <v>13</v>
      </c>
      <c r="N63">
        <v>10891.008669756235</v>
      </c>
      <c r="O63">
        <v>8154.1340861105609</v>
      </c>
      <c r="P63">
        <v>5926.4652758015955</v>
      </c>
      <c r="Q63">
        <v>2177.4691056252532</v>
      </c>
      <c r="R63">
        <v>53.28</v>
      </c>
      <c r="S63">
        <v>1441.5468948153673</v>
      </c>
      <c r="T63">
        <v>1520.1599410632668</v>
      </c>
      <c r="U63">
        <v>3019.9254665930425</v>
      </c>
      <c r="V63">
        <v>1773.1344396264176</v>
      </c>
      <c r="W63" s="291">
        <v>2010</v>
      </c>
      <c r="X63" s="291" t="s">
        <v>13</v>
      </c>
      <c r="Y63">
        <f t="shared" si="21"/>
        <v>0.84024151903620137</v>
      </c>
      <c r="Z63">
        <f t="shared" si="37"/>
        <v>0.88986095025182643</v>
      </c>
      <c r="AA63">
        <f t="shared" si="38"/>
        <v>0.90498823927696581</v>
      </c>
      <c r="AB63">
        <f t="shared" si="39"/>
        <v>0.85248082109024881</v>
      </c>
      <c r="AC63">
        <f t="shared" si="40"/>
        <v>0.90038184681542643</v>
      </c>
      <c r="AD63">
        <f t="shared" si="41"/>
        <v>0.84987820292072913</v>
      </c>
      <c r="AE63">
        <f t="shared" si="42"/>
        <v>0.85511433292110772</v>
      </c>
      <c r="AF63">
        <f t="shared" si="43"/>
        <v>0.75731118259993235</v>
      </c>
      <c r="AG63">
        <f t="shared" si="44"/>
        <v>0.92117406740061147</v>
      </c>
      <c r="AH63" s="291"/>
      <c r="AK63" s="291">
        <v>2010</v>
      </c>
      <c r="AL63" s="291" t="s">
        <v>13</v>
      </c>
      <c r="AM63">
        <f t="shared" si="47"/>
        <v>12961.759711956107</v>
      </c>
      <c r="AN63">
        <f t="shared" si="48"/>
        <v>3987.6942741361713</v>
      </c>
      <c r="AO63">
        <f t="shared" si="49"/>
        <v>2554.2734238178632</v>
      </c>
      <c r="AP63">
        <f t="shared" si="50"/>
        <v>1924.8636087095742</v>
      </c>
      <c r="AQ63">
        <v>9163.3800582023287</v>
      </c>
      <c r="AS63">
        <f t="shared" si="51"/>
        <v>10891.008669756235</v>
      </c>
      <c r="AT63">
        <f t="shared" si="52"/>
        <v>3019.9254665930425</v>
      </c>
      <c r="AU63">
        <f t="shared" si="53"/>
        <v>2177.4691056252532</v>
      </c>
      <c r="AV63">
        <f t="shared" si="54"/>
        <v>1773.1344396264176</v>
      </c>
      <c r="AW63">
        <f t="shared" si="45"/>
        <v>5693.6140975379394</v>
      </c>
      <c r="AX63">
        <f t="shared" si="55"/>
        <v>8154.1340861105609</v>
      </c>
      <c r="AY63">
        <f>(AT62+AT61+AT60+AT59)/(AS62+AS61+AS60+AS59)</f>
        <v>0.2589007402580773</v>
      </c>
      <c r="AZ63">
        <f>(AU62+AU61+AU60+AU59)/(AS62+AS61+AS60+AS59)</f>
        <v>0.20297526033280219</v>
      </c>
      <c r="BA63">
        <f>(AV62+AV61+AV60+AV59)/(AS62+AS61+AS60+AS59)</f>
        <v>0.18844661806521873</v>
      </c>
      <c r="BB63">
        <f t="shared" si="32"/>
        <v>0.26533361717156856</v>
      </c>
      <c r="BD63" s="291">
        <v>2010</v>
      </c>
      <c r="BE63" s="291" t="s">
        <v>13</v>
      </c>
      <c r="BF63" s="83">
        <f t="shared" si="62"/>
        <v>0.98463464997579786</v>
      </c>
      <c r="BG63" s="84">
        <f t="shared" si="46"/>
        <v>6485.774231729195</v>
      </c>
      <c r="BH63" s="84">
        <f t="shared" si="23"/>
        <v>0.87786190115654783</v>
      </c>
      <c r="BI63">
        <f t="shared" si="63"/>
        <v>0.98901072982890914</v>
      </c>
      <c r="BJ63">
        <f t="shared" si="56"/>
        <v>9000.1473051275152</v>
      </c>
      <c r="BK63">
        <f t="shared" si="24"/>
        <v>0.87455048637691979</v>
      </c>
      <c r="BL63">
        <f t="shared" si="64"/>
        <v>1.0509143757605817</v>
      </c>
      <c r="BM63">
        <f t="shared" si="33"/>
        <v>10091.643685433322</v>
      </c>
      <c r="BN63">
        <f t="shared" si="25"/>
        <v>0.86344106428454748</v>
      </c>
      <c r="BO63">
        <f t="shared" si="65"/>
        <v>1.019627809479601</v>
      </c>
      <c r="BP63">
        <f t="shared" si="33"/>
        <v>8268.1314777490406</v>
      </c>
      <c r="BQ63">
        <f t="shared" si="57"/>
        <v>8344.6556227116471</v>
      </c>
      <c r="BR63">
        <f t="shared" si="58"/>
        <v>0.90307568974424968</v>
      </c>
      <c r="BS63">
        <f t="shared" si="66"/>
        <v>1.0640398828959559</v>
      </c>
      <c r="BT63">
        <f t="shared" si="34"/>
        <v>11840.8563531091</v>
      </c>
      <c r="BU63">
        <f t="shared" si="59"/>
        <v>12332.349896847818</v>
      </c>
      <c r="BV63">
        <f t="shared" si="60"/>
        <v>0.88563476247255302</v>
      </c>
      <c r="BW63">
        <f t="shared" si="67"/>
        <v>1.0188953867650121</v>
      </c>
      <c r="BX63">
        <f t="shared" si="35"/>
        <v>6551.4459606014461</v>
      </c>
      <c r="BY63">
        <f t="shared" si="61"/>
        <v>6609.106634384465</v>
      </c>
    </row>
    <row r="64" spans="1:77" ht="14.4" x14ac:dyDescent="0.3">
      <c r="B64" s="291" t="s">
        <v>14</v>
      </c>
      <c r="C64">
        <v>14025.789215944822</v>
      </c>
      <c r="D64">
        <v>9493.1538172288074</v>
      </c>
      <c r="E64">
        <v>6851.0591432187721</v>
      </c>
      <c r="F64">
        <v>2582.3368295071259</v>
      </c>
      <c r="G64">
        <v>59.168789808917197</v>
      </c>
      <c r="H64">
        <v>2742.4671067106706</v>
      </c>
      <c r="I64">
        <v>2637.1692334917589</v>
      </c>
      <c r="J64">
        <v>4211.0625138803207</v>
      </c>
      <c r="K64">
        <v>2491.0897087032167</v>
      </c>
      <c r="M64" s="291" t="s">
        <v>14</v>
      </c>
      <c r="N64">
        <v>11845.548847223468</v>
      </c>
      <c r="O64">
        <v>8589.4514492991857</v>
      </c>
      <c r="P64">
        <v>6291.9452091458279</v>
      </c>
      <c r="Q64">
        <v>2244.8782089316087</v>
      </c>
      <c r="R64">
        <v>53.98974358974359</v>
      </c>
      <c r="S64">
        <v>2400.4071176206076</v>
      </c>
      <c r="T64">
        <v>2326.3458432304042</v>
      </c>
      <c r="U64">
        <v>3297.1461795467753</v>
      </c>
      <c r="V64">
        <v>2258.4984512973783</v>
      </c>
      <c r="X64" s="291" t="s">
        <v>14</v>
      </c>
      <c r="Y64">
        <f t="shared" si="21"/>
        <v>0.84455488848764326</v>
      </c>
      <c r="Z64">
        <f t="shared" si="37"/>
        <v>0.90480483247943144</v>
      </c>
      <c r="AA64">
        <f t="shared" si="38"/>
        <v>0.91839014634308636</v>
      </c>
      <c r="AB64">
        <f t="shared" si="39"/>
        <v>0.86932044777445794</v>
      </c>
      <c r="AC64">
        <f t="shared" si="40"/>
        <v>0.91246996540069369</v>
      </c>
      <c r="AD64">
        <f t="shared" si="41"/>
        <v>0.87527289269830788</v>
      </c>
      <c r="AE64">
        <f t="shared" si="42"/>
        <v>0.8821374880633629</v>
      </c>
      <c r="AF64">
        <f t="shared" si="43"/>
        <v>0.7829725084058633</v>
      </c>
      <c r="AG64">
        <f t="shared" si="44"/>
        <v>0.90663071803748163</v>
      </c>
      <c r="AH64" s="291"/>
      <c r="AL64" s="291" t="s">
        <v>14</v>
      </c>
      <c r="AM64">
        <f t="shared" si="47"/>
        <v>14025.789215944822</v>
      </c>
      <c r="AN64">
        <f t="shared" si="48"/>
        <v>4211.0625138803207</v>
      </c>
      <c r="AO64">
        <f t="shared" si="49"/>
        <v>2582.3368295071259</v>
      </c>
      <c r="AP64">
        <f t="shared" si="50"/>
        <v>2491.0897087032167</v>
      </c>
      <c r="AQ64">
        <v>9493.1538172288074</v>
      </c>
      <c r="AS64">
        <f t="shared" si="51"/>
        <v>11845.548847223468</v>
      </c>
      <c r="AT64">
        <f t="shared" si="52"/>
        <v>3297.1461795467753</v>
      </c>
      <c r="AU64">
        <f t="shared" si="53"/>
        <v>2244.8782089316087</v>
      </c>
      <c r="AV64">
        <f t="shared" si="54"/>
        <v>2258.4984512973783</v>
      </c>
      <c r="AW64">
        <f t="shared" si="45"/>
        <v>6303.5244587450852</v>
      </c>
      <c r="AX64">
        <f t="shared" si="55"/>
        <v>8589.4514492991857</v>
      </c>
      <c r="AY64">
        <f>(AT62+AT61+AT60+AT59)/(AS62+AS61+AS60+AS59)</f>
        <v>0.2589007402580773</v>
      </c>
      <c r="AZ64">
        <f>(AU62+AU61+AU60+AU59)/(AS62+AS61+AS60+AS59)</f>
        <v>0.20297526033280219</v>
      </c>
      <c r="BA64">
        <f>(AV62+AV61+AV60+AV59)/(AS62+AS61+AS60+AS59)</f>
        <v>0.18844661806521873</v>
      </c>
      <c r="BB64">
        <f t="shared" si="32"/>
        <v>0.26509327007752631</v>
      </c>
      <c r="BE64" s="291" t="s">
        <v>14</v>
      </c>
      <c r="BF64" s="83">
        <f t="shared" si="62"/>
        <v>1.075995198260945</v>
      </c>
      <c r="BG64" s="84">
        <f t="shared" si="46"/>
        <v>7303.6566672985336</v>
      </c>
      <c r="BH64" s="84">
        <f t="shared" si="23"/>
        <v>0.86306418084636283</v>
      </c>
      <c r="BI64">
        <f t="shared" si="63"/>
        <v>1.0520377074822942</v>
      </c>
      <c r="BJ64">
        <f t="shared" si="56"/>
        <v>9902.9753260999987</v>
      </c>
      <c r="BK64">
        <f t="shared" si="24"/>
        <v>0.8632155878594151</v>
      </c>
      <c r="BL64">
        <f t="shared" si="64"/>
        <v>1.065655657694101</v>
      </c>
      <c r="BM64">
        <f t="shared" si="33"/>
        <v>11372.800778507702</v>
      </c>
      <c r="BN64">
        <f t="shared" si="25"/>
        <v>0.84417821302516693</v>
      </c>
      <c r="BO64">
        <f t="shared" si="65"/>
        <v>1.114127488031003</v>
      </c>
      <c r="BP64">
        <f t="shared" si="33"/>
        <v>9636.1832083853769</v>
      </c>
      <c r="BQ64">
        <f t="shared" si="57"/>
        <v>9723.4795812605935</v>
      </c>
      <c r="BR64">
        <f t="shared" si="58"/>
        <v>0.88852844792239094</v>
      </c>
      <c r="BS64">
        <f t="shared" si="66"/>
        <v>1.0957470982452968</v>
      </c>
      <c r="BT64">
        <f t="shared" si="34"/>
        <v>13684.228537104476</v>
      </c>
      <c r="BU64">
        <f t="shared" si="59"/>
        <v>13934.542095140914</v>
      </c>
      <c r="BV64">
        <f t="shared" si="60"/>
        <v>0.86663044668052491</v>
      </c>
      <c r="BW64">
        <f t="shared" si="67"/>
        <v>1.0581563611165175</v>
      </c>
      <c r="BX64">
        <f t="shared" si="35"/>
        <v>6940.3447032740878</v>
      </c>
      <c r="BY64">
        <f t="shared" si="61"/>
        <v>6910.8169877216815</v>
      </c>
    </row>
    <row r="65" spans="1:77" ht="14.4" x14ac:dyDescent="0.3">
      <c r="B65" s="291" t="s">
        <v>15</v>
      </c>
      <c r="C65">
        <v>15005.10698870134</v>
      </c>
      <c r="D65">
        <v>9776.7264926379394</v>
      </c>
      <c r="E65">
        <v>7127.5733913074791</v>
      </c>
      <c r="F65">
        <v>2591.5542347696883</v>
      </c>
      <c r="G65">
        <v>59.193361884368301</v>
      </c>
      <c r="H65">
        <v>3693.2903892461968</v>
      </c>
      <c r="I65">
        <v>3014.7153842841767</v>
      </c>
      <c r="J65">
        <v>4197.2130339264968</v>
      </c>
      <c r="K65">
        <v>2720.2400303793725</v>
      </c>
      <c r="M65" s="291" t="s">
        <v>15</v>
      </c>
      <c r="N65">
        <v>12917.293567457868</v>
      </c>
      <c r="O65">
        <v>9009.2609659854024</v>
      </c>
      <c r="P65">
        <v>6686.1290182895555</v>
      </c>
      <c r="Q65">
        <v>2268.2540782388342</v>
      </c>
      <c r="R65">
        <v>54.767972742759788</v>
      </c>
      <c r="S65">
        <v>3394.7861304727921</v>
      </c>
      <c r="T65">
        <v>2742.0310898486141</v>
      </c>
      <c r="U65">
        <v>3331.8931768158468</v>
      </c>
      <c r="V65">
        <v>2705.7477719951962</v>
      </c>
      <c r="X65" s="291" t="s">
        <v>15</v>
      </c>
      <c r="Y65">
        <f t="shared" si="21"/>
        <v>0.86085981107528453</v>
      </c>
      <c r="Z65">
        <f t="shared" si="37"/>
        <v>0.92150076743678433</v>
      </c>
      <c r="AA65">
        <f t="shared" si="38"/>
        <v>0.93806526446205485</v>
      </c>
      <c r="AB65">
        <f t="shared" si="39"/>
        <v>0.87524854691702569</v>
      </c>
      <c r="AC65">
        <f t="shared" si="40"/>
        <v>0.92523842199986339</v>
      </c>
      <c r="AD65">
        <f t="shared" si="41"/>
        <v>0.91917660749272156</v>
      </c>
      <c r="AE65">
        <f t="shared" si="42"/>
        <v>0.90954890937397403</v>
      </c>
      <c r="AF65">
        <f t="shared" si="43"/>
        <v>0.79383465882808846</v>
      </c>
      <c r="AG65">
        <f t="shared" si="44"/>
        <v>0.9946724339682057</v>
      </c>
      <c r="AH65" s="291"/>
      <c r="AL65" s="291" t="s">
        <v>15</v>
      </c>
      <c r="AM65">
        <f t="shared" si="47"/>
        <v>15005.10698870134</v>
      </c>
      <c r="AN65">
        <f t="shared" si="48"/>
        <v>4197.2130339264968</v>
      </c>
      <c r="AO65">
        <f t="shared" si="49"/>
        <v>2591.5542347696883</v>
      </c>
      <c r="AP65">
        <f t="shared" si="50"/>
        <v>2720.2400303793725</v>
      </c>
      <c r="AQ65">
        <v>9776.7264926379394</v>
      </c>
      <c r="AS65">
        <f t="shared" si="51"/>
        <v>12917.293567457868</v>
      </c>
      <c r="AT65">
        <f t="shared" si="52"/>
        <v>3331.8931768158468</v>
      </c>
      <c r="AU65">
        <f t="shared" si="53"/>
        <v>2268.2540782388342</v>
      </c>
      <c r="AV65">
        <f t="shared" si="54"/>
        <v>2705.7477719951962</v>
      </c>
      <c r="AW65">
        <f t="shared" si="45"/>
        <v>7317.1463124031861</v>
      </c>
      <c r="AX65">
        <f t="shared" si="55"/>
        <v>9009.2609659854024</v>
      </c>
      <c r="AY65">
        <f>(AT62+AT61+AT60+AT59)/(AS62+AS61+AS60+AS59)</f>
        <v>0.2589007402580773</v>
      </c>
      <c r="AZ65">
        <f>(AU62+AU61+AU60+AU59)/(AS62+AS61+AS60+AS59)</f>
        <v>0.20297526033280219</v>
      </c>
      <c r="BA65">
        <f>(AV62+AV61+AV60+AV59)/(AS62+AS61+AS60+AS59)</f>
        <v>0.18844661806521873</v>
      </c>
      <c r="BB65">
        <f t="shared" si="32"/>
        <v>0.26301279419185647</v>
      </c>
      <c r="BE65" s="291" t="s">
        <v>15</v>
      </c>
      <c r="BF65" s="83">
        <f t="shared" si="62"/>
        <v>1.0670143651821993</v>
      </c>
      <c r="BG65" s="84">
        <f t="shared" si="46"/>
        <v>8129.7248723168304</v>
      </c>
      <c r="BH65" s="84">
        <f t="shared" si="23"/>
        <v>0.90004845518442822</v>
      </c>
      <c r="BI65">
        <f t="shared" si="63"/>
        <v>1.0437664648819698</v>
      </c>
      <c r="BJ65">
        <f t="shared" si="56"/>
        <v>10742.561036791836</v>
      </c>
      <c r="BK65">
        <f t="shared" si="24"/>
        <v>0.89228260912954604</v>
      </c>
      <c r="BL65">
        <f t="shared" si="64"/>
        <v>1.0525558432425477</v>
      </c>
      <c r="BM65">
        <f t="shared" si="33"/>
        <v>12375.012913062472</v>
      </c>
      <c r="BN65">
        <f t="shared" si="25"/>
        <v>0.86052754563014777</v>
      </c>
      <c r="BO65">
        <f t="shared" si="65"/>
        <v>1.1407368711571464</v>
      </c>
      <c r="BP65">
        <f t="shared" si="33"/>
        <v>10826.051214258603</v>
      </c>
      <c r="BQ65">
        <f t="shared" si="57"/>
        <v>10936.579750384528</v>
      </c>
      <c r="BR65">
        <f t="shared" si="58"/>
        <v>0.92581255030436105</v>
      </c>
      <c r="BS65">
        <f t="shared" si="66"/>
        <v>1.1096749728936055</v>
      </c>
      <c r="BT65">
        <f t="shared" si="34"/>
        <v>15060.35807893321</v>
      </c>
      <c r="BU65">
        <f t="shared" si="59"/>
        <v>15133.792784311025</v>
      </c>
      <c r="BV65">
        <f t="shared" si="60"/>
        <v>0.88675097837781347</v>
      </c>
      <c r="BW65">
        <f t="shared" si="67"/>
        <v>1.0706267205626574</v>
      </c>
      <c r="BX65">
        <f t="shared" si="35"/>
        <v>7205.7338046905579</v>
      </c>
      <c r="BY65">
        <f t="shared" si="61"/>
        <v>7185.1722578682511</v>
      </c>
    </row>
    <row r="66" spans="1:77" ht="15" thickBot="1" x14ac:dyDescent="0.35">
      <c r="B66" s="291" t="s">
        <v>16</v>
      </c>
      <c r="C66">
        <v>15827.419752312271</v>
      </c>
      <c r="D66">
        <v>10217.25870839466</v>
      </c>
      <c r="E66">
        <v>7507.3852672795365</v>
      </c>
      <c r="F66">
        <v>2654.1148558272121</v>
      </c>
      <c r="G66">
        <v>59.22</v>
      </c>
      <c r="H66">
        <v>3951.8742868071272</v>
      </c>
      <c r="I66">
        <v>4447.5890089109198</v>
      </c>
      <c r="J66">
        <v>4414.8269708377811</v>
      </c>
      <c r="K66">
        <v>2822.9291018998279</v>
      </c>
      <c r="M66" s="291" t="s">
        <v>16</v>
      </c>
      <c r="N66">
        <v>14086.644229959064</v>
      </c>
      <c r="O66">
        <v>9667.6680362573225</v>
      </c>
      <c r="P66">
        <v>7206.3451972487946</v>
      </c>
      <c r="Q66">
        <v>2404.5067452775302</v>
      </c>
      <c r="R66">
        <v>55.660101010101016</v>
      </c>
      <c r="S66">
        <v>3651.5869100623336</v>
      </c>
      <c r="T66">
        <v>4152.3412489118209</v>
      </c>
      <c r="U66">
        <v>3820.453348646035</v>
      </c>
      <c r="V66">
        <v>2925.7722742914693</v>
      </c>
      <c r="X66" s="291" t="s">
        <v>16</v>
      </c>
      <c r="Y66">
        <f t="shared" si="21"/>
        <v>0.89001520465147876</v>
      </c>
      <c r="Z66">
        <f t="shared" si="37"/>
        <v>0.94620957657793425</v>
      </c>
      <c r="AA66">
        <f t="shared" si="38"/>
        <v>0.95990080976091552</v>
      </c>
      <c r="AB66">
        <f t="shared" si="39"/>
        <v>0.90595429206778388</v>
      </c>
      <c r="AC66">
        <f t="shared" si="40"/>
        <v>0.93988687960319173</v>
      </c>
      <c r="AD66">
        <f t="shared" si="41"/>
        <v>0.9240139349201294</v>
      </c>
      <c r="AE66">
        <f t="shared" si="42"/>
        <v>0.93361622231560548</v>
      </c>
      <c r="AF66">
        <f t="shared" si="43"/>
        <v>0.86536876164844245</v>
      </c>
      <c r="AG66">
        <f t="shared" si="44"/>
        <v>1.0364313692194496</v>
      </c>
      <c r="AH66" s="291"/>
      <c r="AL66" s="291" t="s">
        <v>16</v>
      </c>
      <c r="AM66">
        <f t="shared" si="47"/>
        <v>15827.419752312271</v>
      </c>
      <c r="AN66">
        <f t="shared" si="48"/>
        <v>4414.8269708377811</v>
      </c>
      <c r="AO66">
        <f t="shared" si="49"/>
        <v>2654.1148558272121</v>
      </c>
      <c r="AP66">
        <f t="shared" si="50"/>
        <v>2822.9291018998279</v>
      </c>
      <c r="AQ66">
        <v>10217.25870839466</v>
      </c>
      <c r="AS66">
        <f t="shared" si="51"/>
        <v>14086.644229959064</v>
      </c>
      <c r="AT66">
        <f t="shared" si="52"/>
        <v>3820.453348646035</v>
      </c>
      <c r="AU66">
        <f t="shared" si="53"/>
        <v>2404.5067452775302</v>
      </c>
      <c r="AV66">
        <f t="shared" si="54"/>
        <v>2925.7722742914693</v>
      </c>
      <c r="AW66">
        <f t="shared" si="45"/>
        <v>7861.6841360354983</v>
      </c>
      <c r="AX66">
        <f t="shared" si="55"/>
        <v>9667.6680362573225</v>
      </c>
      <c r="AY66">
        <f>(AT62+AT61+AT60+AT59)/(AS62+AS61+AS60+AS59)</f>
        <v>0.2589007402580773</v>
      </c>
      <c r="AZ66">
        <f>(AU62+AU61+AU60+AU59)/(AS62+AS61+AS60+AS59)</f>
        <v>0.20297526033280219</v>
      </c>
      <c r="BA66">
        <f>(AV62+AV61+AV60+AV59)/(AS62+AS61+AS60+AS59)</f>
        <v>0.18844661806521873</v>
      </c>
      <c r="BB66">
        <f t="shared" si="32"/>
        <v>0.25999837513086976</v>
      </c>
      <c r="BE66" s="291" t="s">
        <v>16</v>
      </c>
      <c r="BF66" s="83">
        <f t="shared" si="62"/>
        <v>1.0848467057429423</v>
      </c>
      <c r="BG66" s="84">
        <f>BG70/BF70</f>
        <v>8532.6297508150201</v>
      </c>
      <c r="BH66" s="84">
        <f t="shared" si="23"/>
        <v>0.92136707739891865</v>
      </c>
      <c r="BI66">
        <f t="shared" si="63"/>
        <v>1.0533384094882643</v>
      </c>
      <c r="BJ66">
        <f t="shared" si="56"/>
        <v>11256.513818982432</v>
      </c>
      <c r="BK66">
        <f t="shared" si="24"/>
        <v>0.91202223409530481</v>
      </c>
      <c r="BL66">
        <f t="shared" si="64"/>
        <v>1.0714193002034402</v>
      </c>
      <c r="BM66">
        <f>BM70/BL70</f>
        <v>13351.737756612059</v>
      </c>
      <c r="BN66">
        <f t="shared" si="25"/>
        <v>0.87495258651978058</v>
      </c>
      <c r="BO66">
        <f t="shared" si="65"/>
        <v>1.140115746409567</v>
      </c>
      <c r="BP66">
        <f>BP70/BO70</f>
        <v>11590.619986955542</v>
      </c>
      <c r="BQ66">
        <f t="shared" si="57"/>
        <v>11581.407027547106</v>
      </c>
      <c r="BR66">
        <f t="shared" si="58"/>
        <v>0.93070572777534932</v>
      </c>
      <c r="BS66">
        <f t="shared" si="66"/>
        <v>1.1147358408950916</v>
      </c>
      <c r="BT66">
        <f>BT70/BS70</f>
        <v>16401.111529525067</v>
      </c>
      <c r="BU66">
        <f t="shared" si="59"/>
        <v>15996.233998384887</v>
      </c>
      <c r="BV66">
        <f t="shared" si="60"/>
        <v>0.89066583887781237</v>
      </c>
      <c r="BW66">
        <f t="shared" si="67"/>
        <v>1.0643680065188126</v>
      </c>
      <c r="BX66">
        <f>BX70/BW70</f>
        <v>7695.6977055693224</v>
      </c>
      <c r="BY66">
        <f t="shared" si="61"/>
        <v>7563.1438525674475</v>
      </c>
    </row>
    <row r="67" spans="1:77" ht="15" customHeight="1" x14ac:dyDescent="0.3">
      <c r="A67">
        <v>2011</v>
      </c>
      <c r="B67" s="291" t="s">
        <v>13</v>
      </c>
      <c r="C67">
        <v>13386.1</v>
      </c>
      <c r="D67">
        <v>9495.4</v>
      </c>
      <c r="E67">
        <v>6841.9</v>
      </c>
      <c r="F67">
        <v>2597.1999999999998</v>
      </c>
      <c r="G67">
        <v>56.3</v>
      </c>
      <c r="H67">
        <v>2503.5</v>
      </c>
      <c r="I67">
        <v>1890.9</v>
      </c>
      <c r="J67">
        <v>3971.6</v>
      </c>
      <c r="K67">
        <v>2480.1</v>
      </c>
      <c r="L67" s="291">
        <v>2011</v>
      </c>
      <c r="M67" s="291" t="s">
        <v>13</v>
      </c>
      <c r="N67">
        <v>13024.8</v>
      </c>
      <c r="O67">
        <v>9399.6</v>
      </c>
      <c r="P67">
        <v>6777.3</v>
      </c>
      <c r="Q67">
        <v>2566.8000000000002</v>
      </c>
      <c r="R67">
        <v>55.5</v>
      </c>
      <c r="S67">
        <v>2412.1</v>
      </c>
      <c r="T67">
        <v>1800.5</v>
      </c>
      <c r="U67">
        <v>3607.1</v>
      </c>
      <c r="V67">
        <v>2386.1999999999998</v>
      </c>
      <c r="W67" s="291">
        <v>2011</v>
      </c>
      <c r="X67" s="291" t="s">
        <v>13</v>
      </c>
      <c r="Y67">
        <f t="shared" si="21"/>
        <v>0.97300931563338078</v>
      </c>
      <c r="Z67">
        <f t="shared" si="37"/>
        <v>0.9899109042273101</v>
      </c>
      <c r="AA67">
        <f t="shared" si="38"/>
        <v>0.9905581782838101</v>
      </c>
      <c r="AB67">
        <f t="shared" si="39"/>
        <v>0.98829508701678748</v>
      </c>
      <c r="AC67">
        <f t="shared" si="40"/>
        <v>0.98579040852575495</v>
      </c>
      <c r="AD67">
        <f t="shared" si="41"/>
        <v>0.96349111244258034</v>
      </c>
      <c r="AE67">
        <f t="shared" si="42"/>
        <v>0.95219207784652804</v>
      </c>
      <c r="AF67">
        <f t="shared" si="43"/>
        <v>0.90822338604089037</v>
      </c>
      <c r="AG67">
        <f t="shared" si="44"/>
        <v>0.96213862344260304</v>
      </c>
      <c r="AH67" s="291"/>
      <c r="AK67" s="291">
        <v>2011</v>
      </c>
      <c r="AL67" s="291" t="s">
        <v>13</v>
      </c>
      <c r="AM67">
        <f t="shared" ref="AM67:AM98" si="68">C67</f>
        <v>13386.1</v>
      </c>
      <c r="AN67">
        <f t="shared" ref="AN67:AN98" si="69">J67</f>
        <v>3971.6</v>
      </c>
      <c r="AO67">
        <f t="shared" ref="AO67:AO98" si="70">F67</f>
        <v>2597.1999999999998</v>
      </c>
      <c r="AP67">
        <f t="shared" ref="AP67:AP98" si="71">K67</f>
        <v>2480.1</v>
      </c>
      <c r="AQ67">
        <v>9495.4</v>
      </c>
      <c r="AS67">
        <f t="shared" ref="AS67:AS98" si="72">N67</f>
        <v>13024.8</v>
      </c>
      <c r="AT67">
        <f t="shared" ref="AT67:AT98" si="73">U67</f>
        <v>3607.1</v>
      </c>
      <c r="AU67">
        <f t="shared" ref="AU67:AU98" si="74">Q67</f>
        <v>2566.8000000000002</v>
      </c>
      <c r="AV67">
        <f t="shared" ref="AV67:AV98" si="75">V67</f>
        <v>2386.1999999999998</v>
      </c>
      <c r="AW67">
        <f t="shared" si="45"/>
        <v>6850.8999999999987</v>
      </c>
      <c r="AX67">
        <f t="shared" ref="AX67:AX98" si="76">O67</f>
        <v>9399.6</v>
      </c>
      <c r="AY67">
        <f>(AT66+AT65+AT64+AT63)/(AS66+AS65+AS64+AS63)</f>
        <v>0.27079380867570851</v>
      </c>
      <c r="AZ67">
        <f>(AU66+AU65+AU64+AU63)/(AS66+AS65+AS64+AS63)</f>
        <v>0.18285117750809332</v>
      </c>
      <c r="BA67">
        <f>(AV66+AV65+AV64+AV63)/(AS66+AS65+AS64+AS63)</f>
        <v>0.19427134523153022</v>
      </c>
      <c r="BB67">
        <f t="shared" si="32"/>
        <v>0.2567751557760406</v>
      </c>
      <c r="BD67" s="291">
        <v>2011</v>
      </c>
      <c r="BE67" s="291" t="s">
        <v>13</v>
      </c>
      <c r="BF67" s="83">
        <f t="shared" si="62"/>
        <v>1.0562964042881056</v>
      </c>
      <c r="BG67" s="85">
        <f>AS67-AT67-AU67</f>
        <v>6850.8999999999987</v>
      </c>
      <c r="BH67" s="84">
        <f t="shared" si="23"/>
        <v>1</v>
      </c>
      <c r="BI67">
        <f t="shared" si="63"/>
        <v>1.0463939845334085</v>
      </c>
      <c r="BJ67">
        <f>AS67-AT67</f>
        <v>9417.6999999999989</v>
      </c>
      <c r="BK67">
        <f t="shared" si="24"/>
        <v>1</v>
      </c>
      <c r="BL67">
        <f t="shared" si="64"/>
        <v>1.0363029379540512</v>
      </c>
      <c r="BM67">
        <f>AS67-AU67</f>
        <v>10458</v>
      </c>
      <c r="BN67">
        <f t="shared" si="25"/>
        <v>1</v>
      </c>
      <c r="BO67">
        <f t="shared" si="65"/>
        <v>1.117193168112846</v>
      </c>
      <c r="BP67">
        <f>AS67-AT67-AU67+AV67</f>
        <v>9237.0999999999985</v>
      </c>
      <c r="BQ67">
        <f t="shared" ref="BQ67:BQ98" si="77">C67-F67+K67-J67</f>
        <v>9297.4000000000015</v>
      </c>
      <c r="BR67">
        <f t="shared" ref="BR67:BR101" si="78">(AS67-AT67-AU67+AV67)/BP67</f>
        <v>1</v>
      </c>
      <c r="BS67">
        <f t="shared" si="66"/>
        <v>1.0847357333768726</v>
      </c>
      <c r="BT67">
        <f>AS67-AU67+AV67</f>
        <v>12844.2</v>
      </c>
      <c r="BU67">
        <f t="shared" ref="BU67:BU98" si="79">C67-F67+K67</f>
        <v>13269.000000000002</v>
      </c>
      <c r="BV67">
        <f t="shared" ref="BV67:BV101" si="80">(AS67-AU67+AV67)/BT67</f>
        <v>1</v>
      </c>
      <c r="BW67">
        <f t="shared" si="67"/>
        <v>1.0429453346773427</v>
      </c>
      <c r="BX67">
        <f>AX67-AU67</f>
        <v>6832.8</v>
      </c>
      <c r="BY67">
        <f t="shared" ref="BY67:BY101" si="81">D67-F67</f>
        <v>6898.2</v>
      </c>
    </row>
    <row r="68" spans="1:77" ht="14.4" x14ac:dyDescent="0.3">
      <c r="B68" s="291" t="s">
        <v>14</v>
      </c>
      <c r="C68">
        <v>14487.8</v>
      </c>
      <c r="D68">
        <v>9917.2000000000007</v>
      </c>
      <c r="E68">
        <v>7236.3</v>
      </c>
      <c r="F68">
        <v>2624.6</v>
      </c>
      <c r="G68">
        <v>56.3</v>
      </c>
      <c r="H68">
        <v>3340.2</v>
      </c>
      <c r="I68">
        <v>2811.9</v>
      </c>
      <c r="J68">
        <v>4293.3</v>
      </c>
      <c r="K68">
        <v>3082</v>
      </c>
      <c r="M68" s="291" t="s">
        <v>14</v>
      </c>
      <c r="N68">
        <v>14434.8</v>
      </c>
      <c r="O68">
        <v>9964.1</v>
      </c>
      <c r="P68">
        <v>7262.5</v>
      </c>
      <c r="Q68">
        <v>2645.2</v>
      </c>
      <c r="R68">
        <v>56.4</v>
      </c>
      <c r="S68">
        <v>3260.8</v>
      </c>
      <c r="T68">
        <v>2714.5</v>
      </c>
      <c r="U68">
        <v>4156.3</v>
      </c>
      <c r="V68">
        <v>2923.3</v>
      </c>
      <c r="X68" s="291" t="s">
        <v>14</v>
      </c>
      <c r="Y68">
        <f t="shared" ref="Y68:Y99" si="82">N68/C68</f>
        <v>0.99634174961001676</v>
      </c>
      <c r="Z68">
        <f t="shared" si="37"/>
        <v>1.0047291574234662</v>
      </c>
      <c r="AA68">
        <f t="shared" si="38"/>
        <v>1.0036206348548291</v>
      </c>
      <c r="AB68">
        <f t="shared" si="39"/>
        <v>1.0078488150575324</v>
      </c>
      <c r="AC68">
        <f t="shared" si="40"/>
        <v>1.0017761989342806</v>
      </c>
      <c r="AD68">
        <f t="shared" si="41"/>
        <v>0.97622896832525008</v>
      </c>
      <c r="AE68">
        <f t="shared" si="42"/>
        <v>0.96536149934208182</v>
      </c>
      <c r="AF68">
        <f t="shared" si="43"/>
        <v>0.96808981436191277</v>
      </c>
      <c r="AG68">
        <f t="shared" si="44"/>
        <v>0.94850746268656727</v>
      </c>
      <c r="AH68" s="291"/>
      <c r="AL68" s="291" t="s">
        <v>14</v>
      </c>
      <c r="AM68">
        <f t="shared" si="68"/>
        <v>14487.8</v>
      </c>
      <c r="AN68">
        <f t="shared" si="69"/>
        <v>4293.3</v>
      </c>
      <c r="AO68">
        <f t="shared" si="70"/>
        <v>2624.6</v>
      </c>
      <c r="AP68">
        <f t="shared" si="71"/>
        <v>3082</v>
      </c>
      <c r="AQ68">
        <v>9917.2000000000007</v>
      </c>
      <c r="AS68">
        <f t="shared" si="72"/>
        <v>14434.8</v>
      </c>
      <c r="AT68">
        <f t="shared" si="73"/>
        <v>4156.3</v>
      </c>
      <c r="AU68">
        <f t="shared" si="74"/>
        <v>2645.2</v>
      </c>
      <c r="AV68">
        <f t="shared" si="75"/>
        <v>2923.3</v>
      </c>
      <c r="AW68">
        <f t="shared" si="45"/>
        <v>7633.3</v>
      </c>
      <c r="AX68">
        <f t="shared" si="76"/>
        <v>9964.1</v>
      </c>
      <c r="AY68">
        <f>(AT66+AT65+AT64+AT63)/(AS66+AS65+AS64+AS63)</f>
        <v>0.27079380867570851</v>
      </c>
      <c r="AZ68">
        <f>(AU66+AU65+AU64+AU63)/(AS66+AS65+AS64+AS63)</f>
        <v>0.18285117750809332</v>
      </c>
      <c r="BA68">
        <f>(AV66+AV65+AV64+AV63)/(AS66+AS65+AS64+AS63)</f>
        <v>0.19427134523153022</v>
      </c>
      <c r="BB68">
        <f t="shared" si="32"/>
        <v>0.25867136009038932</v>
      </c>
      <c r="BE68" s="291" t="s">
        <v>14</v>
      </c>
      <c r="BF68" s="83">
        <f t="shared" si="62"/>
        <v>1.0451340126894813</v>
      </c>
      <c r="BG68" s="86">
        <f>AS68-AT68-AU68</f>
        <v>7633.3</v>
      </c>
      <c r="BH68" s="84">
        <f t="shared" ref="BH68:BH101" si="83">(AS68-AT68-AU68)/BG68</f>
        <v>1</v>
      </c>
      <c r="BI68">
        <f t="shared" si="63"/>
        <v>1.0379203887250208</v>
      </c>
      <c r="BJ68">
        <f>AS68-AT68</f>
        <v>10278.5</v>
      </c>
      <c r="BK68">
        <f t="shared" ref="BK68:BK101" si="84">(AS68-AT68)/BJ68</f>
        <v>1</v>
      </c>
      <c r="BL68">
        <f t="shared" si="64"/>
        <v>1.0366487754080738</v>
      </c>
      <c r="BM68">
        <f>AS68-AU68</f>
        <v>11789.599999999999</v>
      </c>
      <c r="BN68">
        <f t="shared" ref="BN68:BN101" si="85">(AS68-AU68)/BM68</f>
        <v>1</v>
      </c>
      <c r="BO68">
        <f t="shared" si="65"/>
        <v>1.0955167384959721</v>
      </c>
      <c r="BP68">
        <f>AS68-AT68-AU68+AV68</f>
        <v>10556.6</v>
      </c>
      <c r="BQ68">
        <f t="shared" si="77"/>
        <v>10651.899999999998</v>
      </c>
      <c r="BR68">
        <f t="shared" si="78"/>
        <v>1</v>
      </c>
      <c r="BS68">
        <f t="shared" si="66"/>
        <v>1.0751720464260226</v>
      </c>
      <c r="BT68">
        <f>AS68-AU68+AV68</f>
        <v>14712.899999999998</v>
      </c>
      <c r="BU68">
        <f t="shared" si="79"/>
        <v>14945.199999999999</v>
      </c>
      <c r="BV68">
        <f t="shared" si="80"/>
        <v>1</v>
      </c>
      <c r="BW68">
        <f t="shared" si="67"/>
        <v>1.0545441635697619</v>
      </c>
      <c r="BX68">
        <f>AX68-AU68</f>
        <v>7318.9000000000005</v>
      </c>
      <c r="BY68">
        <f t="shared" si="81"/>
        <v>7292.6</v>
      </c>
    </row>
    <row r="69" spans="1:77" ht="14.4" x14ac:dyDescent="0.3">
      <c r="B69" s="291" t="s">
        <v>15</v>
      </c>
      <c r="C69">
        <v>15764.6</v>
      </c>
      <c r="D69">
        <v>10400.200000000001</v>
      </c>
      <c r="E69">
        <v>7715.9</v>
      </c>
      <c r="F69">
        <v>2628</v>
      </c>
      <c r="G69">
        <v>56.3</v>
      </c>
      <c r="H69">
        <v>4373.8999999999996</v>
      </c>
      <c r="I69">
        <v>3271.2</v>
      </c>
      <c r="J69">
        <v>4133.8999999999996</v>
      </c>
      <c r="K69">
        <v>3207.3</v>
      </c>
      <c r="M69" s="291" t="s">
        <v>15</v>
      </c>
      <c r="N69">
        <v>15745.6</v>
      </c>
      <c r="O69">
        <v>10434</v>
      </c>
      <c r="P69">
        <v>7734.4</v>
      </c>
      <c r="Q69">
        <v>2643</v>
      </c>
      <c r="R69">
        <v>56.6</v>
      </c>
      <c r="S69">
        <v>4345.7</v>
      </c>
      <c r="T69">
        <v>3245.6</v>
      </c>
      <c r="U69">
        <v>4197.2</v>
      </c>
      <c r="V69">
        <v>3191.1</v>
      </c>
      <c r="X69" s="291" t="s">
        <v>15</v>
      </c>
      <c r="Y69">
        <f t="shared" si="82"/>
        <v>0.99879476802456135</v>
      </c>
      <c r="Z69">
        <f t="shared" si="37"/>
        <v>1.0032499375012018</v>
      </c>
      <c r="AA69">
        <f t="shared" si="38"/>
        <v>1.0023976464184348</v>
      </c>
      <c r="AB69">
        <f t="shared" si="39"/>
        <v>1.0057077625570776</v>
      </c>
      <c r="AC69">
        <f t="shared" si="40"/>
        <v>1.005328596802842</v>
      </c>
      <c r="AD69">
        <f t="shared" si="41"/>
        <v>0.99355266466997416</v>
      </c>
      <c r="AE69">
        <f t="shared" si="42"/>
        <v>0.99217412570310592</v>
      </c>
      <c r="AF69">
        <f t="shared" si="43"/>
        <v>1.0153124168460776</v>
      </c>
      <c r="AG69">
        <f t="shared" si="44"/>
        <v>0.9949490225423252</v>
      </c>
      <c r="AH69" s="291"/>
      <c r="AL69" s="291" t="s">
        <v>15</v>
      </c>
      <c r="AM69">
        <f t="shared" si="68"/>
        <v>15764.6</v>
      </c>
      <c r="AN69">
        <f t="shared" si="69"/>
        <v>4133.8999999999996</v>
      </c>
      <c r="AO69">
        <f t="shared" si="70"/>
        <v>2628</v>
      </c>
      <c r="AP69">
        <f t="shared" si="71"/>
        <v>3207.3</v>
      </c>
      <c r="AQ69">
        <v>10400.200000000001</v>
      </c>
      <c r="AS69">
        <f t="shared" si="72"/>
        <v>15745.6</v>
      </c>
      <c r="AT69">
        <f t="shared" si="73"/>
        <v>4197.2</v>
      </c>
      <c r="AU69">
        <f t="shared" si="74"/>
        <v>2643</v>
      </c>
      <c r="AV69">
        <f t="shared" si="75"/>
        <v>3191.1</v>
      </c>
      <c r="AW69">
        <f t="shared" si="45"/>
        <v>8905.4000000000015</v>
      </c>
      <c r="AX69">
        <f t="shared" si="76"/>
        <v>10434</v>
      </c>
      <c r="AY69">
        <f>(AT66+AT65+AT64+AT63)/(AS66+AS65+AS64+AS63)</f>
        <v>0.27079380867570851</v>
      </c>
      <c r="AZ69">
        <f>(AU66+AU65+AU64+AU63)/(AS66+AS65+AS64+AS63)</f>
        <v>0.18285117750809332</v>
      </c>
      <c r="BA69">
        <f>(AV66+AV65+AV64+AV63)/(AS66+AS65+AS64+AS63)</f>
        <v>0.19427134523153022</v>
      </c>
      <c r="BB69">
        <f t="shared" si="32"/>
        <v>0.25984746001265113</v>
      </c>
      <c r="BE69" s="291" t="s">
        <v>15</v>
      </c>
      <c r="BF69" s="83">
        <f t="shared" si="62"/>
        <v>1.095412223644183</v>
      </c>
      <c r="BG69" s="86">
        <f>AS69-AT69-AU69</f>
        <v>8905.4000000000015</v>
      </c>
      <c r="BH69" s="84">
        <f t="shared" si="83"/>
        <v>1</v>
      </c>
      <c r="BI69">
        <f t="shared" si="63"/>
        <v>1.0750136732245015</v>
      </c>
      <c r="BJ69">
        <f>AS69-AT69</f>
        <v>11548.400000000001</v>
      </c>
      <c r="BK69">
        <f t="shared" si="84"/>
        <v>1</v>
      </c>
      <c r="BL69">
        <f t="shared" si="64"/>
        <v>1.0587948547649209</v>
      </c>
      <c r="BM69">
        <f>AS69-AU69</f>
        <v>13102.6</v>
      </c>
      <c r="BN69">
        <f t="shared" si="85"/>
        <v>1</v>
      </c>
      <c r="BO69">
        <f t="shared" si="65"/>
        <v>1.1173510784863216</v>
      </c>
      <c r="BP69">
        <f>AS69-AT69-AU69+AV69</f>
        <v>12096.500000000002</v>
      </c>
      <c r="BQ69">
        <f t="shared" si="77"/>
        <v>12210.000000000002</v>
      </c>
      <c r="BR69">
        <f t="shared" si="78"/>
        <v>1</v>
      </c>
      <c r="BS69">
        <f t="shared" si="66"/>
        <v>1.0818932667206644</v>
      </c>
      <c r="BT69">
        <f>AS69-AU69+AV69</f>
        <v>16293.7</v>
      </c>
      <c r="BU69">
        <f t="shared" si="79"/>
        <v>16343.900000000001</v>
      </c>
      <c r="BV69">
        <f t="shared" si="80"/>
        <v>1</v>
      </c>
      <c r="BW69">
        <f t="shared" si="67"/>
        <v>1.0812222892453318</v>
      </c>
      <c r="BX69">
        <f>AX69-AU69</f>
        <v>7791</v>
      </c>
      <c r="BY69">
        <f t="shared" si="81"/>
        <v>7772.2000000000007</v>
      </c>
    </row>
    <row r="70" spans="1:77" ht="15" thickBot="1" x14ac:dyDescent="0.35">
      <c r="B70" s="291" t="s">
        <v>16</v>
      </c>
      <c r="C70">
        <v>16644.099999999999</v>
      </c>
      <c r="D70">
        <v>10879.4</v>
      </c>
      <c r="E70">
        <v>8145.4</v>
      </c>
      <c r="F70">
        <v>2677.6</v>
      </c>
      <c r="G70">
        <v>56.4</v>
      </c>
      <c r="H70">
        <v>4518.3</v>
      </c>
      <c r="I70">
        <v>4979</v>
      </c>
      <c r="J70">
        <v>4466.3999999999996</v>
      </c>
      <c r="K70">
        <v>3241.4</v>
      </c>
      <c r="M70" s="291" t="s">
        <v>16</v>
      </c>
      <c r="N70">
        <v>16908.8</v>
      </c>
      <c r="O70">
        <v>11086.1</v>
      </c>
      <c r="P70">
        <v>8288.4</v>
      </c>
      <c r="Q70">
        <v>2740.4</v>
      </c>
      <c r="R70">
        <v>57.3</v>
      </c>
      <c r="S70">
        <v>4565.5</v>
      </c>
      <c r="T70">
        <v>5056.7</v>
      </c>
      <c r="U70">
        <v>4904.6000000000004</v>
      </c>
      <c r="V70">
        <v>3510.2</v>
      </c>
      <c r="X70" s="291" t="s">
        <v>16</v>
      </c>
      <c r="Y70">
        <f t="shared" si="82"/>
        <v>1.0159035333842024</v>
      </c>
      <c r="Z70">
        <f t="shared" si="37"/>
        <v>1.0189992095152307</v>
      </c>
      <c r="AA70">
        <f t="shared" si="38"/>
        <v>1.0175559211334004</v>
      </c>
      <c r="AB70">
        <f t="shared" si="39"/>
        <v>1.023453839259038</v>
      </c>
      <c r="AC70">
        <f t="shared" si="40"/>
        <v>1.0159574468085106</v>
      </c>
      <c r="AD70">
        <f t="shared" si="41"/>
        <v>1.0104464068344288</v>
      </c>
      <c r="AE70">
        <f t="shared" si="42"/>
        <v>1.0156055432817834</v>
      </c>
      <c r="AF70">
        <f t="shared" si="43"/>
        <v>1.09811033494537</v>
      </c>
      <c r="AG70">
        <f t="shared" si="44"/>
        <v>1.08292713025236</v>
      </c>
      <c r="AH70" s="291"/>
      <c r="AL70" s="291" t="s">
        <v>16</v>
      </c>
      <c r="AM70">
        <f t="shared" si="68"/>
        <v>16644.099999999999</v>
      </c>
      <c r="AN70">
        <f t="shared" si="69"/>
        <v>4466.3999999999996</v>
      </c>
      <c r="AO70">
        <f t="shared" si="70"/>
        <v>2677.6</v>
      </c>
      <c r="AP70">
        <f t="shared" si="71"/>
        <v>3241.4</v>
      </c>
      <c r="AQ70">
        <v>10879.4</v>
      </c>
      <c r="AS70">
        <f t="shared" si="72"/>
        <v>16908.8</v>
      </c>
      <c r="AT70">
        <f t="shared" si="73"/>
        <v>4904.6000000000004</v>
      </c>
      <c r="AU70">
        <f t="shared" si="74"/>
        <v>2740.4</v>
      </c>
      <c r="AV70">
        <f t="shared" si="75"/>
        <v>3510.2</v>
      </c>
      <c r="AW70">
        <f t="shared" si="45"/>
        <v>9263.7999999999993</v>
      </c>
      <c r="AX70">
        <f t="shared" si="76"/>
        <v>11086.1</v>
      </c>
      <c r="AY70">
        <f>(AT66+AT65+AT64+AT63)/(AS66+AS65+AS64+AS63)</f>
        <v>0.27079380867570851</v>
      </c>
      <c r="AZ70">
        <f>(AU66+AU65+AU64+AU63)/(AS66+AS65+AS64+AS63)</f>
        <v>0.18285117750809332</v>
      </c>
      <c r="BA70">
        <f>(AV66+AV65+AV64+AV63)/(AS66+AS65+AS64+AS63)</f>
        <v>0.19427134523153022</v>
      </c>
      <c r="BB70">
        <f t="shared" si="32"/>
        <v>0.25996227213317746</v>
      </c>
      <c r="BE70" s="291" t="s">
        <v>16</v>
      </c>
      <c r="BF70" s="83">
        <f t="shared" si="62"/>
        <v>1.0856910788980547</v>
      </c>
      <c r="BG70" s="87">
        <f>AS70-AT70-AU70</f>
        <v>9263.7999999999993</v>
      </c>
      <c r="BH70" s="84">
        <f t="shared" si="83"/>
        <v>1</v>
      </c>
      <c r="BI70">
        <f t="shared" si="63"/>
        <v>1.0664225348132834</v>
      </c>
      <c r="BJ70">
        <f>AS70-AT70</f>
        <v>12004.199999999999</v>
      </c>
      <c r="BK70">
        <f t="shared" si="84"/>
        <v>1</v>
      </c>
      <c r="BL70">
        <f t="shared" si="64"/>
        <v>1.061165239931672</v>
      </c>
      <c r="BM70">
        <f>AS70-AU70</f>
        <v>14168.4</v>
      </c>
      <c r="BN70">
        <f t="shared" si="85"/>
        <v>1</v>
      </c>
      <c r="BO70">
        <f t="shared" si="65"/>
        <v>1.1020980770982287</v>
      </c>
      <c r="BP70">
        <f>AS70-AT70-AU70+AV70</f>
        <v>12774</v>
      </c>
      <c r="BQ70">
        <f t="shared" si="77"/>
        <v>12741.499999999998</v>
      </c>
      <c r="BR70">
        <f t="shared" si="78"/>
        <v>1</v>
      </c>
      <c r="BS70">
        <f t="shared" si="66"/>
        <v>1.077890359331757</v>
      </c>
      <c r="BT70">
        <f>AS70-AU70+AV70</f>
        <v>17678.599999999999</v>
      </c>
      <c r="BU70">
        <f t="shared" si="79"/>
        <v>17207.899999999998</v>
      </c>
      <c r="BV70">
        <f t="shared" si="80"/>
        <v>1</v>
      </c>
      <c r="BW70">
        <f t="shared" si="67"/>
        <v>1.0844630752531088</v>
      </c>
      <c r="BX70">
        <f>AX70-AU70</f>
        <v>8345.7000000000007</v>
      </c>
      <c r="BY70">
        <f t="shared" si="81"/>
        <v>8201.7999999999993</v>
      </c>
    </row>
    <row r="71" spans="1:77" ht="14.4" x14ac:dyDescent="0.3">
      <c r="A71">
        <v>2012</v>
      </c>
      <c r="B71" s="291" t="s">
        <v>13</v>
      </c>
      <c r="C71">
        <v>14114.6</v>
      </c>
      <c r="D71">
        <v>10151.799999999999</v>
      </c>
      <c r="E71">
        <v>7412.8</v>
      </c>
      <c r="F71">
        <v>2683.3</v>
      </c>
      <c r="G71">
        <v>55.7</v>
      </c>
      <c r="H71">
        <v>2747.1</v>
      </c>
      <c r="I71">
        <v>2093.1999999999998</v>
      </c>
      <c r="J71">
        <v>4137.8</v>
      </c>
      <c r="K71">
        <v>2780.5</v>
      </c>
      <c r="L71" s="291">
        <v>2012</v>
      </c>
      <c r="M71" s="291" t="s">
        <v>13</v>
      </c>
      <c r="N71">
        <v>15182.8</v>
      </c>
      <c r="O71">
        <v>10833.8</v>
      </c>
      <c r="P71">
        <v>7812.5</v>
      </c>
      <c r="Q71">
        <v>2960.7</v>
      </c>
      <c r="R71">
        <v>60.6</v>
      </c>
      <c r="S71">
        <v>2929.3</v>
      </c>
      <c r="T71">
        <v>2191.6999999999998</v>
      </c>
      <c r="U71">
        <v>4359.3999999999996</v>
      </c>
      <c r="V71">
        <v>2821.5</v>
      </c>
      <c r="W71" s="291">
        <v>2012</v>
      </c>
      <c r="X71" s="291" t="s">
        <v>13</v>
      </c>
      <c r="Y71">
        <f t="shared" si="82"/>
        <v>1.0756805010414747</v>
      </c>
      <c r="Z71">
        <f t="shared" si="37"/>
        <v>1.0671802044957543</v>
      </c>
      <c r="AA71">
        <f t="shared" si="38"/>
        <v>1.0539202460608676</v>
      </c>
      <c r="AB71">
        <f t="shared" si="39"/>
        <v>1.1033801662132448</v>
      </c>
      <c r="AC71">
        <f t="shared" si="40"/>
        <v>1.0879712746858168</v>
      </c>
      <c r="AD71">
        <f t="shared" si="41"/>
        <v>1.066324487641513</v>
      </c>
      <c r="AE71">
        <f t="shared" si="42"/>
        <v>1.0470571373972866</v>
      </c>
      <c r="AF71">
        <f t="shared" si="43"/>
        <v>1.0535550292425926</v>
      </c>
      <c r="AG71">
        <f t="shared" si="44"/>
        <v>1.0147455493616255</v>
      </c>
      <c r="AH71" s="291"/>
      <c r="AK71" s="291">
        <v>2012</v>
      </c>
      <c r="AL71" s="291" t="s">
        <v>13</v>
      </c>
      <c r="AM71">
        <f t="shared" si="68"/>
        <v>14114.6</v>
      </c>
      <c r="AN71">
        <f t="shared" si="69"/>
        <v>4137.8</v>
      </c>
      <c r="AO71">
        <f t="shared" si="70"/>
        <v>2683.3</v>
      </c>
      <c r="AP71">
        <f t="shared" si="71"/>
        <v>2780.5</v>
      </c>
      <c r="AQ71">
        <v>10151.799999999999</v>
      </c>
      <c r="AS71">
        <f t="shared" si="72"/>
        <v>15182.8</v>
      </c>
      <c r="AT71">
        <f t="shared" si="73"/>
        <v>4359.3999999999996</v>
      </c>
      <c r="AU71">
        <f t="shared" si="74"/>
        <v>2960.7</v>
      </c>
      <c r="AV71">
        <f t="shared" si="75"/>
        <v>2821.5</v>
      </c>
      <c r="AW71">
        <f t="shared" si="45"/>
        <v>7862.7</v>
      </c>
      <c r="AX71">
        <f t="shared" si="76"/>
        <v>10833.8</v>
      </c>
      <c r="AY71">
        <f>(AT70+AT69+AT68+AT67)/(AS70+AS69+AS68+AS67)</f>
        <v>0.2805536147985494</v>
      </c>
      <c r="AZ71">
        <f>(AU70+AU69+AU68+AU67)/(AS70+AS69+AS68+AS67)</f>
        <v>0.17625511528096616</v>
      </c>
      <c r="BA71">
        <f>(AV70+AV69+AV68+AV67)/(AS70+AS69+AS68+AS67)</f>
        <v>0.19980037927936919</v>
      </c>
      <c r="BB71">
        <f t="shared" si="32"/>
        <v>0.25915888444811885</v>
      </c>
      <c r="BD71" s="291">
        <v>2012</v>
      </c>
      <c r="BE71" s="291" t="s">
        <v>13</v>
      </c>
      <c r="BF71" s="83">
        <f t="shared" ref="BF71:BF101" si="86">(AM71/AM67-AY71*AN71/AN67-AZ71*AO71/AO67)/(1-AY71-AZ71)</f>
        <v>1.0678190515759181</v>
      </c>
      <c r="BG71" s="84">
        <f>BG67*BF71</f>
        <v>7315.5215404414557</v>
      </c>
      <c r="BH71" s="84">
        <f t="shared" si="83"/>
        <v>1.0747969172852063</v>
      </c>
      <c r="BI71">
        <f t="shared" ref="BI71:BI101" si="87">(AM71/AM67-AY71*AN71/AN67)/(1-AY71)</f>
        <v>1.0593258456431671</v>
      </c>
      <c r="BJ71">
        <f t="shared" ref="BJ71:BJ101" si="88">BJ67*BI71</f>
        <v>9976.4130165136539</v>
      </c>
      <c r="BK71">
        <f t="shared" si="84"/>
        <v>1.0848989493602914</v>
      </c>
      <c r="BL71">
        <f t="shared" ref="BL71:BL101" si="89">(AM71/AM67-AZ71*AO71/AO67)/(1-AZ71)</f>
        <v>1.0589734478441324</v>
      </c>
      <c r="BM71">
        <f>BM67*BL71</f>
        <v>11074.744317553936</v>
      </c>
      <c r="BN71">
        <f t="shared" si="85"/>
        <v>1.1036010990003133</v>
      </c>
      <c r="BO71">
        <f t="shared" ref="BO71:BO101" si="90">(AM71/AM67-AY71*AN71/AN67-AZ71*AO71/AO67+BA71*AP71/AP67)/(1-AY71-AZ71+BA71)</f>
        <v>1.0821535041077153</v>
      </c>
      <c r="BP71">
        <f>BP67*BO71</f>
        <v>9995.960132793376</v>
      </c>
      <c r="BQ71">
        <f t="shared" si="77"/>
        <v>10074</v>
      </c>
      <c r="BR71">
        <f t="shared" si="78"/>
        <v>1.0688518019343376</v>
      </c>
      <c r="BS71">
        <f t="shared" ref="BS71:BS101" si="91">(AM71/AM67-AZ71*AO71/AO67+BA71*AP71/AP67)/(1-AZ71+BA71)</f>
        <v>1.0711055283141584</v>
      </c>
      <c r="BT71">
        <f>BT67*BS71</f>
        <v>13757.493626772713</v>
      </c>
      <c r="BU71">
        <f t="shared" si="79"/>
        <v>14211.8</v>
      </c>
      <c r="BV71">
        <f t="shared" si="80"/>
        <v>1.0934840609865495</v>
      </c>
      <c r="BW71">
        <f t="shared" ref="BW71:BW101" si="92">(AQ71/AQ67-BB71*AO71/AO67)/(1-BB71)</f>
        <v>1.0817136222163979</v>
      </c>
      <c r="BX71">
        <f>BX67*BW71</f>
        <v>7391.1328378802036</v>
      </c>
      <c r="BY71">
        <f t="shared" si="81"/>
        <v>7468.4999999999991</v>
      </c>
    </row>
    <row r="72" spans="1:77" ht="14.4" x14ac:dyDescent="0.3">
      <c r="B72" s="291" t="s">
        <v>14</v>
      </c>
      <c r="C72">
        <v>15130.7</v>
      </c>
      <c r="D72">
        <v>10561.3</v>
      </c>
      <c r="E72">
        <v>7811.6</v>
      </c>
      <c r="F72">
        <v>2694</v>
      </c>
      <c r="G72">
        <v>55.7</v>
      </c>
      <c r="H72">
        <v>3614.7</v>
      </c>
      <c r="I72">
        <v>2994.5</v>
      </c>
      <c r="J72">
        <v>4203.1000000000004</v>
      </c>
      <c r="K72">
        <v>3233.4</v>
      </c>
      <c r="M72" s="291" t="s">
        <v>14</v>
      </c>
      <c r="N72">
        <v>16436</v>
      </c>
      <c r="O72">
        <v>11421.1</v>
      </c>
      <c r="P72">
        <v>8336.9</v>
      </c>
      <c r="Q72">
        <v>3022.6</v>
      </c>
      <c r="R72">
        <v>61.6</v>
      </c>
      <c r="S72">
        <v>3856.6</v>
      </c>
      <c r="T72">
        <v>3168.7</v>
      </c>
      <c r="U72">
        <v>4551.7</v>
      </c>
      <c r="V72">
        <v>3326.8</v>
      </c>
      <c r="X72" s="291" t="s">
        <v>14</v>
      </c>
      <c r="Y72">
        <f t="shared" si="82"/>
        <v>1.0862683154117125</v>
      </c>
      <c r="Z72">
        <f t="shared" si="37"/>
        <v>1.0814104324278262</v>
      </c>
      <c r="AA72">
        <f t="shared" si="38"/>
        <v>1.0672461467561063</v>
      </c>
      <c r="AB72">
        <f t="shared" si="39"/>
        <v>1.1219747587230884</v>
      </c>
      <c r="AC72">
        <f t="shared" si="40"/>
        <v>1.1059245960502693</v>
      </c>
      <c r="AD72">
        <f t="shared" si="41"/>
        <v>1.0669211829474092</v>
      </c>
      <c r="AE72">
        <f t="shared" si="42"/>
        <v>1.0581733177492068</v>
      </c>
      <c r="AF72">
        <f t="shared" si="43"/>
        <v>1.0829387832790083</v>
      </c>
      <c r="AG72">
        <f t="shared" si="44"/>
        <v>1.0288860023504671</v>
      </c>
      <c r="AH72" s="291"/>
      <c r="AL72" s="291" t="s">
        <v>14</v>
      </c>
      <c r="AM72">
        <f t="shared" si="68"/>
        <v>15130.7</v>
      </c>
      <c r="AN72">
        <f t="shared" si="69"/>
        <v>4203.1000000000004</v>
      </c>
      <c r="AO72">
        <f t="shared" si="70"/>
        <v>2694</v>
      </c>
      <c r="AP72">
        <f t="shared" si="71"/>
        <v>3233.4</v>
      </c>
      <c r="AQ72">
        <v>10561.3</v>
      </c>
      <c r="AS72">
        <f t="shared" si="72"/>
        <v>16436</v>
      </c>
      <c r="AT72">
        <f t="shared" si="73"/>
        <v>4551.7</v>
      </c>
      <c r="AU72">
        <f t="shared" si="74"/>
        <v>3022.6</v>
      </c>
      <c r="AV72">
        <f t="shared" si="75"/>
        <v>3326.8</v>
      </c>
      <c r="AW72">
        <f t="shared" si="45"/>
        <v>8861.6999999999989</v>
      </c>
      <c r="AX72">
        <f t="shared" si="76"/>
        <v>11421.1</v>
      </c>
      <c r="AY72">
        <f>(AT70+AT69+AT68+AT67)/(AS70+AS69+AS68+AS67)</f>
        <v>0.2805536147985494</v>
      </c>
      <c r="AZ72">
        <f>(AU70+AU69+AU68+AU67)/(AS70+AS69+AS68+AS67)</f>
        <v>0.17625511528096616</v>
      </c>
      <c r="BA72">
        <f>(AV70+AV69+AV68+AV67)/(AS70+AS69+AS68+AS67)</f>
        <v>0.19980037927936919</v>
      </c>
      <c r="BB72">
        <f t="shared" ref="BB72:BB101" si="93">(AU71+AU70+AU69+AU68)/(AX71+AX70+AX69+AX68)</f>
        <v>0.25968382248688499</v>
      </c>
      <c r="BE72" s="291" t="s">
        <v>14</v>
      </c>
      <c r="BF72" s="83">
        <f t="shared" si="86"/>
        <v>1.0839648864312208</v>
      </c>
      <c r="BG72" s="84">
        <f t="shared" ref="BG72:BG99" si="94">BG68*BF72</f>
        <v>8274.2291675954384</v>
      </c>
      <c r="BH72" s="84">
        <f t="shared" si="83"/>
        <v>1.0710000678619449</v>
      </c>
      <c r="BI72">
        <f t="shared" si="87"/>
        <v>1.0698725492654388</v>
      </c>
      <c r="BJ72">
        <f t="shared" si="88"/>
        <v>10996.684997624814</v>
      </c>
      <c r="BK72">
        <f t="shared" si="84"/>
        <v>1.0807165980081181</v>
      </c>
      <c r="BL72">
        <f t="shared" si="89"/>
        <v>1.0482123877169085</v>
      </c>
      <c r="BM72">
        <f t="shared" ref="BM72:BP99" si="95">BM68*BL72</f>
        <v>12358.004766227263</v>
      </c>
      <c r="BN72">
        <f t="shared" si="85"/>
        <v>1.0854017500184971</v>
      </c>
      <c r="BO72">
        <f t="shared" si="90"/>
        <v>1.0745956920102413</v>
      </c>
      <c r="BP72">
        <f t="shared" si="95"/>
        <v>11344.076882275314</v>
      </c>
      <c r="BQ72">
        <f t="shared" si="77"/>
        <v>11467</v>
      </c>
      <c r="BR72">
        <f t="shared" si="78"/>
        <v>1.0744373584988713</v>
      </c>
      <c r="BS72">
        <f t="shared" si="91"/>
        <v>1.048390327662696</v>
      </c>
      <c r="BT72">
        <f t="shared" ref="BT72:BT99" si="96">BT68*BS72</f>
        <v>15424.862051868478</v>
      </c>
      <c r="BU72">
        <f t="shared" si="79"/>
        <v>15670.1</v>
      </c>
      <c r="BV72">
        <f t="shared" si="80"/>
        <v>1.0852738872936754</v>
      </c>
      <c r="BW72">
        <f t="shared" si="92"/>
        <v>1.0784545540279926</v>
      </c>
      <c r="BX72">
        <f t="shared" ref="BX72:BX99" si="97">BX68*BW72</f>
        <v>7893.1010354754753</v>
      </c>
      <c r="BY72">
        <f t="shared" si="81"/>
        <v>7867.2999999999993</v>
      </c>
    </row>
    <row r="73" spans="1:77" ht="14.4" x14ac:dyDescent="0.3">
      <c r="B73" s="291" t="s">
        <v>15</v>
      </c>
      <c r="C73">
        <v>16279.8</v>
      </c>
      <c r="D73">
        <v>11063.8</v>
      </c>
      <c r="E73">
        <v>8313.2000000000007</v>
      </c>
      <c r="F73">
        <v>2694.8</v>
      </c>
      <c r="G73">
        <v>55.8</v>
      </c>
      <c r="H73">
        <v>4596</v>
      </c>
      <c r="I73">
        <v>3450.7</v>
      </c>
      <c r="J73">
        <v>4192</v>
      </c>
      <c r="K73">
        <v>3588.1</v>
      </c>
      <c r="M73" s="291" t="s">
        <v>15</v>
      </c>
      <c r="N73">
        <v>17715.8</v>
      </c>
      <c r="O73">
        <v>12142.6</v>
      </c>
      <c r="P73">
        <v>8993.4</v>
      </c>
      <c r="Q73">
        <v>3086.4</v>
      </c>
      <c r="R73">
        <v>62.8</v>
      </c>
      <c r="S73">
        <v>4903</v>
      </c>
      <c r="T73">
        <v>3741.1</v>
      </c>
      <c r="U73">
        <v>4529.7</v>
      </c>
      <c r="V73">
        <v>3785.3</v>
      </c>
      <c r="X73" s="291" t="s">
        <v>15</v>
      </c>
      <c r="Y73">
        <f t="shared" si="82"/>
        <v>1.0882074718362633</v>
      </c>
      <c r="Z73">
        <f t="shared" si="37"/>
        <v>1.097507185596269</v>
      </c>
      <c r="AA73">
        <f t="shared" si="38"/>
        <v>1.0818216811817349</v>
      </c>
      <c r="AB73">
        <f t="shared" si="39"/>
        <v>1.1453169066350006</v>
      </c>
      <c r="AC73">
        <f t="shared" si="40"/>
        <v>1.1254480286738351</v>
      </c>
      <c r="AD73">
        <f t="shared" si="41"/>
        <v>1.0667972149695388</v>
      </c>
      <c r="AE73">
        <f t="shared" si="42"/>
        <v>1.0841568377430666</v>
      </c>
      <c r="AF73">
        <f t="shared" si="43"/>
        <v>1.0805582061068701</v>
      </c>
      <c r="AG73">
        <f t="shared" si="44"/>
        <v>1.0549594492907111</v>
      </c>
      <c r="AH73" s="291"/>
      <c r="AL73" s="291" t="s">
        <v>15</v>
      </c>
      <c r="AM73">
        <f t="shared" si="68"/>
        <v>16279.8</v>
      </c>
      <c r="AN73">
        <f t="shared" si="69"/>
        <v>4192</v>
      </c>
      <c r="AO73">
        <f t="shared" si="70"/>
        <v>2694.8</v>
      </c>
      <c r="AP73">
        <f t="shared" si="71"/>
        <v>3588.1</v>
      </c>
      <c r="AQ73">
        <v>11063.8</v>
      </c>
      <c r="AS73">
        <f t="shared" si="72"/>
        <v>17715.8</v>
      </c>
      <c r="AT73">
        <f t="shared" si="73"/>
        <v>4529.7</v>
      </c>
      <c r="AU73">
        <f t="shared" si="74"/>
        <v>3086.4</v>
      </c>
      <c r="AV73">
        <f t="shared" si="75"/>
        <v>3785.3</v>
      </c>
      <c r="AW73">
        <f t="shared" si="45"/>
        <v>10099.699999999999</v>
      </c>
      <c r="AX73">
        <f t="shared" si="76"/>
        <v>12142.6</v>
      </c>
      <c r="AY73">
        <f>(AT70+AT69+AT68+AT67)/(AS70+AS69+AS68+AS67)</f>
        <v>0.2805536147985494</v>
      </c>
      <c r="AZ73">
        <f>(AU70+AU69+AU68+AU67)/(AS70+AS69+AS68+AS67)</f>
        <v>0.17625511528096616</v>
      </c>
      <c r="BA73">
        <f>(AV70+AV69+AV68+AV67)/(AS70+AS69+AS68+AS67)</f>
        <v>0.19980037927936919</v>
      </c>
      <c r="BB73">
        <f t="shared" si="93"/>
        <v>0.25966190748143914</v>
      </c>
      <c r="BE73" s="291" t="s">
        <v>15</v>
      </c>
      <c r="BF73" s="83">
        <f t="shared" si="86"/>
        <v>1.0446575953442836</v>
      </c>
      <c r="BG73" s="84">
        <f t="shared" si="94"/>
        <v>9303.093749578984</v>
      </c>
      <c r="BH73" s="84">
        <f t="shared" si="83"/>
        <v>1.0856281009161135</v>
      </c>
      <c r="BI73">
        <f t="shared" si="87"/>
        <v>1.0399442812862052</v>
      </c>
      <c r="BJ73">
        <f t="shared" si="88"/>
        <v>12009.692538005613</v>
      </c>
      <c r="BK73">
        <f t="shared" si="84"/>
        <v>1.0979548359187008</v>
      </c>
      <c r="BL73">
        <f t="shared" si="89"/>
        <v>1.0342347056496644</v>
      </c>
      <c r="BM73">
        <f t="shared" si="95"/>
        <v>13551.163654245292</v>
      </c>
      <c r="BN73">
        <f t="shared" si="85"/>
        <v>1.0795678048959965</v>
      </c>
      <c r="BO73">
        <f t="shared" si="90"/>
        <v>1.0645764255974186</v>
      </c>
      <c r="BP73">
        <f t="shared" si="95"/>
        <v>12877.648732239177</v>
      </c>
      <c r="BQ73">
        <f t="shared" si="77"/>
        <v>12981.099999999999</v>
      </c>
      <c r="BR73">
        <f t="shared" si="78"/>
        <v>1.0782247822336479</v>
      </c>
      <c r="BS73">
        <f t="shared" si="91"/>
        <v>1.0507283795963662</v>
      </c>
      <c r="BT73">
        <f t="shared" si="96"/>
        <v>17120.252998629312</v>
      </c>
      <c r="BU73">
        <f t="shared" si="79"/>
        <v>17173.099999999999</v>
      </c>
      <c r="BV73">
        <f t="shared" si="80"/>
        <v>1.0756091046945582</v>
      </c>
      <c r="BW73">
        <f t="shared" si="92"/>
        <v>1.0772704142342346</v>
      </c>
      <c r="BX73">
        <f t="shared" si="97"/>
        <v>8393.0137972989214</v>
      </c>
      <c r="BY73">
        <f t="shared" si="81"/>
        <v>8369</v>
      </c>
    </row>
    <row r="74" spans="1:77" ht="14.4" x14ac:dyDescent="0.3">
      <c r="B74" s="291" t="s">
        <v>16</v>
      </c>
      <c r="C74">
        <v>16961.3</v>
      </c>
      <c r="D74">
        <v>11569.6</v>
      </c>
      <c r="E74">
        <v>8781.7999999999993</v>
      </c>
      <c r="F74">
        <v>2732</v>
      </c>
      <c r="G74">
        <v>55.8</v>
      </c>
      <c r="H74">
        <v>4432.1000000000004</v>
      </c>
      <c r="I74">
        <v>5063.7</v>
      </c>
      <c r="J74">
        <v>4561.7</v>
      </c>
      <c r="K74">
        <v>3571.5</v>
      </c>
      <c r="M74" s="291" t="s">
        <v>16</v>
      </c>
      <c r="N74">
        <v>18768.900000000001</v>
      </c>
      <c r="O74">
        <v>12875.9</v>
      </c>
      <c r="P74">
        <v>9645.7000000000007</v>
      </c>
      <c r="Q74">
        <v>3166.6</v>
      </c>
      <c r="R74">
        <v>63.6</v>
      </c>
      <c r="S74">
        <v>5033</v>
      </c>
      <c r="T74">
        <v>5582.4</v>
      </c>
      <c r="U74">
        <v>4884</v>
      </c>
      <c r="V74">
        <v>3853.3</v>
      </c>
      <c r="X74" s="291" t="s">
        <v>16</v>
      </c>
      <c r="Y74">
        <f t="shared" si="82"/>
        <v>1.1065720198333855</v>
      </c>
      <c r="Z74">
        <f t="shared" si="37"/>
        <v>1.1129079657032221</v>
      </c>
      <c r="AA74">
        <f t="shared" si="38"/>
        <v>1.0983739096768319</v>
      </c>
      <c r="AB74">
        <f t="shared" si="39"/>
        <v>1.159077598828697</v>
      </c>
      <c r="AC74">
        <f t="shared" si="40"/>
        <v>1.1397849462365592</v>
      </c>
      <c r="AD74">
        <f t="shared" si="41"/>
        <v>1.1355790708693394</v>
      </c>
      <c r="AE74">
        <f t="shared" si="42"/>
        <v>1.1024349783754961</v>
      </c>
      <c r="AF74">
        <f t="shared" si="43"/>
        <v>1.070653484446588</v>
      </c>
      <c r="AG74">
        <f t="shared" si="44"/>
        <v>1.0789024219515611</v>
      </c>
      <c r="AH74" s="291"/>
      <c r="AL74" s="291" t="s">
        <v>16</v>
      </c>
      <c r="AM74">
        <f t="shared" si="68"/>
        <v>16961.3</v>
      </c>
      <c r="AN74">
        <f t="shared" si="69"/>
        <v>4561.7</v>
      </c>
      <c r="AO74">
        <f t="shared" si="70"/>
        <v>2732</v>
      </c>
      <c r="AP74">
        <f t="shared" si="71"/>
        <v>3571.5</v>
      </c>
      <c r="AQ74">
        <v>11569.6</v>
      </c>
      <c r="AS74">
        <f t="shared" si="72"/>
        <v>18768.900000000001</v>
      </c>
      <c r="AT74">
        <f t="shared" si="73"/>
        <v>4884</v>
      </c>
      <c r="AU74">
        <f t="shared" si="74"/>
        <v>3166.6</v>
      </c>
      <c r="AV74">
        <f t="shared" si="75"/>
        <v>3853.3</v>
      </c>
      <c r="AW74">
        <f t="shared" si="45"/>
        <v>10718.300000000001</v>
      </c>
      <c r="AX74">
        <f t="shared" si="76"/>
        <v>12875.9</v>
      </c>
      <c r="AY74">
        <f>(AT70+AT69+AT68+AT67)/(AS70+AS69+AS68+AS67)</f>
        <v>0.2805536147985494</v>
      </c>
      <c r="AZ74">
        <f>(AU70+AU69+AU68+AU67)/(AS70+AS69+AS68+AS67)</f>
        <v>0.17625511528096616</v>
      </c>
      <c r="BA74">
        <f>(AV70+AV69+AV68+AV67)/(AS70+AS69+AS68+AS67)</f>
        <v>0.19980037927936919</v>
      </c>
      <c r="BB74">
        <f t="shared" si="93"/>
        <v>0.25965622773922908</v>
      </c>
      <c r="BE74" s="291" t="s">
        <v>16</v>
      </c>
      <c r="BF74" s="83">
        <f t="shared" si="86"/>
        <v>1.0174720824162307</v>
      </c>
      <c r="BG74" s="84">
        <f t="shared" si="94"/>
        <v>9425.6578770874767</v>
      </c>
      <c r="BH74" s="84">
        <f t="shared" si="83"/>
        <v>1.1371407852660096</v>
      </c>
      <c r="BI74">
        <f t="shared" si="87"/>
        <v>1.0181689775275826</v>
      </c>
      <c r="BJ74">
        <f t="shared" si="88"/>
        <v>12222.304040036606</v>
      </c>
      <c r="BK74">
        <f t="shared" si="84"/>
        <v>1.1360296679347224</v>
      </c>
      <c r="BL74">
        <f t="shared" si="89"/>
        <v>1.0187884404320864</v>
      </c>
      <c r="BM74">
        <f t="shared" si="95"/>
        <v>14434.602139417972</v>
      </c>
      <c r="BN74">
        <f t="shared" si="85"/>
        <v>1.0808957426954833</v>
      </c>
      <c r="BO74">
        <f t="shared" si="90"/>
        <v>1.0401593959831303</v>
      </c>
      <c r="BP74">
        <f t="shared" si="95"/>
        <v>13286.996124288507</v>
      </c>
      <c r="BQ74">
        <f t="shared" si="77"/>
        <v>13239.099999999999</v>
      </c>
      <c r="BR74">
        <f t="shared" si="78"/>
        <v>1.0966812862512432</v>
      </c>
      <c r="BS74">
        <f t="shared" si="91"/>
        <v>1.0350002058281065</v>
      </c>
      <c r="BT74">
        <f t="shared" si="96"/>
        <v>18297.35463875276</v>
      </c>
      <c r="BU74">
        <f t="shared" si="79"/>
        <v>17800.8</v>
      </c>
      <c r="BV74">
        <f t="shared" si="80"/>
        <v>1.0633012467711669</v>
      </c>
      <c r="BW74">
        <f t="shared" si="92"/>
        <v>1.0785657186378437</v>
      </c>
      <c r="BX74">
        <f t="shared" si="97"/>
        <v>9001.3859180358522</v>
      </c>
      <c r="BY74">
        <f t="shared" si="81"/>
        <v>8837.6</v>
      </c>
    </row>
    <row r="75" spans="1:77" ht="14.4" x14ac:dyDescent="0.3">
      <c r="A75">
        <v>2013</v>
      </c>
      <c r="B75" s="291" t="s">
        <v>13</v>
      </c>
      <c r="C75">
        <v>14291.9</v>
      </c>
      <c r="D75">
        <v>10575.3</v>
      </c>
      <c r="E75">
        <v>7816.9</v>
      </c>
      <c r="F75">
        <v>2707.5</v>
      </c>
      <c r="G75">
        <v>55</v>
      </c>
      <c r="H75">
        <v>2722</v>
      </c>
      <c r="I75">
        <v>2184.1</v>
      </c>
      <c r="J75">
        <v>4163.8999999999996</v>
      </c>
      <c r="K75">
        <v>2995.4</v>
      </c>
      <c r="L75" s="291">
        <v>2013</v>
      </c>
      <c r="M75" s="291" t="s">
        <v>13</v>
      </c>
      <c r="N75">
        <v>16370</v>
      </c>
      <c r="O75">
        <v>12101.5</v>
      </c>
      <c r="P75">
        <v>8712.4</v>
      </c>
      <c r="Q75">
        <v>3325.8</v>
      </c>
      <c r="R75">
        <v>63.3</v>
      </c>
      <c r="S75">
        <v>3217.6</v>
      </c>
      <c r="T75">
        <v>2488.6</v>
      </c>
      <c r="U75">
        <v>4258.1000000000004</v>
      </c>
      <c r="V75">
        <v>3095.2</v>
      </c>
      <c r="W75" s="291">
        <v>2013</v>
      </c>
      <c r="X75" s="291" t="s">
        <v>13</v>
      </c>
      <c r="Y75">
        <f t="shared" si="82"/>
        <v>1.145404040050658</v>
      </c>
      <c r="Z75">
        <f t="shared" si="37"/>
        <v>1.14431741889119</v>
      </c>
      <c r="AA75">
        <f t="shared" si="38"/>
        <v>1.1145594801008072</v>
      </c>
      <c r="AB75">
        <f t="shared" si="39"/>
        <v>1.2283656509695291</v>
      </c>
      <c r="AC75">
        <f t="shared" si="40"/>
        <v>1.1509090909090909</v>
      </c>
      <c r="AD75">
        <f t="shared" si="41"/>
        <v>1.1820720058780307</v>
      </c>
      <c r="AE75">
        <f t="shared" si="42"/>
        <v>1.1394166933748455</v>
      </c>
      <c r="AF75">
        <f t="shared" si="43"/>
        <v>1.0226230216863998</v>
      </c>
      <c r="AG75">
        <f t="shared" si="44"/>
        <v>1.0333177538892968</v>
      </c>
      <c r="AH75" s="291"/>
      <c r="AK75" s="291">
        <v>2013</v>
      </c>
      <c r="AL75" s="291" t="s">
        <v>13</v>
      </c>
      <c r="AM75">
        <f t="shared" si="68"/>
        <v>14291.9</v>
      </c>
      <c r="AN75">
        <f t="shared" si="69"/>
        <v>4163.8999999999996</v>
      </c>
      <c r="AO75">
        <f t="shared" si="70"/>
        <v>2707.5</v>
      </c>
      <c r="AP75">
        <f t="shared" si="71"/>
        <v>2995.4</v>
      </c>
      <c r="AQ75">
        <v>10575.3</v>
      </c>
      <c r="AS75">
        <f t="shared" si="72"/>
        <v>16370</v>
      </c>
      <c r="AT75">
        <f t="shared" si="73"/>
        <v>4258.1000000000004</v>
      </c>
      <c r="AU75">
        <f t="shared" si="74"/>
        <v>3325.8</v>
      </c>
      <c r="AV75">
        <f t="shared" si="75"/>
        <v>3095.2</v>
      </c>
      <c r="AW75">
        <f t="shared" si="45"/>
        <v>8786.0999999999985</v>
      </c>
      <c r="AX75">
        <f t="shared" si="76"/>
        <v>12101.5</v>
      </c>
      <c r="AY75">
        <f>(AT74+AT73+AT72+AT71)/(AS74+AS73+AS72+AS71)</f>
        <v>0.26907280829913299</v>
      </c>
      <c r="AZ75">
        <f>(AU74+AU73+AU72+AU71)/(AS74+AS73+AS72+AS71)</f>
        <v>0.17967211670472147</v>
      </c>
      <c r="BA75">
        <f>(AV74+AV73+AV72+AV71)/(AS74+AS73+AS72+AS71)</f>
        <v>0.20244040320982037</v>
      </c>
      <c r="BB75">
        <f t="shared" si="93"/>
        <v>0.25884112418400201</v>
      </c>
      <c r="BD75" s="291">
        <v>2013</v>
      </c>
      <c r="BE75" s="291" t="s">
        <v>13</v>
      </c>
      <c r="BF75" s="83">
        <f t="shared" si="86"/>
        <v>1.0167686684621202</v>
      </c>
      <c r="BG75" s="84">
        <f t="shared" si="94"/>
        <v>7438.1930957806171</v>
      </c>
      <c r="BH75" s="84">
        <f t="shared" si="83"/>
        <v>1.1812142931572984</v>
      </c>
      <c r="BI75">
        <f t="shared" si="87"/>
        <v>1.0148636291294328</v>
      </c>
      <c r="BJ75">
        <f t="shared" si="88"/>
        <v>10124.698719633159</v>
      </c>
      <c r="BK75">
        <f t="shared" si="84"/>
        <v>1.1962726334279348</v>
      </c>
      <c r="BL75">
        <f t="shared" si="89"/>
        <v>1.0133374036131748</v>
      </c>
      <c r="BM75">
        <f t="shared" si="95"/>
        <v>11222.452652429867</v>
      </c>
      <c r="BN75">
        <f t="shared" si="85"/>
        <v>1.1623305888642526</v>
      </c>
      <c r="BO75">
        <f t="shared" si="90"/>
        <v>1.0330240532464776</v>
      </c>
      <c r="BP75">
        <f t="shared" si="95"/>
        <v>10326.067252468412</v>
      </c>
      <c r="BQ75">
        <f t="shared" si="77"/>
        <v>10415.9</v>
      </c>
      <c r="BR75">
        <f t="shared" si="78"/>
        <v>1.1506123008408466</v>
      </c>
      <c r="BS75">
        <f t="shared" si="91"/>
        <v>1.0259954384963712</v>
      </c>
      <c r="BT75">
        <f t="shared" si="96"/>
        <v>14115.125706211702</v>
      </c>
      <c r="BU75">
        <f t="shared" si="79"/>
        <v>14579.8</v>
      </c>
      <c r="BV75">
        <f t="shared" si="80"/>
        <v>1.1434117085402553</v>
      </c>
      <c r="BW75">
        <f t="shared" si="92"/>
        <v>1.0531361344110008</v>
      </c>
      <c r="BX75">
        <f t="shared" si="97"/>
        <v>7783.8690658033684</v>
      </c>
      <c r="BY75">
        <f t="shared" si="81"/>
        <v>7867.7999999999993</v>
      </c>
    </row>
    <row r="76" spans="1:77" ht="14.4" x14ac:dyDescent="0.3">
      <c r="B76" s="291" t="s">
        <v>14</v>
      </c>
      <c r="C76">
        <v>15385.3</v>
      </c>
      <c r="D76">
        <v>11027.2</v>
      </c>
      <c r="E76">
        <v>8262.2000000000007</v>
      </c>
      <c r="F76">
        <v>2715</v>
      </c>
      <c r="G76">
        <v>55.1</v>
      </c>
      <c r="H76">
        <v>3340.6</v>
      </c>
      <c r="I76">
        <v>3084</v>
      </c>
      <c r="J76">
        <v>4419.5</v>
      </c>
      <c r="K76">
        <v>3359.5</v>
      </c>
      <c r="M76" s="291" t="s">
        <v>14</v>
      </c>
      <c r="N76">
        <v>17507.900000000001</v>
      </c>
      <c r="O76">
        <v>12777.6</v>
      </c>
      <c r="P76">
        <v>9334.4</v>
      </c>
      <c r="Q76">
        <v>3378.9</v>
      </c>
      <c r="R76">
        <v>64.3</v>
      </c>
      <c r="S76">
        <v>3915.3</v>
      </c>
      <c r="T76">
        <v>3515.3</v>
      </c>
      <c r="U76">
        <v>4577.3999999999996</v>
      </c>
      <c r="V76">
        <v>3653</v>
      </c>
      <c r="X76" s="291" t="s">
        <v>14</v>
      </c>
      <c r="Y76">
        <f t="shared" si="82"/>
        <v>1.137962860652701</v>
      </c>
      <c r="Z76">
        <f t="shared" si="37"/>
        <v>1.1587347649448636</v>
      </c>
      <c r="AA76">
        <f t="shared" si="38"/>
        <v>1.1297717315000846</v>
      </c>
      <c r="AB76">
        <f t="shared" si="39"/>
        <v>1.2445303867403315</v>
      </c>
      <c r="AC76">
        <f t="shared" si="40"/>
        <v>1.1669691470054446</v>
      </c>
      <c r="AD76">
        <f t="shared" si="41"/>
        <v>1.172034963778962</v>
      </c>
      <c r="AE76">
        <f t="shared" si="42"/>
        <v>1.13985084306096</v>
      </c>
      <c r="AF76">
        <f t="shared" si="43"/>
        <v>1.0357280235320736</v>
      </c>
      <c r="AG76">
        <f t="shared" si="44"/>
        <v>1.0873641910998662</v>
      </c>
      <c r="AH76" s="291"/>
      <c r="AL76" s="291" t="s">
        <v>14</v>
      </c>
      <c r="AM76">
        <f t="shared" si="68"/>
        <v>15385.3</v>
      </c>
      <c r="AN76">
        <f t="shared" si="69"/>
        <v>4419.5</v>
      </c>
      <c r="AO76">
        <f t="shared" si="70"/>
        <v>2715</v>
      </c>
      <c r="AP76">
        <f t="shared" si="71"/>
        <v>3359.5</v>
      </c>
      <c r="AQ76">
        <v>11027.2</v>
      </c>
      <c r="AS76">
        <f t="shared" si="72"/>
        <v>17507.900000000001</v>
      </c>
      <c r="AT76">
        <f t="shared" si="73"/>
        <v>4577.3999999999996</v>
      </c>
      <c r="AU76">
        <f t="shared" si="74"/>
        <v>3378.9</v>
      </c>
      <c r="AV76">
        <f t="shared" si="75"/>
        <v>3653</v>
      </c>
      <c r="AW76">
        <f t="shared" si="45"/>
        <v>9551.6000000000022</v>
      </c>
      <c r="AX76">
        <f t="shared" si="76"/>
        <v>12777.6</v>
      </c>
      <c r="AY76">
        <f>(AT74+AT73+AT72+AT71)/(AS74+AS73+AS72+AS71)</f>
        <v>0.26907280829913299</v>
      </c>
      <c r="AZ76">
        <f>(AU74+AU73+AU72+AU71)/(AS74+AS73+AS72+AS71)</f>
        <v>0.17967211670472147</v>
      </c>
      <c r="BA76">
        <f>(AV74+AV73+AV72+AV71)/(AS74+AS73+AS72+AS71)</f>
        <v>0.20244040320982037</v>
      </c>
      <c r="BB76">
        <f t="shared" si="93"/>
        <v>0.25960268720733565</v>
      </c>
      <c r="BE76" s="291" t="s">
        <v>14</v>
      </c>
      <c r="BF76" s="83">
        <f t="shared" si="86"/>
        <v>1.002852986731863</v>
      </c>
      <c r="BG76" s="84">
        <f t="shared" si="94"/>
        <v>8297.8354336269822</v>
      </c>
      <c r="BH76" s="84">
        <f t="shared" si="83"/>
        <v>1.1510953761859555</v>
      </c>
      <c r="BI76">
        <f t="shared" si="87"/>
        <v>1.004067827282302</v>
      </c>
      <c r="BJ76">
        <f t="shared" si="88"/>
        <v>11041.417612873034</v>
      </c>
      <c r="BK76">
        <f t="shared" si="84"/>
        <v>1.1710905658458668</v>
      </c>
      <c r="BL76">
        <f t="shared" si="89"/>
        <v>1.018804864128571</v>
      </c>
      <c r="BM76">
        <f t="shared" si="95"/>
        <v>12590.395366756398</v>
      </c>
      <c r="BN76">
        <f t="shared" si="85"/>
        <v>1.1222046320567602</v>
      </c>
      <c r="BO76">
        <f t="shared" si="90"/>
        <v>1.0125617528962538</v>
      </c>
      <c r="BP76">
        <f t="shared" si="95"/>
        <v>11486.578372906562</v>
      </c>
      <c r="BQ76">
        <f t="shared" si="77"/>
        <v>11610.3</v>
      </c>
      <c r="BR76">
        <f t="shared" si="78"/>
        <v>1.1495677451821287</v>
      </c>
      <c r="BS76">
        <f t="shared" si="91"/>
        <v>1.0228020047506046</v>
      </c>
      <c r="BT76">
        <f t="shared" si="96"/>
        <v>15776.579829652603</v>
      </c>
      <c r="BU76">
        <f t="shared" si="79"/>
        <v>16029.8</v>
      </c>
      <c r="BV76">
        <f t="shared" si="80"/>
        <v>1.1271137465788461</v>
      </c>
      <c r="BW76">
        <f t="shared" si="92"/>
        <v>1.0568482054199859</v>
      </c>
      <c r="BX76">
        <f t="shared" si="97"/>
        <v>8341.8096645408896</v>
      </c>
      <c r="BY76">
        <f t="shared" si="81"/>
        <v>8312.2000000000007</v>
      </c>
    </row>
    <row r="77" spans="1:77" ht="14.4" x14ac:dyDescent="0.3">
      <c r="B77" s="291" t="s">
        <v>15</v>
      </c>
      <c r="C77">
        <v>16544.599999999999</v>
      </c>
      <c r="D77">
        <v>11572</v>
      </c>
      <c r="E77">
        <v>8806</v>
      </c>
      <c r="F77">
        <v>2717.2</v>
      </c>
      <c r="G77">
        <v>55.1</v>
      </c>
      <c r="H77">
        <v>4233.7</v>
      </c>
      <c r="I77">
        <v>3434.8</v>
      </c>
      <c r="J77">
        <v>4509.1000000000004</v>
      </c>
      <c r="K77">
        <v>3738.3</v>
      </c>
      <c r="M77" s="291" t="s">
        <v>15</v>
      </c>
      <c r="N77">
        <v>19003.5</v>
      </c>
      <c r="O77">
        <v>13482.6</v>
      </c>
      <c r="P77">
        <v>9992.4</v>
      </c>
      <c r="Q77">
        <v>3424.9</v>
      </c>
      <c r="R77">
        <v>65.3</v>
      </c>
      <c r="S77">
        <v>4920</v>
      </c>
      <c r="T77">
        <v>3996.8</v>
      </c>
      <c r="U77">
        <v>4887.1000000000004</v>
      </c>
      <c r="V77">
        <v>4096.8999999999996</v>
      </c>
      <c r="X77" s="291" t="s">
        <v>15</v>
      </c>
      <c r="Y77">
        <f t="shared" si="82"/>
        <v>1.1486225112725603</v>
      </c>
      <c r="Z77">
        <f t="shared" si="37"/>
        <v>1.1651054268924992</v>
      </c>
      <c r="AA77">
        <f t="shared" si="38"/>
        <v>1.1347263229616171</v>
      </c>
      <c r="AB77">
        <f t="shared" si="39"/>
        <v>1.2604519358162816</v>
      </c>
      <c r="AC77">
        <f t="shared" si="40"/>
        <v>1.1851179673321233</v>
      </c>
      <c r="AD77">
        <f t="shared" si="41"/>
        <v>1.1621040697262441</v>
      </c>
      <c r="AE77">
        <f t="shared" si="42"/>
        <v>1.1636194247117737</v>
      </c>
      <c r="AF77">
        <f t="shared" si="43"/>
        <v>1.0838304761482336</v>
      </c>
      <c r="AG77">
        <f t="shared" si="44"/>
        <v>1.0959259556482892</v>
      </c>
      <c r="AH77" s="291"/>
      <c r="AL77" s="291" t="s">
        <v>15</v>
      </c>
      <c r="AM77">
        <f t="shared" si="68"/>
        <v>16544.599999999999</v>
      </c>
      <c r="AN77">
        <f t="shared" si="69"/>
        <v>4509.1000000000004</v>
      </c>
      <c r="AO77">
        <f t="shared" si="70"/>
        <v>2717.2</v>
      </c>
      <c r="AP77">
        <f t="shared" si="71"/>
        <v>3738.3</v>
      </c>
      <c r="AQ77">
        <v>11572</v>
      </c>
      <c r="AS77">
        <f t="shared" si="72"/>
        <v>19003.5</v>
      </c>
      <c r="AT77">
        <f t="shared" si="73"/>
        <v>4887.1000000000004</v>
      </c>
      <c r="AU77">
        <f t="shared" si="74"/>
        <v>3424.9</v>
      </c>
      <c r="AV77">
        <f t="shared" si="75"/>
        <v>4096.8999999999996</v>
      </c>
      <c r="AW77">
        <f t="shared" si="45"/>
        <v>10691.5</v>
      </c>
      <c r="AX77">
        <f t="shared" si="76"/>
        <v>13482.6</v>
      </c>
      <c r="AY77">
        <f>(AT74+AT73+AT72+AT71)/(AS74+AS73+AS72+AS71)</f>
        <v>0.26907280829913299</v>
      </c>
      <c r="AZ77">
        <f>(AU74+AU73+AU72+AU71)/(AS74+AS73+AS72+AS71)</f>
        <v>0.17967211670472147</v>
      </c>
      <c r="BA77">
        <f>(AV74+AV73+AV72+AV71)/(AS74+AS73+AS72+AS71)</f>
        <v>0.20244040320982037</v>
      </c>
      <c r="BB77">
        <f t="shared" si="93"/>
        <v>0.25968583659334321</v>
      </c>
      <c r="BE77" s="291" t="s">
        <v>15</v>
      </c>
      <c r="BF77" s="83">
        <f t="shared" si="86"/>
        <v>0.98987456127554996</v>
      </c>
      <c r="BG77" s="84">
        <f t="shared" si="94"/>
        <v>9208.8958438698082</v>
      </c>
      <c r="BH77" s="84">
        <f t="shared" si="83"/>
        <v>1.1609969513464673</v>
      </c>
      <c r="BI77">
        <f t="shared" si="87"/>
        <v>0.99440681635136086</v>
      </c>
      <c r="BJ77">
        <f t="shared" si="88"/>
        <v>11942.520122076856</v>
      </c>
      <c r="BK77">
        <f t="shared" si="84"/>
        <v>1.1820285714992873</v>
      </c>
      <c r="BL77">
        <f t="shared" si="89"/>
        <v>1.0180075149489303</v>
      </c>
      <c r="BM77">
        <f t="shared" si="95"/>
        <v>13795.186436324515</v>
      </c>
      <c r="BN77">
        <f t="shared" si="85"/>
        <v>1.1292779602441274</v>
      </c>
      <c r="BO77">
        <f t="shared" si="90"/>
        <v>1.0038378579661835</v>
      </c>
      <c r="BP77">
        <f t="shared" si="95"/>
        <v>12927.071319011913</v>
      </c>
      <c r="BQ77">
        <f t="shared" si="77"/>
        <v>13056.599999999997</v>
      </c>
      <c r="BR77">
        <f t="shared" si="78"/>
        <v>1.1439868811004872</v>
      </c>
      <c r="BS77">
        <f t="shared" si="91"/>
        <v>1.0227288454351904</v>
      </c>
      <c r="BT77">
        <f t="shared" si="96"/>
        <v>17509.376582846511</v>
      </c>
      <c r="BU77">
        <f t="shared" si="79"/>
        <v>17565.699999999997</v>
      </c>
      <c r="BV77">
        <f t="shared" si="80"/>
        <v>1.1237121954002396</v>
      </c>
      <c r="BW77">
        <f t="shared" si="92"/>
        <v>1.0591302982501269</v>
      </c>
      <c r="BX77">
        <f t="shared" si="97"/>
        <v>8889.2952063506364</v>
      </c>
      <c r="BY77">
        <f t="shared" si="81"/>
        <v>8854.7999999999993</v>
      </c>
    </row>
    <row r="78" spans="1:77" ht="14.4" x14ac:dyDescent="0.3">
      <c r="B78" s="291" t="s">
        <v>16</v>
      </c>
      <c r="C78">
        <v>17380.2</v>
      </c>
      <c r="D78">
        <v>11937.5</v>
      </c>
      <c r="E78">
        <v>9129.7000000000007</v>
      </c>
      <c r="F78">
        <v>2756.5</v>
      </c>
      <c r="G78">
        <v>55.1</v>
      </c>
      <c r="H78">
        <v>4239.3</v>
      </c>
      <c r="I78">
        <v>5082.5</v>
      </c>
      <c r="J78">
        <v>4782</v>
      </c>
      <c r="K78">
        <v>3546.6</v>
      </c>
      <c r="M78" s="291" t="s">
        <v>16</v>
      </c>
      <c r="N78">
        <v>20104.3</v>
      </c>
      <c r="O78">
        <v>14071.9</v>
      </c>
      <c r="P78">
        <v>10505.1</v>
      </c>
      <c r="Q78">
        <v>3500.7</v>
      </c>
      <c r="R78">
        <v>66.099999999999994</v>
      </c>
      <c r="S78">
        <v>4932.1000000000004</v>
      </c>
      <c r="T78">
        <v>6012.5</v>
      </c>
      <c r="U78">
        <v>5140.8</v>
      </c>
      <c r="V78">
        <v>4074.5</v>
      </c>
      <c r="X78" s="291" t="s">
        <v>16</v>
      </c>
      <c r="Y78">
        <f t="shared" si="82"/>
        <v>1.1567358258247891</v>
      </c>
      <c r="Z78">
        <f t="shared" si="37"/>
        <v>1.1787979057591622</v>
      </c>
      <c r="AA78">
        <f t="shared" si="38"/>
        <v>1.1506511714514167</v>
      </c>
      <c r="AB78">
        <f t="shared" si="39"/>
        <v>1.2699800471612552</v>
      </c>
      <c r="AC78">
        <f t="shared" si="40"/>
        <v>1.1996370235934664</v>
      </c>
      <c r="AD78">
        <f t="shared" si="41"/>
        <v>1.1634232066614771</v>
      </c>
      <c r="AE78">
        <f t="shared" si="42"/>
        <v>1.1829808165272995</v>
      </c>
      <c r="AF78">
        <f t="shared" si="43"/>
        <v>1.0750313676286074</v>
      </c>
      <c r="AG78">
        <f t="shared" si="44"/>
        <v>1.1488467828342639</v>
      </c>
      <c r="AH78" s="291"/>
      <c r="AL78" s="291" t="s">
        <v>16</v>
      </c>
      <c r="AM78">
        <f t="shared" si="68"/>
        <v>17380.2</v>
      </c>
      <c r="AN78">
        <f t="shared" si="69"/>
        <v>4782</v>
      </c>
      <c r="AO78">
        <f t="shared" si="70"/>
        <v>2756.5</v>
      </c>
      <c r="AP78">
        <f t="shared" si="71"/>
        <v>3546.6</v>
      </c>
      <c r="AQ78">
        <v>11937.5</v>
      </c>
      <c r="AS78">
        <f t="shared" si="72"/>
        <v>20104.3</v>
      </c>
      <c r="AT78">
        <f t="shared" si="73"/>
        <v>5140.8</v>
      </c>
      <c r="AU78">
        <f t="shared" si="74"/>
        <v>3500.7</v>
      </c>
      <c r="AV78">
        <f t="shared" si="75"/>
        <v>4074.5</v>
      </c>
      <c r="AW78">
        <f t="shared" si="45"/>
        <v>11462.8</v>
      </c>
      <c r="AX78">
        <f t="shared" si="76"/>
        <v>14071.9</v>
      </c>
      <c r="AY78">
        <f>(AT74+AT73+AT72+AT71)/(AS74+AS73+AS72+AS71)</f>
        <v>0.26907280829913299</v>
      </c>
      <c r="AZ78">
        <f>(AU74+AU73+AU72+AU71)/(AS74+AS73+AS72+AS71)</f>
        <v>0.17967211670472147</v>
      </c>
      <c r="BA78">
        <f>(AV74+AV73+AV72+AV71)/(AS74+AS73+AS72+AS71)</f>
        <v>0.20244040320982037</v>
      </c>
      <c r="BB78">
        <f t="shared" si="93"/>
        <v>0.25950083532405893</v>
      </c>
      <c r="BE78" s="291" t="s">
        <v>16</v>
      </c>
      <c r="BF78" s="83">
        <f t="shared" si="86"/>
        <v>1.0183067650054511</v>
      </c>
      <c r="BG78" s="84">
        <f t="shared" si="94"/>
        <v>9598.211180865097</v>
      </c>
      <c r="BH78" s="84">
        <f t="shared" si="83"/>
        <v>1.194264200276415</v>
      </c>
      <c r="BI78">
        <f t="shared" si="87"/>
        <v>1.0160111142538033</v>
      </c>
      <c r="BJ78">
        <f t="shared" si="88"/>
        <v>12417.996746466353</v>
      </c>
      <c r="BK78">
        <f t="shared" si="84"/>
        <v>1.2049850153373565</v>
      </c>
      <c r="BL78">
        <f t="shared" si="89"/>
        <v>1.0281425734544263</v>
      </c>
      <c r="BM78">
        <f t="shared" si="95"/>
        <v>14840.828990411961</v>
      </c>
      <c r="BN78">
        <f t="shared" si="85"/>
        <v>1.1187784732730828</v>
      </c>
      <c r="BO78">
        <f t="shared" si="90"/>
        <v>1.0115170000398901</v>
      </c>
      <c r="BP78">
        <f t="shared" si="95"/>
        <v>13440.022459181957</v>
      </c>
      <c r="BQ78">
        <f t="shared" si="77"/>
        <v>13388.3</v>
      </c>
      <c r="BR78">
        <f t="shared" si="78"/>
        <v>1.1560471753070043</v>
      </c>
      <c r="BS78">
        <f t="shared" si="91"/>
        <v>1.0211922404467217</v>
      </c>
      <c r="BT78">
        <f t="shared" si="96"/>
        <v>18685.116577796147</v>
      </c>
      <c r="BU78">
        <f t="shared" si="79"/>
        <v>18170.3</v>
      </c>
      <c r="BV78">
        <f t="shared" si="80"/>
        <v>1.1066615460442002</v>
      </c>
      <c r="BW78">
        <f t="shared" si="92"/>
        <v>1.0397997793795577</v>
      </c>
      <c r="BX78">
        <f t="shared" si="97"/>
        <v>9359.6390916839373</v>
      </c>
      <c r="BY78">
        <f t="shared" si="81"/>
        <v>9181</v>
      </c>
    </row>
    <row r="79" spans="1:77" ht="14.4" x14ac:dyDescent="0.3">
      <c r="A79">
        <v>2014</v>
      </c>
      <c r="B79" s="291" t="s">
        <v>13</v>
      </c>
      <c r="C79">
        <v>14358.7</v>
      </c>
      <c r="D79">
        <v>10782.4</v>
      </c>
      <c r="E79">
        <v>8089.2</v>
      </c>
      <c r="F79">
        <v>2652.7</v>
      </c>
      <c r="G79">
        <v>55</v>
      </c>
      <c r="H79">
        <v>2294.1999999999998</v>
      </c>
      <c r="I79">
        <v>2199.5</v>
      </c>
      <c r="J79">
        <v>4338.3999999999996</v>
      </c>
      <c r="K79">
        <v>2870.3</v>
      </c>
      <c r="L79" s="291">
        <v>2014</v>
      </c>
      <c r="M79" s="291" t="s">
        <v>13</v>
      </c>
      <c r="N79">
        <v>17311.400000000001</v>
      </c>
      <c r="O79">
        <v>13013.1</v>
      </c>
      <c r="P79">
        <v>9515.2000000000007</v>
      </c>
      <c r="Q79">
        <v>3428.1</v>
      </c>
      <c r="R79">
        <v>69.8</v>
      </c>
      <c r="S79">
        <v>3043.4</v>
      </c>
      <c r="T79">
        <v>2592.3000000000002</v>
      </c>
      <c r="U79">
        <v>4820</v>
      </c>
      <c r="V79">
        <v>3446.4</v>
      </c>
      <c r="W79" s="291">
        <v>2014</v>
      </c>
      <c r="X79" s="291" t="s">
        <v>13</v>
      </c>
      <c r="Y79">
        <f t="shared" si="82"/>
        <v>1.2056383934478749</v>
      </c>
      <c r="Z79">
        <f t="shared" si="37"/>
        <v>1.2068834396794776</v>
      </c>
      <c r="AA79">
        <f t="shared" si="38"/>
        <v>1.1762844286208773</v>
      </c>
      <c r="AB79">
        <f t="shared" si="39"/>
        <v>1.2923059524258302</v>
      </c>
      <c r="AC79">
        <f t="shared" si="40"/>
        <v>1.269090909090909</v>
      </c>
      <c r="AD79">
        <f t="shared" si="41"/>
        <v>1.3265626362130591</v>
      </c>
      <c r="AE79">
        <f t="shared" si="42"/>
        <v>1.1785860422823369</v>
      </c>
      <c r="AF79">
        <f t="shared" si="43"/>
        <v>1.1110086667896</v>
      </c>
      <c r="AG79">
        <f t="shared" si="44"/>
        <v>1.2007107271016966</v>
      </c>
      <c r="AH79" s="291"/>
      <c r="AK79" s="291">
        <v>2014</v>
      </c>
      <c r="AL79" s="291" t="s">
        <v>13</v>
      </c>
      <c r="AM79">
        <f t="shared" si="68"/>
        <v>14358.7</v>
      </c>
      <c r="AN79">
        <f t="shared" si="69"/>
        <v>4338.3999999999996</v>
      </c>
      <c r="AO79">
        <f t="shared" si="70"/>
        <v>2652.7</v>
      </c>
      <c r="AP79">
        <f t="shared" si="71"/>
        <v>2870.3</v>
      </c>
      <c r="AQ79">
        <v>10782.4</v>
      </c>
      <c r="AS79">
        <f t="shared" si="72"/>
        <v>17311.400000000001</v>
      </c>
      <c r="AT79">
        <f t="shared" si="73"/>
        <v>4820</v>
      </c>
      <c r="AU79">
        <f t="shared" si="74"/>
        <v>3428.1</v>
      </c>
      <c r="AV79">
        <f t="shared" si="75"/>
        <v>3446.4</v>
      </c>
      <c r="AW79">
        <f t="shared" si="45"/>
        <v>9063.3000000000011</v>
      </c>
      <c r="AX79">
        <f t="shared" si="76"/>
        <v>13013.1</v>
      </c>
      <c r="AY79">
        <f>(AT78+AT77+AT76+AT75)/(AS78+AS77+AS76+AS75)</f>
        <v>0.25845336826255005</v>
      </c>
      <c r="AZ79">
        <f>(AU78+AU77+AU76+AU75)/(AS78+AS77+AS76+AS75)</f>
        <v>0.18675302148229034</v>
      </c>
      <c r="BA79">
        <f>(AV78+AV77+AV76+AV75)/(AS78+AS77+AS76+AS75)</f>
        <v>0.20441812574243989</v>
      </c>
      <c r="BB79">
        <f t="shared" si="93"/>
        <v>0.25995354124073111</v>
      </c>
      <c r="BD79" s="291">
        <v>2014</v>
      </c>
      <c r="BE79" s="291" t="s">
        <v>13</v>
      </c>
      <c r="BF79" s="83">
        <f t="shared" si="86"/>
        <v>0.99571489680136138</v>
      </c>
      <c r="BG79" s="84">
        <f t="shared" si="94"/>
        <v>7406.3196707537963</v>
      </c>
      <c r="BH79" s="84">
        <f t="shared" si="83"/>
        <v>1.223725197251385</v>
      </c>
      <c r="BI79">
        <f t="shared" si="87"/>
        <v>0.99169675572593352</v>
      </c>
      <c r="BJ79">
        <f t="shared" si="88"/>
        <v>10040.630872962716</v>
      </c>
      <c r="BK79">
        <f t="shared" si="84"/>
        <v>1.2440851733367357</v>
      </c>
      <c r="BL79">
        <f t="shared" si="89"/>
        <v>1.0103952075343292</v>
      </c>
      <c r="BM79">
        <f t="shared" si="95"/>
        <v>11339.11237679606</v>
      </c>
      <c r="BN79">
        <f t="shared" si="85"/>
        <v>1.2243727320676592</v>
      </c>
      <c r="BO79">
        <f t="shared" si="90"/>
        <v>0.98562367549525631</v>
      </c>
      <c r="BP79">
        <f t="shared" si="95"/>
        <v>10177.616358789119</v>
      </c>
      <c r="BQ79">
        <f t="shared" si="77"/>
        <v>10237.9</v>
      </c>
      <c r="BR79">
        <f t="shared" si="78"/>
        <v>1.2291384897011721</v>
      </c>
      <c r="BS79">
        <f t="shared" si="91"/>
        <v>0.99991799336351861</v>
      </c>
      <c r="BT79">
        <f t="shared" si="96"/>
        <v>14113.968172229024</v>
      </c>
      <c r="BU79">
        <f t="shared" si="79"/>
        <v>14576.3</v>
      </c>
      <c r="BV79">
        <f t="shared" si="80"/>
        <v>1.227840376889777</v>
      </c>
      <c r="BW79">
        <f t="shared" si="92"/>
        <v>1.0335720107520874</v>
      </c>
      <c r="BX79">
        <f t="shared" si="97"/>
        <v>8045.1892017733589</v>
      </c>
      <c r="BY79">
        <f t="shared" si="81"/>
        <v>8129.7</v>
      </c>
    </row>
    <row r="80" spans="1:77" ht="14.4" x14ac:dyDescent="0.3">
      <c r="B80" s="291" t="s">
        <v>14</v>
      </c>
      <c r="C80">
        <v>15585.7</v>
      </c>
      <c r="D80">
        <v>11118.9</v>
      </c>
      <c r="E80">
        <v>8418.6</v>
      </c>
      <c r="F80">
        <v>2658.2</v>
      </c>
      <c r="G80">
        <v>55.1</v>
      </c>
      <c r="H80">
        <v>3124.4</v>
      </c>
      <c r="I80">
        <v>3013.2</v>
      </c>
      <c r="J80">
        <v>4556</v>
      </c>
      <c r="K80">
        <v>3109.9</v>
      </c>
      <c r="M80" s="291" t="s">
        <v>14</v>
      </c>
      <c r="N80">
        <v>19044.2</v>
      </c>
      <c r="O80">
        <v>13738.6</v>
      </c>
      <c r="P80">
        <v>10138.5</v>
      </c>
      <c r="Q80">
        <v>3528.5</v>
      </c>
      <c r="R80">
        <v>71.599999999999994</v>
      </c>
      <c r="S80">
        <v>4122.2</v>
      </c>
      <c r="T80">
        <v>3640.1</v>
      </c>
      <c r="U80">
        <v>5227.6000000000004</v>
      </c>
      <c r="V80">
        <v>3931.8</v>
      </c>
      <c r="X80" s="291" t="s">
        <v>14</v>
      </c>
      <c r="Y80">
        <f t="shared" si="82"/>
        <v>1.2219021282329314</v>
      </c>
      <c r="Z80">
        <f t="shared" si="37"/>
        <v>1.2356078389049276</v>
      </c>
      <c r="AA80">
        <f t="shared" si="38"/>
        <v>1.2042976266837715</v>
      </c>
      <c r="AB80">
        <f t="shared" si="39"/>
        <v>1.3274020013543</v>
      </c>
      <c r="AC80">
        <f t="shared" si="40"/>
        <v>1.2994555353901995</v>
      </c>
      <c r="AD80">
        <f t="shared" si="41"/>
        <v>1.3193573166047881</v>
      </c>
      <c r="AE80">
        <f t="shared" si="42"/>
        <v>1.208051241205363</v>
      </c>
      <c r="AF80">
        <f t="shared" si="43"/>
        <v>1.1474100087796313</v>
      </c>
      <c r="AG80">
        <f t="shared" si="44"/>
        <v>1.2642850252419693</v>
      </c>
      <c r="AH80" s="291"/>
      <c r="AL80" s="291" t="s">
        <v>14</v>
      </c>
      <c r="AM80">
        <f t="shared" si="68"/>
        <v>15585.7</v>
      </c>
      <c r="AN80">
        <f t="shared" si="69"/>
        <v>4556</v>
      </c>
      <c r="AO80">
        <f t="shared" si="70"/>
        <v>2658.2</v>
      </c>
      <c r="AP80">
        <f t="shared" si="71"/>
        <v>3109.9</v>
      </c>
      <c r="AQ80">
        <v>11118.9</v>
      </c>
      <c r="AS80">
        <f t="shared" si="72"/>
        <v>19044.2</v>
      </c>
      <c r="AT80">
        <f t="shared" si="73"/>
        <v>5227.6000000000004</v>
      </c>
      <c r="AU80">
        <f t="shared" si="74"/>
        <v>3528.5</v>
      </c>
      <c r="AV80">
        <f t="shared" si="75"/>
        <v>3931.8</v>
      </c>
      <c r="AW80">
        <f t="shared" si="45"/>
        <v>10288.1</v>
      </c>
      <c r="AX80">
        <f t="shared" si="76"/>
        <v>13738.6</v>
      </c>
      <c r="AY80">
        <f>(AT78+AT77+AT76+AT75)/(AS78+AS77+AS76+AS75)</f>
        <v>0.25845336826255005</v>
      </c>
      <c r="AZ80">
        <f>(AU78+AU77+AU76+AU75)/(AS78+AS77+AS76+AS75)</f>
        <v>0.18675302148229034</v>
      </c>
      <c r="BA80">
        <f>(AV78+AV77+AV76+AV75)/(AS78+AS77+AS76+AS75)</f>
        <v>0.20441812574243989</v>
      </c>
      <c r="BB80">
        <f t="shared" si="93"/>
        <v>0.25742897205371801</v>
      </c>
      <c r="BE80" s="291" t="s">
        <v>14</v>
      </c>
      <c r="BF80" s="83">
        <f t="shared" si="86"/>
        <v>1.0161319337500292</v>
      </c>
      <c r="BG80" s="84">
        <f t="shared" si="94"/>
        <v>8431.6955651108983</v>
      </c>
      <c r="BH80" s="84">
        <f t="shared" si="83"/>
        <v>1.2201697654467776</v>
      </c>
      <c r="BI80">
        <f t="shared" si="87"/>
        <v>1.0068004748614872</v>
      </c>
      <c r="BJ80">
        <f t="shared" si="88"/>
        <v>11116.504495784558</v>
      </c>
      <c r="BK80">
        <f t="shared" si="84"/>
        <v>1.2428906951136784</v>
      </c>
      <c r="BL80">
        <f t="shared" si="89"/>
        <v>1.0208207904288569</v>
      </c>
      <c r="BM80">
        <f t="shared" si="95"/>
        <v>12852.537350104083</v>
      </c>
      <c r="BN80">
        <f t="shared" si="85"/>
        <v>1.2072090963325892</v>
      </c>
      <c r="BO80">
        <f t="shared" si="90"/>
        <v>0.99178396159741955</v>
      </c>
      <c r="BP80">
        <f t="shared" si="95"/>
        <v>11392.204203880512</v>
      </c>
      <c r="BQ80">
        <f t="shared" si="77"/>
        <v>11481.4</v>
      </c>
      <c r="BR80">
        <f t="shared" si="78"/>
        <v>1.2482132294605723</v>
      </c>
      <c r="BS80">
        <f t="shared" si="91"/>
        <v>1.0017145506464677</v>
      </c>
      <c r="BT80">
        <f t="shared" si="96"/>
        <v>15803.629574798584</v>
      </c>
      <c r="BU80">
        <f t="shared" si="79"/>
        <v>16037.4</v>
      </c>
      <c r="BV80">
        <f t="shared" si="80"/>
        <v>1.230571743532394</v>
      </c>
      <c r="BW80">
        <f t="shared" si="92"/>
        <v>1.0184513307231127</v>
      </c>
      <c r="BX80">
        <f t="shared" si="97"/>
        <v>8495.7271534905904</v>
      </c>
      <c r="BY80">
        <f t="shared" si="81"/>
        <v>8460.7000000000007</v>
      </c>
    </row>
    <row r="81" spans="1:77" ht="14.4" x14ac:dyDescent="0.3">
      <c r="B81" s="291" t="s">
        <v>15</v>
      </c>
      <c r="C81">
        <v>16690.2</v>
      </c>
      <c r="D81">
        <v>11602.7</v>
      </c>
      <c r="E81">
        <v>8901.1</v>
      </c>
      <c r="F81">
        <v>2659.5</v>
      </c>
      <c r="G81">
        <v>55.1</v>
      </c>
      <c r="H81">
        <v>4173.5</v>
      </c>
      <c r="I81">
        <v>3320.8</v>
      </c>
      <c r="J81">
        <v>4509.3</v>
      </c>
      <c r="K81">
        <v>3527.5</v>
      </c>
      <c r="M81" s="291" t="s">
        <v>15</v>
      </c>
      <c r="N81">
        <v>20544</v>
      </c>
      <c r="O81">
        <v>14491.7</v>
      </c>
      <c r="P81">
        <v>10837.8</v>
      </c>
      <c r="Q81">
        <v>3580.9</v>
      </c>
      <c r="R81">
        <v>73</v>
      </c>
      <c r="S81">
        <v>5148.8999999999996</v>
      </c>
      <c r="T81">
        <v>4153</v>
      </c>
      <c r="U81">
        <v>5191.7</v>
      </c>
      <c r="V81">
        <v>4229.3</v>
      </c>
      <c r="X81" s="291" t="s">
        <v>15</v>
      </c>
      <c r="Y81">
        <f t="shared" si="82"/>
        <v>1.23090196642341</v>
      </c>
      <c r="Z81">
        <f t="shared" si="37"/>
        <v>1.24899376869177</v>
      </c>
      <c r="AA81">
        <f t="shared" si="38"/>
        <v>1.2175798496815</v>
      </c>
      <c r="AB81">
        <f t="shared" si="39"/>
        <v>1.3464561007708216</v>
      </c>
      <c r="AC81">
        <f t="shared" si="40"/>
        <v>1.3248638838475499</v>
      </c>
      <c r="AD81">
        <f t="shared" si="41"/>
        <v>1.2337127111537078</v>
      </c>
      <c r="AE81">
        <f t="shared" si="42"/>
        <v>1.2506022645145747</v>
      </c>
      <c r="AF81">
        <f t="shared" si="43"/>
        <v>1.1513316922803982</v>
      </c>
      <c r="AG81">
        <f t="shared" si="44"/>
        <v>1.1989510985116938</v>
      </c>
      <c r="AH81" s="291"/>
      <c r="AL81" s="291" t="s">
        <v>15</v>
      </c>
      <c r="AM81">
        <f t="shared" si="68"/>
        <v>16690.2</v>
      </c>
      <c r="AN81">
        <f t="shared" si="69"/>
        <v>4509.3</v>
      </c>
      <c r="AO81">
        <f t="shared" si="70"/>
        <v>2659.5</v>
      </c>
      <c r="AP81">
        <f t="shared" si="71"/>
        <v>3527.5</v>
      </c>
      <c r="AQ81">
        <v>11602.7</v>
      </c>
      <c r="AS81">
        <f t="shared" si="72"/>
        <v>20544</v>
      </c>
      <c r="AT81">
        <f t="shared" si="73"/>
        <v>5191.7</v>
      </c>
      <c r="AU81">
        <f t="shared" si="74"/>
        <v>3580.9</v>
      </c>
      <c r="AV81">
        <f t="shared" si="75"/>
        <v>4229.3</v>
      </c>
      <c r="AW81">
        <f t="shared" si="45"/>
        <v>11771.4</v>
      </c>
      <c r="AX81">
        <f t="shared" si="76"/>
        <v>14491.7</v>
      </c>
      <c r="AY81">
        <f>(AT78+AT77+AT76+AT75)/(AS78+AS77+AS76+AS75)</f>
        <v>0.25845336826255005</v>
      </c>
      <c r="AZ81">
        <f>(AU78+AU77+AU76+AU75)/(AS78+AS77+AS76+AS75)</f>
        <v>0.18675302148229034</v>
      </c>
      <c r="BA81">
        <f>(AV78+AV77+AV76+AV75)/(AS78+AS77+AS76+AS75)</f>
        <v>0.20441812574243989</v>
      </c>
      <c r="BB81">
        <f t="shared" si="93"/>
        <v>0.25562827080517508</v>
      </c>
      <c r="BE81" s="291" t="s">
        <v>15</v>
      </c>
      <c r="BF81" s="83">
        <f t="shared" si="86"/>
        <v>1.0229900070987783</v>
      </c>
      <c r="BG81" s="84">
        <f t="shared" si="94"/>
        <v>9420.6084246922856</v>
      </c>
      <c r="BH81" s="84">
        <f t="shared" si="83"/>
        <v>1.249537128530475</v>
      </c>
      <c r="BI81">
        <f t="shared" si="87"/>
        <v>1.0118522430262094</v>
      </c>
      <c r="BJ81">
        <f t="shared" si="88"/>
        <v>12084.065772909105</v>
      </c>
      <c r="BK81">
        <f t="shared" si="84"/>
        <v>1.2704581627168769</v>
      </c>
      <c r="BL81">
        <f t="shared" si="89"/>
        <v>1.015697780637</v>
      </c>
      <c r="BM81">
        <f t="shared" si="95"/>
        <v>14011.740246848454</v>
      </c>
      <c r="BN81">
        <f t="shared" si="85"/>
        <v>1.2106347749213642</v>
      </c>
      <c r="BO81">
        <f t="shared" si="90"/>
        <v>1.0016170990702931</v>
      </c>
      <c r="BP81">
        <f t="shared" si="95"/>
        <v>12947.975674023499</v>
      </c>
      <c r="BQ81">
        <f t="shared" si="77"/>
        <v>13048.900000000001</v>
      </c>
      <c r="BR81">
        <f t="shared" si="78"/>
        <v>1.2357684631815413</v>
      </c>
      <c r="BS81">
        <f t="shared" si="91"/>
        <v>1.0012176738905569</v>
      </c>
      <c r="BT81">
        <f t="shared" si="96"/>
        <v>17530.697293551373</v>
      </c>
      <c r="BU81">
        <f t="shared" si="79"/>
        <v>17558.2</v>
      </c>
      <c r="BV81">
        <f t="shared" si="80"/>
        <v>1.2088737626994206</v>
      </c>
      <c r="BW81">
        <f t="shared" si="92"/>
        <v>1.010856465520229</v>
      </c>
      <c r="BX81">
        <f t="shared" si="97"/>
        <v>8985.8015332575196</v>
      </c>
      <c r="BY81">
        <f t="shared" si="81"/>
        <v>8943.2000000000007</v>
      </c>
    </row>
    <row r="82" spans="1:77" ht="14.4" x14ac:dyDescent="0.3">
      <c r="B82" s="291" t="s">
        <v>16</v>
      </c>
      <c r="C82">
        <v>17437.2</v>
      </c>
      <c r="D82">
        <v>12006.9</v>
      </c>
      <c r="E82">
        <v>9269.2999999999993</v>
      </c>
      <c r="F82">
        <v>2694.3</v>
      </c>
      <c r="G82">
        <v>55.1</v>
      </c>
      <c r="H82">
        <v>4062.6</v>
      </c>
      <c r="I82">
        <v>5009.7</v>
      </c>
      <c r="J82">
        <v>4562</v>
      </c>
      <c r="K82">
        <v>3141.7</v>
      </c>
      <c r="M82" s="291" t="s">
        <v>16</v>
      </c>
      <c r="N82">
        <v>22130.5</v>
      </c>
      <c r="O82">
        <v>15492.5</v>
      </c>
      <c r="P82">
        <v>11707.2</v>
      </c>
      <c r="Q82">
        <v>3709.5</v>
      </c>
      <c r="R82">
        <v>75.8</v>
      </c>
      <c r="S82">
        <v>5381</v>
      </c>
      <c r="T82">
        <v>6540.6</v>
      </c>
      <c r="U82">
        <v>6186.6</v>
      </c>
      <c r="V82">
        <v>4744</v>
      </c>
      <c r="X82" s="291" t="s">
        <v>16</v>
      </c>
      <c r="Y82">
        <f t="shared" si="82"/>
        <v>1.2691544514027482</v>
      </c>
      <c r="Z82">
        <f t="shared" si="37"/>
        <v>1.2902997443136863</v>
      </c>
      <c r="AA82">
        <f t="shared" si="38"/>
        <v>1.2630079941311643</v>
      </c>
      <c r="AB82">
        <f t="shared" si="39"/>
        <v>1.3767954570760494</v>
      </c>
      <c r="AC82">
        <f t="shared" si="40"/>
        <v>1.3756805807622503</v>
      </c>
      <c r="AD82">
        <f t="shared" si="41"/>
        <v>1.3245212425540294</v>
      </c>
      <c r="AE82">
        <f t="shared" si="42"/>
        <v>1.3055871609078389</v>
      </c>
      <c r="AF82">
        <f t="shared" si="43"/>
        <v>1.3561157387110918</v>
      </c>
      <c r="AG82">
        <f t="shared" si="44"/>
        <v>1.510010503867333</v>
      </c>
      <c r="AH82" s="291"/>
      <c r="AL82" s="291" t="s">
        <v>16</v>
      </c>
      <c r="AM82">
        <f t="shared" si="68"/>
        <v>17437.2</v>
      </c>
      <c r="AN82">
        <f t="shared" si="69"/>
        <v>4562</v>
      </c>
      <c r="AO82">
        <f t="shared" si="70"/>
        <v>2694.3</v>
      </c>
      <c r="AP82">
        <f t="shared" si="71"/>
        <v>3141.7</v>
      </c>
      <c r="AQ82">
        <v>12006.9</v>
      </c>
      <c r="AS82">
        <f t="shared" si="72"/>
        <v>22130.5</v>
      </c>
      <c r="AT82">
        <f t="shared" si="73"/>
        <v>6186.6</v>
      </c>
      <c r="AU82">
        <f t="shared" si="74"/>
        <v>3709.5</v>
      </c>
      <c r="AV82">
        <f t="shared" si="75"/>
        <v>4744</v>
      </c>
      <c r="AW82">
        <f t="shared" si="45"/>
        <v>12234.4</v>
      </c>
      <c r="AX82">
        <f t="shared" si="76"/>
        <v>15492.5</v>
      </c>
      <c r="AY82">
        <f>(AT78+AT77+AT76+AT75)/(AS78+AS77+AS76+AS75)</f>
        <v>0.25845336826255005</v>
      </c>
      <c r="AZ82">
        <f>(AU78+AU77+AU76+AU75)/(AS78+AS77+AS76+AS75)</f>
        <v>0.18675302148229034</v>
      </c>
      <c r="BA82">
        <f>(AV78+AV77+AV76+AV75)/(AS78+AS77+AS76+AS75)</f>
        <v>0.20441812574243989</v>
      </c>
      <c r="BB82">
        <f t="shared" si="93"/>
        <v>0.25378511912617308</v>
      </c>
      <c r="BE82" s="291" t="s">
        <v>16</v>
      </c>
      <c r="BF82" s="83">
        <f t="shared" si="86"/>
        <v>1.0349391471485978</v>
      </c>
      <c r="BG82" s="84">
        <f t="shared" si="94"/>
        <v>9933.5644936766603</v>
      </c>
      <c r="BH82" s="84">
        <f t="shared" si="83"/>
        <v>1.2316223454116562</v>
      </c>
      <c r="BI82">
        <f t="shared" si="87"/>
        <v>1.0204571926176955</v>
      </c>
      <c r="BJ82">
        <f t="shared" si="88"/>
        <v>12672.034097834732</v>
      </c>
      <c r="BK82">
        <f t="shared" si="84"/>
        <v>1.2581957937379864</v>
      </c>
      <c r="BL82">
        <f t="shared" si="89"/>
        <v>1.0092144791485009</v>
      </c>
      <c r="BM82">
        <f t="shared" si="95"/>
        <v>14977.579499690581</v>
      </c>
      <c r="BN82">
        <f t="shared" si="85"/>
        <v>1.229905005704063</v>
      </c>
      <c r="BO82">
        <f t="shared" si="90"/>
        <v>0.9947926006451222</v>
      </c>
      <c r="BP82">
        <f t="shared" si="95"/>
        <v>13370.03489489847</v>
      </c>
      <c r="BQ82">
        <f t="shared" si="77"/>
        <v>13322.600000000002</v>
      </c>
      <c r="BR82">
        <f t="shared" si="78"/>
        <v>1.2698844942041516</v>
      </c>
      <c r="BS82">
        <f t="shared" si="91"/>
        <v>0.98443113859599019</v>
      </c>
      <c r="BT82">
        <f t="shared" si="96"/>
        <v>18394.210587478672</v>
      </c>
      <c r="BU82">
        <f t="shared" si="79"/>
        <v>17884.600000000002</v>
      </c>
      <c r="BV82">
        <f t="shared" si="80"/>
        <v>1.259363639979685</v>
      </c>
      <c r="BW82">
        <f t="shared" si="92"/>
        <v>1.0154650291432581</v>
      </c>
      <c r="BX82">
        <f t="shared" si="97"/>
        <v>9504.3861830072074</v>
      </c>
      <c r="BY82">
        <f t="shared" si="81"/>
        <v>9312.5999999999985</v>
      </c>
    </row>
    <row r="83" spans="1:77" ht="14.4" x14ac:dyDescent="0.3">
      <c r="A83">
        <v>2015</v>
      </c>
      <c r="B83" s="291" t="s">
        <v>13</v>
      </c>
      <c r="C83">
        <v>14149.6</v>
      </c>
      <c r="D83">
        <v>10112.200000000001</v>
      </c>
      <c r="E83">
        <v>7495.4</v>
      </c>
      <c r="F83">
        <v>2569.4</v>
      </c>
      <c r="G83">
        <v>53.3</v>
      </c>
      <c r="H83">
        <v>1893.2</v>
      </c>
      <c r="I83">
        <v>2116</v>
      </c>
      <c r="J83">
        <v>4554.1000000000004</v>
      </c>
      <c r="K83">
        <v>2139.8000000000002</v>
      </c>
      <c r="L83" s="291">
        <v>2015</v>
      </c>
      <c r="M83" s="291" t="s">
        <v>13</v>
      </c>
      <c r="N83">
        <v>18467.900000000001</v>
      </c>
      <c r="O83">
        <v>13809</v>
      </c>
      <c r="P83">
        <v>10178.1</v>
      </c>
      <c r="Q83">
        <v>3554.1</v>
      </c>
      <c r="R83">
        <v>76.8</v>
      </c>
      <c r="S83">
        <v>2526.8000000000002</v>
      </c>
      <c r="T83">
        <v>2839.1</v>
      </c>
      <c r="U83">
        <v>6335.4</v>
      </c>
      <c r="V83">
        <v>4025.3</v>
      </c>
      <c r="W83" s="291">
        <v>2015</v>
      </c>
      <c r="X83" s="291" t="s">
        <v>13</v>
      </c>
      <c r="Y83">
        <f t="shared" si="82"/>
        <v>1.3051888392604738</v>
      </c>
      <c r="Z83">
        <f t="shared" ref="Z83:Z99" si="98">O83/D83</f>
        <v>1.3655782124562408</v>
      </c>
      <c r="AA83">
        <f t="shared" ref="AA83:AA99" si="99">P83/E83</f>
        <v>1.3579128532166396</v>
      </c>
      <c r="AB83">
        <f t="shared" ref="AB83:AB99" si="100">Q83/F83</f>
        <v>1.3832412236319762</v>
      </c>
      <c r="AC83">
        <f t="shared" ref="AC83:AC99" si="101">R83/G83</f>
        <v>1.4409005628517824</v>
      </c>
      <c r="AD83">
        <f t="shared" ref="AD83:AD99" si="102">S83/H83</f>
        <v>1.3346714557363195</v>
      </c>
      <c r="AE83">
        <f t="shared" ref="AE83:AE99" si="103">T83/I83</f>
        <v>1.3417296786389414</v>
      </c>
      <c r="AF83">
        <f t="shared" ref="AF83:AF99" si="104">U83/J83</f>
        <v>1.3911420478250367</v>
      </c>
      <c r="AG83">
        <f t="shared" ref="AG83:AG99" si="105">V83/K83</f>
        <v>1.8811571174876156</v>
      </c>
      <c r="AH83" s="291"/>
      <c r="AK83" s="291">
        <v>2015</v>
      </c>
      <c r="AL83" s="291" t="s">
        <v>13</v>
      </c>
      <c r="AM83">
        <f t="shared" si="68"/>
        <v>14149.6</v>
      </c>
      <c r="AN83">
        <f t="shared" si="69"/>
        <v>4554.1000000000004</v>
      </c>
      <c r="AO83">
        <f t="shared" si="70"/>
        <v>2569.4</v>
      </c>
      <c r="AP83">
        <f t="shared" si="71"/>
        <v>2139.8000000000002</v>
      </c>
      <c r="AQ83">
        <v>10112.200000000001</v>
      </c>
      <c r="AS83">
        <f t="shared" si="72"/>
        <v>18467.900000000001</v>
      </c>
      <c r="AT83">
        <f t="shared" si="73"/>
        <v>6335.4</v>
      </c>
      <c r="AU83">
        <f t="shared" si="74"/>
        <v>3554.1</v>
      </c>
      <c r="AV83">
        <f t="shared" si="75"/>
        <v>4025.3</v>
      </c>
      <c r="AW83">
        <f t="shared" si="45"/>
        <v>8578.4000000000015</v>
      </c>
      <c r="AX83">
        <f t="shared" si="76"/>
        <v>13809</v>
      </c>
      <c r="AY83">
        <f>(AT82+AT81+AT80+AT79)/(AS82+AS81+AS80+AS79)</f>
        <v>0.27111062746978681</v>
      </c>
      <c r="AZ83">
        <f>(AU82+AU81+AU80+AU79)/(AS82+AS81+AS80+AS79)</f>
        <v>0.18027308582426188</v>
      </c>
      <c r="BA83">
        <f>(AV82+AV81+AV80+AV79)/(AS82+AS81+AS80+AS79)</f>
        <v>0.20690218030851532</v>
      </c>
      <c r="BB83">
        <f t="shared" si="93"/>
        <v>0.25111084868663403</v>
      </c>
      <c r="BD83" s="291">
        <v>2015</v>
      </c>
      <c r="BE83" s="291" t="s">
        <v>13</v>
      </c>
      <c r="BF83" s="83">
        <f t="shared" si="86"/>
        <v>0.95920470640665867</v>
      </c>
      <c r="BG83" s="84">
        <f t="shared" si="94"/>
        <v>7104.1766853392564</v>
      </c>
      <c r="BH83" s="84">
        <f t="shared" si="83"/>
        <v>1.207515012640813</v>
      </c>
      <c r="BI83">
        <f t="shared" si="87"/>
        <v>0.96152791743097221</v>
      </c>
      <c r="BJ83">
        <f t="shared" si="88"/>
        <v>9654.3468929729643</v>
      </c>
      <c r="BK83">
        <f t="shared" si="84"/>
        <v>1.2566878044159353</v>
      </c>
      <c r="BL83">
        <f t="shared" si="89"/>
        <v>0.9891406883354763</v>
      </c>
      <c r="BM83">
        <f t="shared" si="95"/>
        <v>11215.977421497373</v>
      </c>
      <c r="BN83">
        <f t="shared" si="85"/>
        <v>1.3296924057117936</v>
      </c>
      <c r="BO83">
        <f t="shared" si="90"/>
        <v>0.90067987193441224</v>
      </c>
      <c r="BP83">
        <f t="shared" si="95"/>
        <v>9166.7741986317633</v>
      </c>
      <c r="BQ83">
        <f t="shared" si="77"/>
        <v>9165.9</v>
      </c>
      <c r="BR83">
        <f t="shared" si="78"/>
        <v>1.3749329619007344</v>
      </c>
      <c r="BS83">
        <f t="shared" si="91"/>
        <v>0.9400378395809118</v>
      </c>
      <c r="BT83">
        <f t="shared" si="96"/>
        <v>13267.664148535923</v>
      </c>
      <c r="BU83">
        <f t="shared" si="79"/>
        <v>13720</v>
      </c>
      <c r="BV83">
        <f t="shared" si="80"/>
        <v>1.4274630249884579</v>
      </c>
      <c r="BW83">
        <f t="shared" si="92"/>
        <v>0.92753069888168205</v>
      </c>
      <c r="BX83">
        <f t="shared" si="97"/>
        <v>7462.1599629562052</v>
      </c>
      <c r="BY83">
        <f t="shared" si="81"/>
        <v>7542.8000000000011</v>
      </c>
    </row>
    <row r="84" spans="1:77" ht="14.4" x14ac:dyDescent="0.3">
      <c r="B84" s="291" t="s">
        <v>14</v>
      </c>
      <c r="C84">
        <v>15074.9</v>
      </c>
      <c r="D84">
        <v>10260.4</v>
      </c>
      <c r="E84">
        <v>7631.4</v>
      </c>
      <c r="F84">
        <v>2575.3000000000002</v>
      </c>
      <c r="G84">
        <v>53.4</v>
      </c>
      <c r="H84">
        <v>2503.4</v>
      </c>
      <c r="I84">
        <v>2662.7</v>
      </c>
      <c r="J84">
        <v>4635.6000000000004</v>
      </c>
      <c r="K84">
        <v>2198.1</v>
      </c>
      <c r="M84" s="291" t="s">
        <v>14</v>
      </c>
      <c r="N84">
        <v>19751</v>
      </c>
      <c r="O84">
        <v>14198.2</v>
      </c>
      <c r="P84">
        <v>10473</v>
      </c>
      <c r="Q84">
        <v>3647.4</v>
      </c>
      <c r="R84">
        <v>77.8</v>
      </c>
      <c r="S84">
        <v>3768.3</v>
      </c>
      <c r="T84">
        <v>3649.5</v>
      </c>
      <c r="U84">
        <v>5500.9</v>
      </c>
      <c r="V84">
        <v>3700.3</v>
      </c>
      <c r="X84" s="291" t="s">
        <v>14</v>
      </c>
      <c r="Y84">
        <f t="shared" si="82"/>
        <v>1.310191112378855</v>
      </c>
      <c r="Z84">
        <f t="shared" si="98"/>
        <v>1.3837862071654128</v>
      </c>
      <c r="AA84">
        <f t="shared" si="99"/>
        <v>1.3723563173205442</v>
      </c>
      <c r="AB84">
        <f t="shared" si="100"/>
        <v>1.4163010134741583</v>
      </c>
      <c r="AC84">
        <f t="shared" si="101"/>
        <v>1.4569288389513109</v>
      </c>
      <c r="AD84">
        <f t="shared" si="102"/>
        <v>1.5052728289526245</v>
      </c>
      <c r="AE84">
        <f t="shared" si="103"/>
        <v>1.370601269388215</v>
      </c>
      <c r="AF84">
        <f t="shared" si="104"/>
        <v>1.1866640780050046</v>
      </c>
      <c r="AG84">
        <f t="shared" si="105"/>
        <v>1.6834083981620491</v>
      </c>
      <c r="AH84" s="291"/>
      <c r="AL84" s="291" t="s">
        <v>14</v>
      </c>
      <c r="AM84">
        <f t="shared" si="68"/>
        <v>15074.9</v>
      </c>
      <c r="AN84">
        <f t="shared" si="69"/>
        <v>4635.6000000000004</v>
      </c>
      <c r="AO84">
        <f t="shared" si="70"/>
        <v>2575.3000000000002</v>
      </c>
      <c r="AP84">
        <f t="shared" si="71"/>
        <v>2198.1</v>
      </c>
      <c r="AQ84">
        <v>10260.4</v>
      </c>
      <c r="AS84">
        <f t="shared" si="72"/>
        <v>19751</v>
      </c>
      <c r="AT84">
        <f t="shared" si="73"/>
        <v>5500.9</v>
      </c>
      <c r="AU84">
        <f t="shared" si="74"/>
        <v>3647.4</v>
      </c>
      <c r="AV84">
        <f t="shared" si="75"/>
        <v>3700.3</v>
      </c>
      <c r="AW84">
        <f t="shared" ref="AW84:AW101" si="106">AS84-AT84-AU84</f>
        <v>10602.7</v>
      </c>
      <c r="AX84">
        <f t="shared" si="76"/>
        <v>14198.2</v>
      </c>
      <c r="AY84">
        <f>(AT82+AT81+AT80+AT79)/(AS82+AS81+AS80+AS79)</f>
        <v>0.27111062746978681</v>
      </c>
      <c r="AZ84">
        <f>(AU82+AU81+AU80+AU79)/(AS82+AS81+AS80+AS79)</f>
        <v>0.18027308582426188</v>
      </c>
      <c r="BA84">
        <f>(AV82+AV81+AV80+AV79)/(AS82+AS81+AS80+AS79)</f>
        <v>0.20690218030851532</v>
      </c>
      <c r="BB84">
        <f t="shared" si="93"/>
        <v>0.24982705216940893</v>
      </c>
      <c r="BE84" s="291" t="s">
        <v>14</v>
      </c>
      <c r="BF84" s="83">
        <f t="shared" si="86"/>
        <v>0.94187514391011229</v>
      </c>
      <c r="BG84" s="84">
        <f t="shared" si="94"/>
        <v>7941.6044737950833</v>
      </c>
      <c r="BH84" s="84">
        <f t="shared" si="83"/>
        <v>1.3350828582543661</v>
      </c>
      <c r="BI84">
        <f t="shared" si="87"/>
        <v>0.94853768786136927</v>
      </c>
      <c r="BJ84">
        <f t="shared" si="88"/>
        <v>10544.423471532002</v>
      </c>
      <c r="BK84">
        <f t="shared" si="84"/>
        <v>1.3514347217249612</v>
      </c>
      <c r="BL84">
        <f t="shared" si="89"/>
        <v>0.9668773318529098</v>
      </c>
      <c r="BM84">
        <f t="shared" si="95"/>
        <v>12426.827020608504</v>
      </c>
      <c r="BN84">
        <f t="shared" si="85"/>
        <v>1.2958738359594111</v>
      </c>
      <c r="BO84">
        <f t="shared" si="90"/>
        <v>0.87750074006629508</v>
      </c>
      <c r="BP84">
        <f t="shared" si="95"/>
        <v>9996.6676198915065</v>
      </c>
      <c r="BQ84">
        <f t="shared" si="77"/>
        <v>10062.099999999999</v>
      </c>
      <c r="BR84">
        <f t="shared" si="78"/>
        <v>1.4307767892112062</v>
      </c>
      <c r="BS84">
        <f t="shared" si="91"/>
        <v>0.91446399348757634</v>
      </c>
      <c r="BT84">
        <f t="shared" si="96"/>
        <v>14451.850212568681</v>
      </c>
      <c r="BU84">
        <f t="shared" si="79"/>
        <v>14697.699999999999</v>
      </c>
      <c r="BV84">
        <f t="shared" si="80"/>
        <v>1.370336649543785</v>
      </c>
      <c r="BW84">
        <f t="shared" si="92"/>
        <v>0.90746181967808182</v>
      </c>
      <c r="BX84">
        <f t="shared" si="97"/>
        <v>7709.5480221950611</v>
      </c>
      <c r="BY84">
        <f t="shared" si="81"/>
        <v>7685.0999999999995</v>
      </c>
    </row>
    <row r="85" spans="1:77" ht="14.4" x14ac:dyDescent="0.3">
      <c r="B85" s="291" t="s">
        <v>15</v>
      </c>
      <c r="C85">
        <v>16261.6</v>
      </c>
      <c r="D85">
        <v>10680.6</v>
      </c>
      <c r="E85">
        <v>8049.8</v>
      </c>
      <c r="F85">
        <v>2576.1999999999998</v>
      </c>
      <c r="G85">
        <v>53.5</v>
      </c>
      <c r="H85">
        <v>3892.5</v>
      </c>
      <c r="I85">
        <v>2833.7</v>
      </c>
      <c r="J85">
        <v>4467.2</v>
      </c>
      <c r="K85">
        <v>2649.2</v>
      </c>
      <c r="M85" s="291" t="s">
        <v>15</v>
      </c>
      <c r="N85">
        <v>21788.6</v>
      </c>
      <c r="O85">
        <v>14983.3</v>
      </c>
      <c r="P85">
        <v>11193.3</v>
      </c>
      <c r="Q85">
        <v>3711.6</v>
      </c>
      <c r="R85">
        <v>78.400000000000006</v>
      </c>
      <c r="S85">
        <v>5930.2</v>
      </c>
      <c r="T85">
        <v>4102.8</v>
      </c>
      <c r="U85">
        <v>5772.8</v>
      </c>
      <c r="V85">
        <v>4727.1000000000004</v>
      </c>
      <c r="X85" s="291" t="s">
        <v>15</v>
      </c>
      <c r="Y85">
        <f t="shared" si="82"/>
        <v>1.339880454567816</v>
      </c>
      <c r="Z85">
        <f t="shared" si="98"/>
        <v>1.4028518997060089</v>
      </c>
      <c r="AA85">
        <f t="shared" si="99"/>
        <v>1.3905065964371783</v>
      </c>
      <c r="AB85">
        <f t="shared" si="100"/>
        <v>1.4407266516574802</v>
      </c>
      <c r="AC85">
        <f t="shared" si="101"/>
        <v>1.4654205607476636</v>
      </c>
      <c r="AD85">
        <f t="shared" si="102"/>
        <v>1.5234938985228001</v>
      </c>
      <c r="AE85">
        <f t="shared" si="103"/>
        <v>1.4478596887461623</v>
      </c>
      <c r="AF85">
        <f t="shared" si="104"/>
        <v>1.2922636103151863</v>
      </c>
      <c r="AG85">
        <f t="shared" si="105"/>
        <v>1.7843499924505513</v>
      </c>
      <c r="AH85" s="291"/>
      <c r="AL85" s="291" t="s">
        <v>15</v>
      </c>
      <c r="AM85">
        <f t="shared" si="68"/>
        <v>16261.6</v>
      </c>
      <c r="AN85">
        <f t="shared" si="69"/>
        <v>4467.2</v>
      </c>
      <c r="AO85">
        <f t="shared" si="70"/>
        <v>2576.1999999999998</v>
      </c>
      <c r="AP85">
        <f t="shared" si="71"/>
        <v>2649.2</v>
      </c>
      <c r="AQ85">
        <v>10680.6</v>
      </c>
      <c r="AS85">
        <f t="shared" si="72"/>
        <v>21788.6</v>
      </c>
      <c r="AT85">
        <f t="shared" si="73"/>
        <v>5772.8</v>
      </c>
      <c r="AU85">
        <f t="shared" si="74"/>
        <v>3711.6</v>
      </c>
      <c r="AV85">
        <f t="shared" si="75"/>
        <v>4727.1000000000004</v>
      </c>
      <c r="AW85">
        <f t="shared" si="106"/>
        <v>12304.199999999999</v>
      </c>
      <c r="AX85">
        <f t="shared" si="76"/>
        <v>14983.3</v>
      </c>
      <c r="AY85">
        <f>(AT82+AT81+AT80+AT79)/(AS82+AS81+AS80+AS79)</f>
        <v>0.27111062746978681</v>
      </c>
      <c r="AZ85">
        <f>(AU82+AU81+AU80+AU79)/(AS82+AS81+AS80+AS79)</f>
        <v>0.18027308582426188</v>
      </c>
      <c r="BA85">
        <f>(AV82+AV81+AV80+AV79)/(AS82+AS81+AS80+AS79)</f>
        <v>0.20690218030851532</v>
      </c>
      <c r="BB85">
        <f t="shared" si="93"/>
        <v>0.24989739857978943</v>
      </c>
      <c r="BE85" s="291" t="s">
        <v>15</v>
      </c>
      <c r="BF85" s="83">
        <f t="shared" si="86"/>
        <v>0.96809769270504353</v>
      </c>
      <c r="BG85" s="84">
        <f t="shared" si="94"/>
        <v>9120.0692798222972</v>
      </c>
      <c r="BH85" s="84">
        <f t="shared" si="83"/>
        <v>1.349134488180088</v>
      </c>
      <c r="BI85">
        <f t="shared" si="87"/>
        <v>0.96824129750665777</v>
      </c>
      <c r="BJ85">
        <f t="shared" si="88"/>
        <v>11700.291523117305</v>
      </c>
      <c r="BK85">
        <f t="shared" si="84"/>
        <v>1.368837688219662</v>
      </c>
      <c r="BL85">
        <f t="shared" si="89"/>
        <v>0.97556102588172633</v>
      </c>
      <c r="BM85">
        <f t="shared" si="95"/>
        <v>13669.307689603751</v>
      </c>
      <c r="BN85">
        <f t="shared" si="85"/>
        <v>1.3224517591149505</v>
      </c>
      <c r="BO85">
        <f t="shared" si="90"/>
        <v>0.90864818636738875</v>
      </c>
      <c r="BP85">
        <f t="shared" si="95"/>
        <v>11765.15461333052</v>
      </c>
      <c r="BQ85">
        <f t="shared" si="77"/>
        <v>11867.400000000001</v>
      </c>
      <c r="BR85">
        <f t="shared" si="78"/>
        <v>1.4476052852465422</v>
      </c>
      <c r="BS85">
        <f t="shared" si="91"/>
        <v>0.93030672708070117</v>
      </c>
      <c r="BT85">
        <f t="shared" si="96"/>
        <v>16308.925622606284</v>
      </c>
      <c r="BU85">
        <f t="shared" si="79"/>
        <v>16334.600000000002</v>
      </c>
      <c r="BV85">
        <f t="shared" si="80"/>
        <v>1.3982588753970746</v>
      </c>
      <c r="BW85">
        <f t="shared" si="92"/>
        <v>0.90448549895272601</v>
      </c>
      <c r="BX85">
        <f t="shared" si="97"/>
        <v>8127.5271832985982</v>
      </c>
      <c r="BY85">
        <f t="shared" si="81"/>
        <v>8104.4000000000005</v>
      </c>
    </row>
    <row r="86" spans="1:77" ht="14.4" x14ac:dyDescent="0.3">
      <c r="B86" s="291" t="s">
        <v>16</v>
      </c>
      <c r="C86">
        <v>16959.3</v>
      </c>
      <c r="D86">
        <v>10922.7</v>
      </c>
      <c r="E86">
        <v>8252.2000000000007</v>
      </c>
      <c r="F86">
        <v>2610.6</v>
      </c>
      <c r="G86">
        <v>53.5</v>
      </c>
      <c r="H86">
        <v>3687.8</v>
      </c>
      <c r="I86">
        <v>4412.1000000000004</v>
      </c>
      <c r="J86">
        <v>4971.5</v>
      </c>
      <c r="K86">
        <v>2490.6999999999998</v>
      </c>
      <c r="M86" s="291" t="s">
        <v>16</v>
      </c>
      <c r="N86">
        <v>23079.8</v>
      </c>
      <c r="O86">
        <v>15540.6</v>
      </c>
      <c r="P86">
        <v>11611.8</v>
      </c>
      <c r="Q86">
        <v>3847.7</v>
      </c>
      <c r="R86">
        <v>81.099999999999994</v>
      </c>
      <c r="S86">
        <v>6177.5</v>
      </c>
      <c r="T86">
        <v>6534.2</v>
      </c>
      <c r="U86">
        <v>6239.8</v>
      </c>
      <c r="V86">
        <v>4709.8</v>
      </c>
      <c r="X86" s="291" t="s">
        <v>16</v>
      </c>
      <c r="Y86">
        <f t="shared" si="82"/>
        <v>1.360893433101602</v>
      </c>
      <c r="Z86">
        <f t="shared" si="98"/>
        <v>1.4227800818478946</v>
      </c>
      <c r="AA86">
        <f t="shared" si="99"/>
        <v>1.4071156782433774</v>
      </c>
      <c r="AB86">
        <f t="shared" si="100"/>
        <v>1.4738757373783804</v>
      </c>
      <c r="AC86">
        <f t="shared" si="101"/>
        <v>1.5158878504672897</v>
      </c>
      <c r="AD86">
        <f t="shared" si="102"/>
        <v>1.6751179565052334</v>
      </c>
      <c r="AE86">
        <f t="shared" si="103"/>
        <v>1.4809727794020986</v>
      </c>
      <c r="AF86">
        <f t="shared" si="104"/>
        <v>1.2551141506587549</v>
      </c>
      <c r="AG86">
        <f t="shared" si="105"/>
        <v>1.8909543501826798</v>
      </c>
      <c r="AH86" s="291"/>
      <c r="AL86" s="291" t="s">
        <v>16</v>
      </c>
      <c r="AM86">
        <f t="shared" si="68"/>
        <v>16959.3</v>
      </c>
      <c r="AN86">
        <f t="shared" si="69"/>
        <v>4971.5</v>
      </c>
      <c r="AO86">
        <f t="shared" si="70"/>
        <v>2610.6</v>
      </c>
      <c r="AP86">
        <f t="shared" si="71"/>
        <v>2490.6999999999998</v>
      </c>
      <c r="AQ86">
        <v>10922.7</v>
      </c>
      <c r="AS86">
        <f t="shared" si="72"/>
        <v>23079.8</v>
      </c>
      <c r="AT86">
        <f t="shared" si="73"/>
        <v>6239.8</v>
      </c>
      <c r="AU86">
        <f t="shared" si="74"/>
        <v>3847.7</v>
      </c>
      <c r="AV86">
        <f t="shared" si="75"/>
        <v>4709.8</v>
      </c>
      <c r="AW86">
        <f t="shared" si="106"/>
        <v>12992.3</v>
      </c>
      <c r="AX86">
        <f t="shared" si="76"/>
        <v>15540.6</v>
      </c>
      <c r="AY86">
        <f>(AT82+AT81+AT80+AT79)/(AS82+AS81+AS80+AS79)</f>
        <v>0.27111062746978681</v>
      </c>
      <c r="AZ86">
        <f>(AU82+AU81+AU80+AU79)/(AS82+AS81+AS80+AS79)</f>
        <v>0.18027308582426188</v>
      </c>
      <c r="BA86">
        <f>(AV82+AV81+AV80+AV79)/(AS82+AS81+AS80+AS79)</f>
        <v>0.20690218030851532</v>
      </c>
      <c r="BB86">
        <f t="shared" si="93"/>
        <v>0.25003163312415572</v>
      </c>
      <c r="BE86" s="291" t="s">
        <v>16</v>
      </c>
      <c r="BF86" s="83">
        <f t="shared" si="86"/>
        <v>0.91589311151200703</v>
      </c>
      <c r="BG86" s="84">
        <f t="shared" si="94"/>
        <v>9098.0832925187115</v>
      </c>
      <c r="BH86" s="84">
        <f t="shared" si="83"/>
        <v>1.4280260558488702</v>
      </c>
      <c r="BI86">
        <f t="shared" si="87"/>
        <v>0.9290115903859717</v>
      </c>
      <c r="BJ86">
        <f t="shared" si="88"/>
        <v>11772.466550654706</v>
      </c>
      <c r="BK86">
        <f t="shared" si="84"/>
        <v>1.4304563897073439</v>
      </c>
      <c r="BL86">
        <f t="shared" si="89"/>
        <v>0.97339768371522239</v>
      </c>
      <c r="BM86">
        <f t="shared" si="95"/>
        <v>14579.14119265941</v>
      </c>
      <c r="BN86">
        <f t="shared" si="85"/>
        <v>1.3191517762159646</v>
      </c>
      <c r="BO86">
        <f t="shared" si="90"/>
        <v>0.88218003535360423</v>
      </c>
      <c r="BP86">
        <f t="shared" si="95"/>
        <v>11794.777856260454</v>
      </c>
      <c r="BQ86">
        <f t="shared" si="77"/>
        <v>11867.899999999998</v>
      </c>
      <c r="BR86">
        <f t="shared" si="78"/>
        <v>1.5008421706394448</v>
      </c>
      <c r="BS86">
        <f t="shared" si="91"/>
        <v>0.93699829353150177</v>
      </c>
      <c r="BT86">
        <f t="shared" si="96"/>
        <v>17235.343931326599</v>
      </c>
      <c r="BU86">
        <f t="shared" si="79"/>
        <v>16839.399999999998</v>
      </c>
      <c r="BV86">
        <f t="shared" si="80"/>
        <v>1.389116462972561</v>
      </c>
      <c r="BW86">
        <f t="shared" si="92"/>
        <v>0.88995442498081079</v>
      </c>
      <c r="BX86">
        <f t="shared" si="97"/>
        <v>8458.4705402937416</v>
      </c>
      <c r="BY86">
        <f t="shared" si="81"/>
        <v>8312.1</v>
      </c>
    </row>
    <row r="87" spans="1:77" ht="14.4" x14ac:dyDescent="0.3">
      <c r="A87">
        <v>2016</v>
      </c>
      <c r="B87" s="291" t="s">
        <v>13</v>
      </c>
      <c r="C87">
        <v>14077</v>
      </c>
      <c r="D87">
        <v>9895.1</v>
      </c>
      <c r="E87">
        <v>7250.4</v>
      </c>
      <c r="F87">
        <v>2593.3000000000002</v>
      </c>
      <c r="G87">
        <v>53.9</v>
      </c>
      <c r="H87">
        <v>1915.6</v>
      </c>
      <c r="I87">
        <v>1982</v>
      </c>
      <c r="J87">
        <v>4366.6000000000004</v>
      </c>
      <c r="K87">
        <v>1899.7</v>
      </c>
      <c r="L87" s="291">
        <v>2016</v>
      </c>
      <c r="M87" s="291" t="s">
        <v>13</v>
      </c>
      <c r="N87">
        <v>18885.099999999999</v>
      </c>
      <c r="O87">
        <v>14557.1</v>
      </c>
      <c r="P87">
        <v>10594.3</v>
      </c>
      <c r="Q87">
        <v>3878.5</v>
      </c>
      <c r="R87">
        <v>84.3</v>
      </c>
      <c r="S87">
        <v>2869.1</v>
      </c>
      <c r="T87">
        <v>2803.9</v>
      </c>
      <c r="U87">
        <v>5286.5</v>
      </c>
      <c r="V87">
        <v>3976.9</v>
      </c>
      <c r="W87" s="291">
        <v>2016</v>
      </c>
      <c r="X87" s="291" t="s">
        <v>13</v>
      </c>
      <c r="Y87">
        <f t="shared" si="82"/>
        <v>1.3415571499609291</v>
      </c>
      <c r="Z87">
        <f t="shared" si="98"/>
        <v>1.4711422825438853</v>
      </c>
      <c r="AA87">
        <f t="shared" si="99"/>
        <v>1.4612021405715547</v>
      </c>
      <c r="AB87">
        <f t="shared" si="100"/>
        <v>1.4955847761539349</v>
      </c>
      <c r="AC87">
        <f t="shared" si="101"/>
        <v>1.5640074211502784</v>
      </c>
      <c r="AD87">
        <f t="shared" si="102"/>
        <v>1.497755272499478</v>
      </c>
      <c r="AE87">
        <f t="shared" si="103"/>
        <v>1.4146821392532796</v>
      </c>
      <c r="AF87">
        <f t="shared" si="104"/>
        <v>1.2106673384326476</v>
      </c>
      <c r="AG87">
        <f t="shared" si="105"/>
        <v>2.0934358056535243</v>
      </c>
      <c r="AH87" s="291"/>
      <c r="AK87" s="291">
        <v>2016</v>
      </c>
      <c r="AL87" s="291" t="s">
        <v>13</v>
      </c>
      <c r="AM87">
        <f t="shared" si="68"/>
        <v>14077</v>
      </c>
      <c r="AN87">
        <f t="shared" si="69"/>
        <v>4366.6000000000004</v>
      </c>
      <c r="AO87">
        <f t="shared" si="70"/>
        <v>2593.3000000000002</v>
      </c>
      <c r="AP87">
        <f t="shared" si="71"/>
        <v>1899.7</v>
      </c>
      <c r="AQ87">
        <v>9895.1</v>
      </c>
      <c r="AS87">
        <f t="shared" si="72"/>
        <v>18885.099999999999</v>
      </c>
      <c r="AT87">
        <f t="shared" si="73"/>
        <v>5286.5</v>
      </c>
      <c r="AU87">
        <f t="shared" si="74"/>
        <v>3878.5</v>
      </c>
      <c r="AV87">
        <f t="shared" si="75"/>
        <v>3976.9</v>
      </c>
      <c r="AW87">
        <f t="shared" si="106"/>
        <v>9720.0999999999985</v>
      </c>
      <c r="AX87">
        <f t="shared" si="76"/>
        <v>14557.1</v>
      </c>
      <c r="AY87">
        <f>(AT86+AT85+AT84+AT83)/(AS86+AS85+AS84+AS83)</f>
        <v>0.28703423988985083</v>
      </c>
      <c r="AZ87">
        <f>(AU86+AU85+AU84+AU83)/(AS86+AS85+AS84+AS83)</f>
        <v>0.17765410598250275</v>
      </c>
      <c r="BA87">
        <f>(AV86+AV85+AV84+AV83)/(AS86+AS85+AS84+AS83)</f>
        <v>0.20655984729314833</v>
      </c>
      <c r="BB87">
        <f t="shared" si="93"/>
        <v>0.25218729871811735</v>
      </c>
      <c r="BD87" s="291">
        <v>2016</v>
      </c>
      <c r="BE87" s="291" t="s">
        <v>13</v>
      </c>
      <c r="BF87" s="83">
        <f t="shared" si="86"/>
        <v>1.0094044248244824</v>
      </c>
      <c r="BG87" s="84">
        <f t="shared" si="94"/>
        <v>7170.9873809163701</v>
      </c>
      <c r="BH87" s="84">
        <f t="shared" si="83"/>
        <v>1.3554758199501784</v>
      </c>
      <c r="BI87">
        <f t="shared" si="87"/>
        <v>1.009378848803395</v>
      </c>
      <c r="BJ87">
        <f t="shared" si="88"/>
        <v>9744.8935527776848</v>
      </c>
      <c r="BK87">
        <f t="shared" si="84"/>
        <v>1.3954590603120394</v>
      </c>
      <c r="BL87">
        <f t="shared" si="89"/>
        <v>0.99175117551054703</v>
      </c>
      <c r="BM87">
        <f t="shared" si="95"/>
        <v>11123.458792269774</v>
      </c>
      <c r="BN87">
        <f t="shared" si="85"/>
        <v>1.3490947627215382</v>
      </c>
      <c r="BO87">
        <f t="shared" si="90"/>
        <v>0.9755441332504915</v>
      </c>
      <c r="BP87">
        <f t="shared" si="95"/>
        <v>8942.5927903071915</v>
      </c>
      <c r="BQ87">
        <f t="shared" si="77"/>
        <v>9016.8000000000011</v>
      </c>
      <c r="BR87">
        <f t="shared" si="78"/>
        <v>1.5316586946512953</v>
      </c>
      <c r="BS87">
        <f t="shared" si="91"/>
        <v>0.97088091305222457</v>
      </c>
      <c r="BT87">
        <f t="shared" si="96"/>
        <v>12881.321882600823</v>
      </c>
      <c r="BU87">
        <f t="shared" si="79"/>
        <v>13383.400000000001</v>
      </c>
      <c r="BV87">
        <f t="shared" si="80"/>
        <v>1.47372297447528</v>
      </c>
      <c r="BW87">
        <f t="shared" si="92"/>
        <v>0.96815391356925273</v>
      </c>
      <c r="BX87">
        <f t="shared" si="97"/>
        <v>7224.5193718158398</v>
      </c>
      <c r="BY87">
        <f t="shared" si="81"/>
        <v>7301.8</v>
      </c>
    </row>
    <row r="88" spans="1:77" ht="14.4" x14ac:dyDescent="0.3">
      <c r="B88" s="291" t="s">
        <v>14</v>
      </c>
      <c r="C88">
        <v>15017.9</v>
      </c>
      <c r="D88">
        <v>9912.6</v>
      </c>
      <c r="E88">
        <v>7257.8</v>
      </c>
      <c r="F88">
        <v>2598.8000000000002</v>
      </c>
      <c r="G88">
        <v>53.9</v>
      </c>
      <c r="H88">
        <v>2528.6999999999998</v>
      </c>
      <c r="I88">
        <v>2651.1</v>
      </c>
      <c r="J88">
        <v>4740.7</v>
      </c>
      <c r="K88">
        <v>2055.6999999999998</v>
      </c>
      <c r="M88" s="291" t="s">
        <v>14</v>
      </c>
      <c r="N88">
        <v>20452.2</v>
      </c>
      <c r="O88">
        <v>14943.4</v>
      </c>
      <c r="P88">
        <v>10926</v>
      </c>
      <c r="Q88">
        <v>3931.8</v>
      </c>
      <c r="R88">
        <v>85.6</v>
      </c>
      <c r="S88">
        <v>4181.5</v>
      </c>
      <c r="T88">
        <v>3891.2</v>
      </c>
      <c r="U88">
        <v>5301.1</v>
      </c>
      <c r="V88">
        <v>4228.1000000000004</v>
      </c>
      <c r="X88" s="291" t="s">
        <v>14</v>
      </c>
      <c r="Y88">
        <f t="shared" si="82"/>
        <v>1.3618548532085046</v>
      </c>
      <c r="Z88">
        <f t="shared" si="98"/>
        <v>1.5075156871053002</v>
      </c>
      <c r="AA88">
        <f t="shared" si="99"/>
        <v>1.5054148640083771</v>
      </c>
      <c r="AB88">
        <f t="shared" si="100"/>
        <v>1.5129290441742342</v>
      </c>
      <c r="AC88">
        <f t="shared" si="101"/>
        <v>1.5881261595547309</v>
      </c>
      <c r="AD88">
        <f t="shared" si="102"/>
        <v>1.653616482777712</v>
      </c>
      <c r="AE88">
        <f t="shared" si="103"/>
        <v>1.4677680962619291</v>
      </c>
      <c r="AF88">
        <f t="shared" si="104"/>
        <v>1.1182103908705467</v>
      </c>
      <c r="AG88">
        <f t="shared" si="105"/>
        <v>2.0567689838011387</v>
      </c>
      <c r="AH88" s="291"/>
      <c r="AL88" s="291" t="s">
        <v>14</v>
      </c>
      <c r="AM88">
        <f t="shared" si="68"/>
        <v>15017.9</v>
      </c>
      <c r="AN88">
        <f t="shared" si="69"/>
        <v>4740.7</v>
      </c>
      <c r="AO88">
        <f t="shared" si="70"/>
        <v>2598.8000000000002</v>
      </c>
      <c r="AP88">
        <f t="shared" si="71"/>
        <v>2055.6999999999998</v>
      </c>
      <c r="AQ88">
        <v>9912.6</v>
      </c>
      <c r="AS88">
        <f t="shared" si="72"/>
        <v>20452.2</v>
      </c>
      <c r="AT88">
        <f t="shared" si="73"/>
        <v>5301.1</v>
      </c>
      <c r="AU88">
        <f t="shared" si="74"/>
        <v>3931.8</v>
      </c>
      <c r="AV88">
        <f t="shared" si="75"/>
        <v>4228.1000000000004</v>
      </c>
      <c r="AW88">
        <f t="shared" si="106"/>
        <v>11219.3</v>
      </c>
      <c r="AX88">
        <f t="shared" si="76"/>
        <v>14943.4</v>
      </c>
      <c r="AY88">
        <f>(AT86+AT85+AT84+AT83)/(AS86+AS85+AS84+AS83)</f>
        <v>0.28703423988985083</v>
      </c>
      <c r="AZ88">
        <f>(AU86+AU85+AU84+AU83)/(AS86+AS85+AS84+AS83)</f>
        <v>0.17765410598250275</v>
      </c>
      <c r="BA88">
        <f>(AV86+AV85+AV84+AV83)/(AS86+AS85+AS84+AS83)</f>
        <v>0.20655984729314833</v>
      </c>
      <c r="BB88">
        <f t="shared" si="93"/>
        <v>0.25447711844964171</v>
      </c>
      <c r="BE88" s="291" t="s">
        <v>14</v>
      </c>
      <c r="BF88" s="83">
        <f t="shared" si="86"/>
        <v>0.97775130789814002</v>
      </c>
      <c r="BG88" s="84">
        <f t="shared" si="94"/>
        <v>7764.9141610628631</v>
      </c>
      <c r="BH88" s="84">
        <f t="shared" si="83"/>
        <v>1.4448710915903158</v>
      </c>
      <c r="BI88">
        <f t="shared" si="87"/>
        <v>0.98556892308362476</v>
      </c>
      <c r="BJ88">
        <f t="shared" si="88"/>
        <v>10392.256085375491</v>
      </c>
      <c r="BK88">
        <f t="shared" si="84"/>
        <v>1.4579221177316246</v>
      </c>
      <c r="BL88">
        <f t="shared" si="89"/>
        <v>0.99343069613765989</v>
      </c>
      <c r="BM88">
        <f t="shared" si="95"/>
        <v>12345.191417865388</v>
      </c>
      <c r="BN88">
        <f t="shared" si="85"/>
        <v>1.3382052526210688</v>
      </c>
      <c r="BO88">
        <f t="shared" si="90"/>
        <v>0.9659083863713307</v>
      </c>
      <c r="BP88">
        <f t="shared" si="95"/>
        <v>9655.8650898199357</v>
      </c>
      <c r="BQ88">
        <f t="shared" si="77"/>
        <v>9734.0999999999985</v>
      </c>
      <c r="BR88">
        <f t="shared" si="78"/>
        <v>1.5997945141431202</v>
      </c>
      <c r="BS88">
        <f t="shared" si="91"/>
        <v>0.98174385493159333</v>
      </c>
      <c r="BT88">
        <f t="shared" si="96"/>
        <v>14188.015138581144</v>
      </c>
      <c r="BU88">
        <f t="shared" si="79"/>
        <v>14474.8</v>
      </c>
      <c r="BV88">
        <f t="shared" si="80"/>
        <v>1.4623962405832991</v>
      </c>
      <c r="BW88">
        <f t="shared" si="92"/>
        <v>0.95141737854370456</v>
      </c>
      <c r="BX88">
        <f t="shared" si="97"/>
        <v>7334.9979690336277</v>
      </c>
      <c r="BY88">
        <f t="shared" si="81"/>
        <v>7313.8</v>
      </c>
    </row>
    <row r="89" spans="1:77" ht="14.4" x14ac:dyDescent="0.3">
      <c r="B89" s="291" t="s">
        <v>15</v>
      </c>
      <c r="C89">
        <v>16221.9</v>
      </c>
      <c r="D89">
        <v>10558.8</v>
      </c>
      <c r="E89">
        <v>7900.4</v>
      </c>
      <c r="F89">
        <v>2600</v>
      </c>
      <c r="G89">
        <v>53.9</v>
      </c>
      <c r="H89">
        <v>3570.3</v>
      </c>
      <c r="I89">
        <v>2831.9</v>
      </c>
      <c r="J89">
        <v>4863.6000000000004</v>
      </c>
      <c r="K89">
        <v>2569</v>
      </c>
      <c r="M89" s="291" t="s">
        <v>15</v>
      </c>
      <c r="N89">
        <v>22235.1</v>
      </c>
      <c r="O89">
        <v>15650.3</v>
      </c>
      <c r="P89">
        <v>11598.2</v>
      </c>
      <c r="Q89">
        <v>3965.6</v>
      </c>
      <c r="R89">
        <v>86.5</v>
      </c>
      <c r="S89">
        <v>6084.3</v>
      </c>
      <c r="T89">
        <v>4499.1000000000004</v>
      </c>
      <c r="U89">
        <v>5479.7</v>
      </c>
      <c r="V89">
        <v>4755.7</v>
      </c>
      <c r="X89" s="291" t="s">
        <v>15</v>
      </c>
      <c r="Y89">
        <f t="shared" si="82"/>
        <v>1.3706840752316312</v>
      </c>
      <c r="Z89">
        <f t="shared" si="98"/>
        <v>1.4822044171686177</v>
      </c>
      <c r="AA89">
        <f t="shared" si="99"/>
        <v>1.4680522505189613</v>
      </c>
      <c r="AB89">
        <f t="shared" si="100"/>
        <v>1.5252307692307692</v>
      </c>
      <c r="AC89">
        <f t="shared" si="101"/>
        <v>1.6048237476808906</v>
      </c>
      <c r="AD89">
        <f t="shared" si="102"/>
        <v>1.7041425090328544</v>
      </c>
      <c r="AE89">
        <f t="shared" si="103"/>
        <v>1.5887213531551256</v>
      </c>
      <c r="AF89">
        <f t="shared" si="104"/>
        <v>1.1266757134632781</v>
      </c>
      <c r="AG89">
        <f t="shared" si="105"/>
        <v>1.8511872323861425</v>
      </c>
      <c r="AH89" s="291"/>
      <c r="AL89" s="291" t="s">
        <v>15</v>
      </c>
      <c r="AM89">
        <f t="shared" si="68"/>
        <v>16221.9</v>
      </c>
      <c r="AN89">
        <f t="shared" si="69"/>
        <v>4863.6000000000004</v>
      </c>
      <c r="AO89">
        <f t="shared" si="70"/>
        <v>2600</v>
      </c>
      <c r="AP89">
        <f t="shared" si="71"/>
        <v>2569</v>
      </c>
      <c r="AQ89">
        <v>10558.8</v>
      </c>
      <c r="AS89">
        <f t="shared" si="72"/>
        <v>22235.1</v>
      </c>
      <c r="AT89">
        <f t="shared" si="73"/>
        <v>5479.7</v>
      </c>
      <c r="AU89">
        <f t="shared" si="74"/>
        <v>3965.6</v>
      </c>
      <c r="AV89">
        <f t="shared" si="75"/>
        <v>4755.7</v>
      </c>
      <c r="AW89">
        <f t="shared" si="106"/>
        <v>12789.799999999997</v>
      </c>
      <c r="AX89">
        <f t="shared" si="76"/>
        <v>15650.3</v>
      </c>
      <c r="AY89">
        <f>(AT86+AT85+AT84+AT83)/(AS86+AS85+AS84+AS83)</f>
        <v>0.28703423988985083</v>
      </c>
      <c r="AZ89">
        <f>(AU86+AU85+AU84+AU83)/(AS86+AS85+AS84+AS83)</f>
        <v>0.17765410598250275</v>
      </c>
      <c r="BA89">
        <f>(AV86+AV85+AV84+AV83)/(AS86+AS85+AS84+AS83)</f>
        <v>0.20655984729314833</v>
      </c>
      <c r="BB89">
        <f t="shared" si="93"/>
        <v>0.25605587061261759</v>
      </c>
      <c r="BE89" s="291" t="s">
        <v>15</v>
      </c>
      <c r="BF89" s="83">
        <f t="shared" si="86"/>
        <v>0.94479336935439673</v>
      </c>
      <c r="BG89" s="84">
        <f t="shared" si="94"/>
        <v>8616.5809836288354</v>
      </c>
      <c r="BH89" s="84">
        <f t="shared" si="83"/>
        <v>1.4843242376877921</v>
      </c>
      <c r="BI89">
        <f t="shared" si="87"/>
        <v>0.9608515411264964</v>
      </c>
      <c r="BJ89">
        <f t="shared" si="88"/>
        <v>11242.243141616544</v>
      </c>
      <c r="BK89">
        <f t="shared" si="84"/>
        <v>1.490396515084685</v>
      </c>
      <c r="BL89">
        <f t="shared" si="89"/>
        <v>0.99503545132579629</v>
      </c>
      <c r="BM89">
        <f t="shared" si="95"/>
        <v>13601.445746236046</v>
      </c>
      <c r="BN89">
        <f t="shared" si="85"/>
        <v>1.3432027992359381</v>
      </c>
      <c r="BO89">
        <f t="shared" si="90"/>
        <v>0.95173557837052458</v>
      </c>
      <c r="BP89">
        <f t="shared" si="95"/>
        <v>11197.316230536768</v>
      </c>
      <c r="BQ89">
        <f t="shared" si="77"/>
        <v>11327.3</v>
      </c>
      <c r="BR89">
        <f t="shared" si="78"/>
        <v>1.5669379732395854</v>
      </c>
      <c r="BS89">
        <f t="shared" si="91"/>
        <v>0.98995454882536804</v>
      </c>
      <c r="BT89">
        <f t="shared" si="96"/>
        <v>16145.095106553688</v>
      </c>
      <c r="BU89">
        <f t="shared" si="79"/>
        <v>16190.9</v>
      </c>
      <c r="BV89">
        <f t="shared" si="80"/>
        <v>1.4261421099125957</v>
      </c>
      <c r="BW89">
        <f t="shared" si="92"/>
        <v>0.98149134713396358</v>
      </c>
      <c r="BX89">
        <f t="shared" si="97"/>
        <v>7977.0976040036494</v>
      </c>
      <c r="BY89">
        <f t="shared" si="81"/>
        <v>7958.7999999999993</v>
      </c>
    </row>
    <row r="90" spans="1:77" ht="14.4" x14ac:dyDescent="0.3">
      <c r="B90" s="291" t="s">
        <v>16</v>
      </c>
      <c r="C90">
        <v>17020.8</v>
      </c>
      <c r="D90">
        <v>10826.2</v>
      </c>
      <c r="E90">
        <v>8126.1</v>
      </c>
      <c r="F90">
        <v>2636.7</v>
      </c>
      <c r="G90">
        <v>54.1</v>
      </c>
      <c r="H90">
        <v>3736.9</v>
      </c>
      <c r="I90">
        <v>4660</v>
      </c>
      <c r="J90">
        <v>5246.6</v>
      </c>
      <c r="K90">
        <v>2613.1</v>
      </c>
      <c r="M90" s="291" t="s">
        <v>16</v>
      </c>
      <c r="N90">
        <v>24043.599999999999</v>
      </c>
      <c r="O90">
        <v>16247.7</v>
      </c>
      <c r="P90">
        <v>12126</v>
      </c>
      <c r="Q90">
        <v>4033.9</v>
      </c>
      <c r="R90">
        <v>87.8</v>
      </c>
      <c r="S90">
        <v>6638.5</v>
      </c>
      <c r="T90">
        <v>7539.7</v>
      </c>
      <c r="U90">
        <v>6068.3</v>
      </c>
      <c r="V90">
        <v>4730.7</v>
      </c>
      <c r="X90" s="291" t="s">
        <v>16</v>
      </c>
      <c r="Y90">
        <f t="shared" si="82"/>
        <v>1.4126010528294792</v>
      </c>
      <c r="Z90">
        <f t="shared" si="98"/>
        <v>1.5007758955127375</v>
      </c>
      <c r="AA90">
        <f t="shared" si="99"/>
        <v>1.4922287444161406</v>
      </c>
      <c r="AB90">
        <f t="shared" si="100"/>
        <v>1.5299048052489856</v>
      </c>
      <c r="AC90">
        <f t="shared" si="101"/>
        <v>1.6229205175600738</v>
      </c>
      <c r="AD90">
        <f t="shared" si="102"/>
        <v>1.7764724771869731</v>
      </c>
      <c r="AE90">
        <f t="shared" si="103"/>
        <v>1.617961373390558</v>
      </c>
      <c r="AF90">
        <f t="shared" si="104"/>
        <v>1.1566157130332024</v>
      </c>
      <c r="AG90">
        <f t="shared" si="105"/>
        <v>1.8103784776702001</v>
      </c>
      <c r="AH90" s="291"/>
      <c r="AL90" s="291" t="s">
        <v>16</v>
      </c>
      <c r="AM90">
        <f t="shared" si="68"/>
        <v>17020.8</v>
      </c>
      <c r="AN90">
        <f t="shared" si="69"/>
        <v>5246.6</v>
      </c>
      <c r="AO90">
        <f t="shared" si="70"/>
        <v>2636.7</v>
      </c>
      <c r="AP90">
        <f t="shared" si="71"/>
        <v>2613.1</v>
      </c>
      <c r="AQ90">
        <v>10826.2</v>
      </c>
      <c r="AS90">
        <f t="shared" si="72"/>
        <v>24043.599999999999</v>
      </c>
      <c r="AT90">
        <f t="shared" si="73"/>
        <v>6068.3</v>
      </c>
      <c r="AU90">
        <f t="shared" si="74"/>
        <v>4033.9</v>
      </c>
      <c r="AV90">
        <f t="shared" si="75"/>
        <v>4730.7</v>
      </c>
      <c r="AW90">
        <f t="shared" si="106"/>
        <v>13941.4</v>
      </c>
      <c r="AX90">
        <f t="shared" si="76"/>
        <v>16247.7</v>
      </c>
      <c r="AY90">
        <f>(AT86+AT85+AT84+AT83)/(AS86+AS85+AS84+AS83)</f>
        <v>0.28703423988985083</v>
      </c>
      <c r="AZ90">
        <f>(AU86+AU85+AU84+AU83)/(AS86+AS85+AS84+AS83)</f>
        <v>0.17765410598250275</v>
      </c>
      <c r="BA90">
        <f>(AV86+AV85+AV84+AV83)/(AS86+AS85+AS84+AS83)</f>
        <v>0.20655984729314833</v>
      </c>
      <c r="BB90">
        <f t="shared" si="93"/>
        <v>0.25742691715794991</v>
      </c>
      <c r="BE90" s="291" t="s">
        <v>16</v>
      </c>
      <c r="BF90" s="83">
        <f t="shared" si="86"/>
        <v>0.9737854358166671</v>
      </c>
      <c r="BG90" s="84">
        <f t="shared" si="94"/>
        <v>8859.5810041016703</v>
      </c>
      <c r="BH90" s="84">
        <f t="shared" si="83"/>
        <v>1.5735958611976828</v>
      </c>
      <c r="BI90">
        <f t="shared" si="87"/>
        <v>0.98280867098038938</v>
      </c>
      <c r="BJ90">
        <f t="shared" si="88"/>
        <v>11570.08220481004</v>
      </c>
      <c r="BK90">
        <f t="shared" si="84"/>
        <v>1.5536017533675874</v>
      </c>
      <c r="BL90">
        <f t="shared" si="89"/>
        <v>1.0022499001659673</v>
      </c>
      <c r="BM90">
        <f t="shared" si="95"/>
        <v>14611.942804848435</v>
      </c>
      <c r="BN90">
        <f t="shared" si="85"/>
        <v>1.3694072216981656</v>
      </c>
      <c r="BO90">
        <f t="shared" si="90"/>
        <v>0.99476724726748889</v>
      </c>
      <c r="BP90">
        <f t="shared" si="95"/>
        <v>11733.058700203746</v>
      </c>
      <c r="BQ90">
        <f t="shared" si="77"/>
        <v>11750.599999999997</v>
      </c>
      <c r="BR90">
        <f t="shared" si="78"/>
        <v>1.5914094079897303</v>
      </c>
      <c r="BS90">
        <f t="shared" si="91"/>
        <v>1.0116639719952663</v>
      </c>
      <c r="BT90">
        <f t="shared" si="96"/>
        <v>17436.376500270373</v>
      </c>
      <c r="BU90">
        <f t="shared" si="79"/>
        <v>16997.199999999997</v>
      </c>
      <c r="BV90">
        <f t="shared" si="80"/>
        <v>1.4188957206571198</v>
      </c>
      <c r="BW90">
        <f t="shared" si="92"/>
        <v>0.98463654327006822</v>
      </c>
      <c r="BX90">
        <f t="shared" si="97"/>
        <v>8328.5191941465364</v>
      </c>
      <c r="BY90">
        <f t="shared" si="81"/>
        <v>8189.5000000000009</v>
      </c>
    </row>
    <row r="91" spans="1:77" ht="14.4" x14ac:dyDescent="0.3">
      <c r="A91">
        <v>2017</v>
      </c>
      <c r="B91" s="291" t="s">
        <v>13</v>
      </c>
      <c r="C91">
        <v>14261.744402609274</v>
      </c>
      <c r="D91">
        <v>10075.375644467949</v>
      </c>
      <c r="E91">
        <v>7366.4891566265051</v>
      </c>
      <c r="F91">
        <v>2657.1614115257685</v>
      </c>
      <c r="G91">
        <v>53.9</v>
      </c>
      <c r="H91">
        <v>2031.0414283740847</v>
      </c>
      <c r="I91">
        <v>2192.2365507728218</v>
      </c>
      <c r="J91">
        <v>4676.3816269175231</v>
      </c>
      <c r="K91">
        <v>2194.7628300263486</v>
      </c>
      <c r="L91" s="291">
        <v>2017</v>
      </c>
      <c r="M91" s="291" t="s">
        <v>13</v>
      </c>
      <c r="N91">
        <v>20586.099999999999</v>
      </c>
      <c r="O91">
        <v>15354.3</v>
      </c>
      <c r="P91">
        <v>11145.5</v>
      </c>
      <c r="Q91">
        <v>4114.5</v>
      </c>
      <c r="R91">
        <v>94.3</v>
      </c>
      <c r="S91">
        <v>3222.7</v>
      </c>
      <c r="T91">
        <v>3181.8</v>
      </c>
      <c r="U91">
        <v>5578.1</v>
      </c>
      <c r="V91">
        <v>3860</v>
      </c>
      <c r="W91" s="291">
        <v>2017</v>
      </c>
      <c r="X91" s="291" t="s">
        <v>13</v>
      </c>
      <c r="Y91">
        <f t="shared" si="82"/>
        <v>1.443448951183955</v>
      </c>
      <c r="Z91">
        <f t="shared" si="98"/>
        <v>1.5239431800669914</v>
      </c>
      <c r="AA91">
        <f t="shared" si="99"/>
        <v>1.5130002587425377</v>
      </c>
      <c r="AB91">
        <f t="shared" si="100"/>
        <v>1.548456929320456</v>
      </c>
      <c r="AC91">
        <f t="shared" si="101"/>
        <v>1.7495361781076066</v>
      </c>
      <c r="AD91">
        <f t="shared" si="102"/>
        <v>1.586722926956678</v>
      </c>
      <c r="AE91">
        <f t="shared" si="103"/>
        <v>1.451394466933019</v>
      </c>
      <c r="AF91">
        <f t="shared" si="104"/>
        <v>1.1928239491602084</v>
      </c>
      <c r="AG91">
        <f t="shared" si="105"/>
        <v>1.7587321724204978</v>
      </c>
      <c r="AH91" s="291"/>
      <c r="AK91" s="291">
        <v>2017</v>
      </c>
      <c r="AL91" s="291" t="s">
        <v>13</v>
      </c>
      <c r="AM91">
        <f t="shared" si="68"/>
        <v>14261.744402609274</v>
      </c>
      <c r="AN91">
        <f t="shared" si="69"/>
        <v>4676.3816269175231</v>
      </c>
      <c r="AO91">
        <f t="shared" si="70"/>
        <v>2657.1614115257685</v>
      </c>
      <c r="AP91">
        <f t="shared" si="71"/>
        <v>2194.7628300263486</v>
      </c>
      <c r="AQ91">
        <v>10051.100951364868</v>
      </c>
      <c r="AS91">
        <f t="shared" si="72"/>
        <v>20586.099999999999</v>
      </c>
      <c r="AT91">
        <f t="shared" si="73"/>
        <v>5578.1</v>
      </c>
      <c r="AU91">
        <f t="shared" si="74"/>
        <v>4114.5</v>
      </c>
      <c r="AV91">
        <f t="shared" si="75"/>
        <v>3860</v>
      </c>
      <c r="AW91">
        <f t="shared" si="106"/>
        <v>10893.499999999998</v>
      </c>
      <c r="AX91">
        <f t="shared" si="76"/>
        <v>15354.3</v>
      </c>
      <c r="AY91">
        <f>(AT90+AT89+AT88+AT87)/(AS90+AS89+AS88+AS87)</f>
        <v>0.25854513175107458</v>
      </c>
      <c r="AZ91">
        <f>(AU90+AU89+AU88+AU87)/(AS90+AS89+AS88+AS87)</f>
        <v>0.1846594094561764</v>
      </c>
      <c r="BA91">
        <f>(AV90+AV89+AV88+AV87)/(AS90+AS89+AS88+AS87)</f>
        <v>0.20663660997944311</v>
      </c>
      <c r="BB91">
        <f t="shared" si="93"/>
        <v>0.257494889940308</v>
      </c>
      <c r="BD91" s="291">
        <v>2017</v>
      </c>
      <c r="BE91" s="291" t="s">
        <v>13</v>
      </c>
      <c r="BF91" s="83">
        <f t="shared" si="86"/>
        <v>0.98246111570024919</v>
      </c>
      <c r="BG91" s="84">
        <f t="shared" si="94"/>
        <v>7045.2162629275044</v>
      </c>
      <c r="BH91" s="84">
        <f t="shared" si="83"/>
        <v>1.5462264880813485</v>
      </c>
      <c r="BI91">
        <f t="shared" si="87"/>
        <v>0.99296216967952577</v>
      </c>
      <c r="BJ91">
        <f t="shared" si="88"/>
        <v>9676.310645462152</v>
      </c>
      <c r="BK91">
        <f t="shared" si="84"/>
        <v>1.5510043600179599</v>
      </c>
      <c r="BL91">
        <f t="shared" si="89"/>
        <v>1.0105189292893411</v>
      </c>
      <c r="BM91">
        <f t="shared" si="95"/>
        <v>11240.465668758559</v>
      </c>
      <c r="BN91">
        <f t="shared" si="85"/>
        <v>1.4653841295722037</v>
      </c>
      <c r="BO91">
        <f t="shared" si="90"/>
        <v>1.0292486825725005</v>
      </c>
      <c r="BP91">
        <f t="shared" si="95"/>
        <v>9204.1518482060183</v>
      </c>
      <c r="BQ91">
        <f t="shared" si="77"/>
        <v>9122.9641941923328</v>
      </c>
      <c r="BR91">
        <f t="shared" si="78"/>
        <v>1.6029179269652754</v>
      </c>
      <c r="BS91">
        <f t="shared" si="91"/>
        <v>1.0397968402557451</v>
      </c>
      <c r="BT91">
        <f t="shared" si="96"/>
        <v>13393.957791845523</v>
      </c>
      <c r="BU91">
        <f t="shared" si="79"/>
        <v>13799.345821109855</v>
      </c>
      <c r="BV91">
        <f t="shared" si="80"/>
        <v>1.5179680506667144</v>
      </c>
      <c r="BW91">
        <f t="shared" si="92"/>
        <v>1.0126928747881558</v>
      </c>
      <c r="BX91">
        <f t="shared" si="97"/>
        <v>7316.2192916069043</v>
      </c>
      <c r="BY91">
        <f t="shared" si="81"/>
        <v>7418.2142329421804</v>
      </c>
    </row>
    <row r="92" spans="1:77" ht="14.4" x14ac:dyDescent="0.3">
      <c r="B92" s="291" t="s">
        <v>14</v>
      </c>
      <c r="C92">
        <v>15369.883743499688</v>
      </c>
      <c r="D92">
        <v>10259.810780991515</v>
      </c>
      <c r="E92">
        <v>7537.3103582931126</v>
      </c>
      <c r="F92">
        <v>2666.3885627376426</v>
      </c>
      <c r="G92">
        <v>54.150989522700804</v>
      </c>
      <c r="H92">
        <v>2924.4018661746968</v>
      </c>
      <c r="I92">
        <v>2896.5572658035035</v>
      </c>
      <c r="J92">
        <v>4894.236233330309</v>
      </c>
      <c r="K92">
        <v>2508.5638850953615</v>
      </c>
      <c r="M92" s="291" t="s">
        <v>14</v>
      </c>
      <c r="N92">
        <v>21917.599999999999</v>
      </c>
      <c r="O92">
        <v>15957.8</v>
      </c>
      <c r="P92">
        <v>11686.5</v>
      </c>
      <c r="Q92">
        <v>4176.3</v>
      </c>
      <c r="R92">
        <v>95</v>
      </c>
      <c r="S92">
        <v>5072.2</v>
      </c>
      <c r="T92">
        <v>4372.3</v>
      </c>
      <c r="U92">
        <v>5629.8</v>
      </c>
      <c r="V92">
        <v>4634.3</v>
      </c>
      <c r="X92" s="291" t="s">
        <v>14</v>
      </c>
      <c r="Y92">
        <f t="shared" si="82"/>
        <v>1.4260094848973406</v>
      </c>
      <c r="Z92">
        <f t="shared" si="98"/>
        <v>1.5553698153542193</v>
      </c>
      <c r="AA92">
        <f t="shared" si="99"/>
        <v>1.5504867710723413</v>
      </c>
      <c r="AB92">
        <f t="shared" si="100"/>
        <v>1.5662758452999426</v>
      </c>
      <c r="AC92">
        <f t="shared" si="101"/>
        <v>1.7543539063155025</v>
      </c>
      <c r="AD92">
        <f t="shared" si="102"/>
        <v>1.7344401460920824</v>
      </c>
      <c r="AE92">
        <f t="shared" si="103"/>
        <v>1.5094816358782144</v>
      </c>
      <c r="AF92">
        <f t="shared" si="104"/>
        <v>1.1502918395439146</v>
      </c>
      <c r="AG92">
        <f t="shared" si="105"/>
        <v>1.8473916600389191</v>
      </c>
      <c r="AH92" s="291"/>
      <c r="AL92" s="291" t="s">
        <v>14</v>
      </c>
      <c r="AM92">
        <f t="shared" si="68"/>
        <v>15369.883743499688</v>
      </c>
      <c r="AN92">
        <f t="shared" si="69"/>
        <v>4894.236233330309</v>
      </c>
      <c r="AO92">
        <f t="shared" si="70"/>
        <v>2666.3885627376426</v>
      </c>
      <c r="AP92">
        <f t="shared" si="71"/>
        <v>2508.5638850953615</v>
      </c>
      <c r="AQ92">
        <v>10231.838602367196</v>
      </c>
      <c r="AS92">
        <f t="shared" si="72"/>
        <v>21917.599999999999</v>
      </c>
      <c r="AT92">
        <f t="shared" si="73"/>
        <v>5629.8</v>
      </c>
      <c r="AU92">
        <f t="shared" si="74"/>
        <v>4176.3</v>
      </c>
      <c r="AV92">
        <f t="shared" si="75"/>
        <v>4634.3</v>
      </c>
      <c r="AW92">
        <f t="shared" si="106"/>
        <v>12111.5</v>
      </c>
      <c r="AX92">
        <f t="shared" si="76"/>
        <v>15957.8</v>
      </c>
      <c r="AY92">
        <f>(AT90+AT89+AT88+AT87)/(AS90+AS89+AS88+AS87)</f>
        <v>0.25854513175107458</v>
      </c>
      <c r="AZ92">
        <f>(AU90+AU89+AU88+AU87)/(AS90+AS89+AS88+AS87)</f>
        <v>0.1846594094561764</v>
      </c>
      <c r="BA92">
        <f>(AV90+AV89+AV88+AV87)/(AS90+AS89+AS88+AS87)</f>
        <v>0.20663660997944311</v>
      </c>
      <c r="BB92">
        <f t="shared" si="93"/>
        <v>0.25798889633849281</v>
      </c>
      <c r="BE92" s="291" t="s">
        <v>14</v>
      </c>
      <c r="BF92" s="83">
        <f t="shared" si="86"/>
        <v>1.0184297633143324</v>
      </c>
      <c r="BG92" s="84">
        <f t="shared" si="94"/>
        <v>7908.0196912073598</v>
      </c>
      <c r="BH92" s="84">
        <f t="shared" si="83"/>
        <v>1.5315465151745054</v>
      </c>
      <c r="BI92">
        <f t="shared" si="87"/>
        <v>1.0203170254388469</v>
      </c>
      <c r="BJ92">
        <f t="shared" si="88"/>
        <v>10603.395816629078</v>
      </c>
      <c r="BK92">
        <f t="shared" si="84"/>
        <v>1.5360928028788845</v>
      </c>
      <c r="BL92">
        <f t="shared" si="89"/>
        <v>1.0228555591738273</v>
      </c>
      <c r="BM92">
        <f t="shared" si="95"/>
        <v>12627.347670828636</v>
      </c>
      <c r="BN92">
        <f t="shared" si="85"/>
        <v>1.4049902214212</v>
      </c>
      <c r="BO92">
        <f t="shared" si="90"/>
        <v>1.0730686723137426</v>
      </c>
      <c r="BP92">
        <f t="shared" si="95"/>
        <v>10361.406331973696</v>
      </c>
      <c r="BQ92">
        <f t="shared" si="77"/>
        <v>10317.822832527097</v>
      </c>
      <c r="BR92">
        <f t="shared" si="78"/>
        <v>1.6161705721669319</v>
      </c>
      <c r="BS92">
        <f t="shared" si="91"/>
        <v>1.0627767666715275</v>
      </c>
      <c r="BT92">
        <f t="shared" si="96"/>
        <v>15078.692854467952</v>
      </c>
      <c r="BU92">
        <f t="shared" si="79"/>
        <v>15212.059065857407</v>
      </c>
      <c r="BV92">
        <f t="shared" si="80"/>
        <v>1.4839217308793387</v>
      </c>
      <c r="BW92">
        <f t="shared" si="92"/>
        <v>1.0343602158243552</v>
      </c>
      <c r="BX92">
        <f t="shared" si="97"/>
        <v>7587.0300823208299</v>
      </c>
      <c r="BY92">
        <f t="shared" si="81"/>
        <v>7593.4222182538724</v>
      </c>
    </row>
    <row r="93" spans="1:77" ht="14.4" x14ac:dyDescent="0.3">
      <c r="B93" s="291" t="s">
        <v>15</v>
      </c>
      <c r="C93">
        <v>16650.013689157404</v>
      </c>
      <c r="D93">
        <v>10984.800338348754</v>
      </c>
      <c r="E93">
        <v>8261.3735532192422</v>
      </c>
      <c r="F93">
        <v>2665.9312793204008</v>
      </c>
      <c r="G93">
        <v>54.338720930232562</v>
      </c>
      <c r="H93">
        <v>3851.7759336099584</v>
      </c>
      <c r="I93">
        <v>2962.3002056463333</v>
      </c>
      <c r="J93">
        <v>5083.2074932899995</v>
      </c>
      <c r="K93">
        <v>3008.4124535431765</v>
      </c>
      <c r="M93" s="291" t="s">
        <v>15</v>
      </c>
      <c r="N93">
        <v>23718.2</v>
      </c>
      <c r="O93">
        <v>16694.2</v>
      </c>
      <c r="P93">
        <v>12410.6</v>
      </c>
      <c r="Q93">
        <v>4187.6000000000004</v>
      </c>
      <c r="R93">
        <v>96</v>
      </c>
      <c r="S93">
        <v>6354.8</v>
      </c>
      <c r="T93">
        <v>4841.3999999999996</v>
      </c>
      <c r="U93">
        <v>5882.9</v>
      </c>
      <c r="V93">
        <v>5250.4</v>
      </c>
      <c r="X93" s="291" t="s">
        <v>15</v>
      </c>
      <c r="Y93">
        <f t="shared" si="82"/>
        <v>1.4245153453204333</v>
      </c>
      <c r="Z93">
        <f t="shared" si="98"/>
        <v>1.5197545231404259</v>
      </c>
      <c r="AA93">
        <f t="shared" si="99"/>
        <v>1.5022441389499828</v>
      </c>
      <c r="AB93">
        <f t="shared" si="100"/>
        <v>1.5707831752765598</v>
      </c>
      <c r="AC93">
        <f t="shared" si="101"/>
        <v>1.7666959832061166</v>
      </c>
      <c r="AD93">
        <f t="shared" si="102"/>
        <v>1.6498363636755369</v>
      </c>
      <c r="AE93">
        <f t="shared" si="103"/>
        <v>1.6343380697108221</v>
      </c>
      <c r="AF93">
        <f t="shared" si="104"/>
        <v>1.1573204532306856</v>
      </c>
      <c r="AG93">
        <f t="shared" si="105"/>
        <v>1.745239418157676</v>
      </c>
      <c r="AH93" s="291"/>
      <c r="AL93" s="291" t="s">
        <v>15</v>
      </c>
      <c r="AM93">
        <f t="shared" si="68"/>
        <v>16650.013689157404</v>
      </c>
      <c r="AN93">
        <f t="shared" si="69"/>
        <v>5083.2074932899995</v>
      </c>
      <c r="AO93">
        <f t="shared" si="70"/>
        <v>2665.9312793204008</v>
      </c>
      <c r="AP93">
        <f t="shared" si="71"/>
        <v>3008.4124535431765</v>
      </c>
      <c r="AQ93">
        <v>10969.795924632564</v>
      </c>
      <c r="AS93">
        <f t="shared" si="72"/>
        <v>23718.2</v>
      </c>
      <c r="AT93">
        <f t="shared" si="73"/>
        <v>5882.9</v>
      </c>
      <c r="AU93">
        <f t="shared" si="74"/>
        <v>4187.6000000000004</v>
      </c>
      <c r="AV93">
        <f t="shared" si="75"/>
        <v>5250.4</v>
      </c>
      <c r="AW93">
        <f t="shared" si="106"/>
        <v>13647.700000000003</v>
      </c>
      <c r="AX93">
        <f t="shared" si="76"/>
        <v>16694.2</v>
      </c>
      <c r="AY93">
        <f>(AT90+AT89+AT88+AT87)/(AS90+AS89+AS88+AS87)</f>
        <v>0.25854513175107458</v>
      </c>
      <c r="AZ93">
        <f>(AU90+AU89+AU88+AU87)/(AS90+AS89+AS88+AS87)</f>
        <v>0.1846594094561764</v>
      </c>
      <c r="BA93">
        <f>(AV90+AV89+AV88+AV87)/(AS90+AS89+AS88+AS87)</f>
        <v>0.20663660997944311</v>
      </c>
      <c r="BB93">
        <f t="shared" si="93"/>
        <v>0.25771672564985654</v>
      </c>
      <c r="BE93" s="291" t="s">
        <v>15</v>
      </c>
      <c r="BF93" s="83">
        <f t="shared" si="86"/>
        <v>1.0180215298405046</v>
      </c>
      <c r="BG93" s="84">
        <f t="shared" si="94"/>
        <v>8771.8649549484271</v>
      </c>
      <c r="BH93" s="84">
        <f t="shared" si="83"/>
        <v>1.5558493057170237</v>
      </c>
      <c r="BI93">
        <f t="shared" si="87"/>
        <v>1.0198487243844498</v>
      </c>
      <c r="BJ93">
        <f t="shared" si="88"/>
        <v>11465.387327197463</v>
      </c>
      <c r="BK93">
        <f t="shared" si="84"/>
        <v>1.5555776260338139</v>
      </c>
      <c r="BL93">
        <f t="shared" si="89"/>
        <v>1.0266250288410876</v>
      </c>
      <c r="BM93">
        <f t="shared" si="95"/>
        <v>13963.58463151007</v>
      </c>
      <c r="BN93">
        <f t="shared" si="85"/>
        <v>1.3986809630478025</v>
      </c>
      <c r="BO93">
        <f t="shared" si="90"/>
        <v>1.0594398555341458</v>
      </c>
      <c r="BP93">
        <f t="shared" si="95"/>
        <v>11862.883089650019</v>
      </c>
      <c r="BQ93">
        <f t="shared" si="77"/>
        <v>11909.28737009018</v>
      </c>
      <c r="BR93">
        <f t="shared" si="78"/>
        <v>1.5930444443550138</v>
      </c>
      <c r="BS93">
        <f t="shared" si="91"/>
        <v>1.0558255630473843</v>
      </c>
      <c r="BT93">
        <f t="shared" si="96"/>
        <v>17046.404131330615</v>
      </c>
      <c r="BU93">
        <f t="shared" si="79"/>
        <v>16992.49486338018</v>
      </c>
      <c r="BV93">
        <f t="shared" si="80"/>
        <v>1.4537376803388995</v>
      </c>
      <c r="BW93">
        <f t="shared" si="92"/>
        <v>1.0436346402206582</v>
      </c>
      <c r="BX93">
        <f t="shared" si="97"/>
        <v>8325.1753879594235</v>
      </c>
      <c r="BY93">
        <f t="shared" si="81"/>
        <v>8318.8690590283531</v>
      </c>
    </row>
    <row r="94" spans="1:77" ht="14.4" x14ac:dyDescent="0.3">
      <c r="B94" s="291" t="s">
        <v>16</v>
      </c>
      <c r="C94">
        <v>17198.135883424409</v>
      </c>
      <c r="D94">
        <v>11274.124878686891</v>
      </c>
      <c r="E94">
        <v>8508.2366853290387</v>
      </c>
      <c r="F94">
        <v>2702.9766918614869</v>
      </c>
      <c r="G94">
        <v>54.413441483198149</v>
      </c>
      <c r="H94">
        <v>3712.2501894368215</v>
      </c>
      <c r="I94">
        <v>4661.1193103724363</v>
      </c>
      <c r="J94">
        <v>5525.7671315204034</v>
      </c>
      <c r="K94">
        <v>2999.6856988612053</v>
      </c>
      <c r="M94" s="291" t="s">
        <v>16</v>
      </c>
      <c r="N94">
        <v>25621.200000000001</v>
      </c>
      <c r="O94">
        <v>17283.2</v>
      </c>
      <c r="P94">
        <v>12935.4</v>
      </c>
      <c r="Q94">
        <v>4252.5</v>
      </c>
      <c r="R94">
        <v>95.3</v>
      </c>
      <c r="S94">
        <v>7031.5</v>
      </c>
      <c r="T94">
        <v>7793.6</v>
      </c>
      <c r="U94">
        <v>6871.9</v>
      </c>
      <c r="V94">
        <v>5345.5</v>
      </c>
      <c r="X94" s="291" t="s">
        <v>16</v>
      </c>
      <c r="Y94">
        <f t="shared" si="82"/>
        <v>1.4897661103313966</v>
      </c>
      <c r="Z94">
        <f t="shared" si="98"/>
        <v>1.5329970340024293</v>
      </c>
      <c r="AA94">
        <f t="shared" si="99"/>
        <v>1.5203385235280098</v>
      </c>
      <c r="AB94">
        <f t="shared" si="100"/>
        <v>1.5732655086534937</v>
      </c>
      <c r="AC94">
        <f t="shared" si="101"/>
        <v>1.7514054873633909</v>
      </c>
      <c r="AD94">
        <f t="shared" si="102"/>
        <v>1.8941341884790195</v>
      </c>
      <c r="AE94">
        <f t="shared" si="103"/>
        <v>1.6720447345462328</v>
      </c>
      <c r="AF94">
        <f t="shared" si="104"/>
        <v>1.2436101334782834</v>
      </c>
      <c r="AG94">
        <f t="shared" si="105"/>
        <v>1.7820200303082936</v>
      </c>
      <c r="AH94" s="291"/>
      <c r="AL94" s="291" t="s">
        <v>16</v>
      </c>
      <c r="AM94">
        <f t="shared" si="68"/>
        <v>17198.135883424409</v>
      </c>
      <c r="AN94">
        <f t="shared" si="69"/>
        <v>5525.7671315204034</v>
      </c>
      <c r="AO94">
        <f t="shared" si="70"/>
        <v>2702.9766918614869</v>
      </c>
      <c r="AP94">
        <f t="shared" si="71"/>
        <v>2999.6856988612053</v>
      </c>
      <c r="AQ94">
        <v>11216.268313136663</v>
      </c>
      <c r="AS94">
        <f t="shared" si="72"/>
        <v>25621.200000000001</v>
      </c>
      <c r="AT94">
        <f t="shared" si="73"/>
        <v>6871.9</v>
      </c>
      <c r="AU94">
        <f t="shared" si="74"/>
        <v>4252.5</v>
      </c>
      <c r="AV94">
        <f t="shared" si="75"/>
        <v>5345.5</v>
      </c>
      <c r="AW94">
        <f t="shared" si="106"/>
        <v>14496.800000000003</v>
      </c>
      <c r="AX94">
        <f t="shared" si="76"/>
        <v>17283.2</v>
      </c>
      <c r="AY94">
        <f>(AT90+AT89+AT88+AT87)/(AS90+AS89+AS88+AS87)</f>
        <v>0.25854513175107458</v>
      </c>
      <c r="AZ94">
        <f>(AU90+AU89+AU88+AU87)/(AS90+AS89+AS88+AS87)</f>
        <v>0.1846594094561764</v>
      </c>
      <c r="BA94">
        <f>(AV90+AV89+AV88+AV87)/(AS90+AS89+AS88+AS87)</f>
        <v>0.20663660997944311</v>
      </c>
      <c r="BB94">
        <f t="shared" si="93"/>
        <v>0.25698477915771784</v>
      </c>
      <c r="BE94" s="291" t="s">
        <v>16</v>
      </c>
      <c r="BF94" s="83">
        <f t="shared" si="86"/>
        <v>0.98566828638770954</v>
      </c>
      <c r="BG94" s="84">
        <f t="shared" si="94"/>
        <v>8732.6080264259963</v>
      </c>
      <c r="BH94" s="84">
        <f t="shared" si="83"/>
        <v>1.6600768013554277</v>
      </c>
      <c r="BI94">
        <f t="shared" si="87"/>
        <v>0.99549778116511012</v>
      </c>
      <c r="BJ94">
        <f t="shared" si="88"/>
        <v>11517.99116278632</v>
      </c>
      <c r="BK94">
        <f t="shared" si="84"/>
        <v>1.6278272604147714</v>
      </c>
      <c r="BL94">
        <f t="shared" si="89"/>
        <v>1.0070855467774968</v>
      </c>
      <c r="BM94">
        <f t="shared" si="95"/>
        <v>14715.476409102297</v>
      </c>
      <c r="BN94">
        <f t="shared" si="85"/>
        <v>1.4521242402170775</v>
      </c>
      <c r="BO94">
        <f t="shared" si="90"/>
        <v>1.0295904237414666</v>
      </c>
      <c r="BP94">
        <f t="shared" si="95"/>
        <v>12080.244878926276</v>
      </c>
      <c r="BQ94">
        <f t="shared" si="77"/>
        <v>11969.077758903724</v>
      </c>
      <c r="BR94">
        <f t="shared" si="78"/>
        <v>1.6425412066451122</v>
      </c>
      <c r="BS94">
        <f t="shared" si="91"/>
        <v>1.0355656127593797</v>
      </c>
      <c r="BT94">
        <f t="shared" si="96"/>
        <v>18056.511914805738</v>
      </c>
      <c r="BU94">
        <f t="shared" si="79"/>
        <v>17494.844890424127</v>
      </c>
      <c r="BV94">
        <f t="shared" si="80"/>
        <v>1.4794773279602937</v>
      </c>
      <c r="BW94">
        <f t="shared" si="92"/>
        <v>1.0397978418685638</v>
      </c>
      <c r="BX94">
        <f t="shared" si="97"/>
        <v>8659.9762840344792</v>
      </c>
      <c r="BY94">
        <f t="shared" si="81"/>
        <v>8571.148186825405</v>
      </c>
    </row>
    <row r="95" spans="1:77" ht="14.4" x14ac:dyDescent="0.3">
      <c r="A95">
        <v>2018</v>
      </c>
      <c r="B95" s="291" t="s">
        <v>13</v>
      </c>
      <c r="C95">
        <v>14579.248852115259</v>
      </c>
      <c r="D95">
        <v>10301.407890918459</v>
      </c>
      <c r="E95">
        <v>7559.8583982990776</v>
      </c>
      <c r="F95">
        <v>2691.2647220106633</v>
      </c>
      <c r="G95">
        <v>53.398604651162792</v>
      </c>
      <c r="H95">
        <v>2126.3715706589305</v>
      </c>
      <c r="I95">
        <v>2299.3527393626428</v>
      </c>
      <c r="J95">
        <v>5007.2130645224261</v>
      </c>
      <c r="K95">
        <v>2413.8764773888265</v>
      </c>
      <c r="L95" s="291">
        <v>2018</v>
      </c>
      <c r="M95" s="291" t="s">
        <v>13</v>
      </c>
      <c r="N95">
        <v>22845.3</v>
      </c>
      <c r="O95">
        <v>16386.3</v>
      </c>
      <c r="P95">
        <v>11787.2</v>
      </c>
      <c r="Q95">
        <v>4503.3</v>
      </c>
      <c r="R95">
        <v>95.8</v>
      </c>
      <c r="S95">
        <v>3918.2</v>
      </c>
      <c r="T95">
        <v>3403.7</v>
      </c>
      <c r="U95">
        <v>6566.9</v>
      </c>
      <c r="V95">
        <v>4434.3999999999996</v>
      </c>
      <c r="W95" s="291">
        <v>2018</v>
      </c>
      <c r="X95" s="291" t="s">
        <v>13</v>
      </c>
      <c r="Y95">
        <f t="shared" si="82"/>
        <v>1.5669737331279205</v>
      </c>
      <c r="Z95">
        <f t="shared" si="98"/>
        <v>1.5906854843060698</v>
      </c>
      <c r="AA95">
        <f t="shared" si="99"/>
        <v>1.5591826432426366</v>
      </c>
      <c r="AB95">
        <f t="shared" si="100"/>
        <v>1.6733025046438212</v>
      </c>
      <c r="AC95">
        <f t="shared" si="101"/>
        <v>1.7940543695070856</v>
      </c>
      <c r="AD95">
        <f t="shared" si="102"/>
        <v>1.8426694816963758</v>
      </c>
      <c r="AE95">
        <f t="shared" si="103"/>
        <v>1.4802861438925943</v>
      </c>
      <c r="AF95">
        <f t="shared" si="104"/>
        <v>1.3114880304432046</v>
      </c>
      <c r="AG95">
        <f t="shared" si="105"/>
        <v>1.837045118728214</v>
      </c>
      <c r="AH95" s="291"/>
      <c r="AK95" s="291">
        <v>2018</v>
      </c>
      <c r="AL95" s="291" t="s">
        <v>13</v>
      </c>
      <c r="AM95">
        <f t="shared" si="68"/>
        <v>14579.248852115259</v>
      </c>
      <c r="AN95">
        <f t="shared" si="69"/>
        <v>5007.2130645224261</v>
      </c>
      <c r="AO95">
        <f t="shared" si="70"/>
        <v>2691.2647220106633</v>
      </c>
      <c r="AP95">
        <f t="shared" si="71"/>
        <v>2413.8764773888265</v>
      </c>
      <c r="AQ95">
        <v>10257.466002976413</v>
      </c>
      <c r="AS95">
        <f t="shared" si="72"/>
        <v>22845.3</v>
      </c>
      <c r="AT95">
        <f t="shared" si="73"/>
        <v>6566.9</v>
      </c>
      <c r="AU95">
        <f t="shared" si="74"/>
        <v>4503.3</v>
      </c>
      <c r="AV95">
        <f t="shared" si="75"/>
        <v>4434.3999999999996</v>
      </c>
      <c r="AW95">
        <f t="shared" si="106"/>
        <v>11775.099999999999</v>
      </c>
      <c r="AX95">
        <f t="shared" si="76"/>
        <v>16386.3</v>
      </c>
      <c r="AY95">
        <f>(AT94+AT93+AT92+AT91)/(AS94+AS93+AS92+AS91)</f>
        <v>0.26090909387858202</v>
      </c>
      <c r="AZ95">
        <f>(AU94+AU93+AU92+AU91)/(AS94+AS93+AS92+AS91)</f>
        <v>0.18216828482488071</v>
      </c>
      <c r="BA95">
        <f>(AV94+AV93+AV92+AV91)/(AS94+AS93+AS92+AS91)</f>
        <v>0.2078566598906178</v>
      </c>
      <c r="BB95">
        <f t="shared" si="93"/>
        <v>0.25625713169805253</v>
      </c>
      <c r="BD95" s="291">
        <v>2018</v>
      </c>
      <c r="BE95" s="291" t="s">
        <v>13</v>
      </c>
      <c r="BF95" s="83">
        <f t="shared" si="86"/>
        <v>1.0026333448033802</v>
      </c>
      <c r="BG95" s="84">
        <f t="shared" si="94"/>
        <v>7063.7687465621739</v>
      </c>
      <c r="BH95" s="84">
        <f t="shared" si="83"/>
        <v>1.6669713325101074</v>
      </c>
      <c r="BI95">
        <f t="shared" si="87"/>
        <v>1.0051476837491089</v>
      </c>
      <c r="BJ95">
        <f t="shared" si="88"/>
        <v>9726.1212325231263</v>
      </c>
      <c r="BK95">
        <f t="shared" si="84"/>
        <v>1.6736785004865806</v>
      </c>
      <c r="BL95">
        <f t="shared" si="89"/>
        <v>1.0243627490651528</v>
      </c>
      <c r="BM95">
        <f t="shared" si="95"/>
        <v>11514.314313221988</v>
      </c>
      <c r="BN95">
        <f t="shared" si="85"/>
        <v>1.5929737108998077</v>
      </c>
      <c r="BO95">
        <f t="shared" si="90"/>
        <v>1.0290513774967485</v>
      </c>
      <c r="BP95">
        <f t="shared" si="95"/>
        <v>9471.5451380856466</v>
      </c>
      <c r="BQ95">
        <f t="shared" si="77"/>
        <v>9294.6475429709972</v>
      </c>
      <c r="BR95">
        <f t="shared" si="78"/>
        <v>1.7113891940207975</v>
      </c>
      <c r="BS95">
        <f t="shared" si="91"/>
        <v>1.0396572215810791</v>
      </c>
      <c r="BT95">
        <f t="shared" si="96"/>
        <v>13925.124943844363</v>
      </c>
      <c r="BU95">
        <f t="shared" si="79"/>
        <v>14301.860607493423</v>
      </c>
      <c r="BV95">
        <f t="shared" si="80"/>
        <v>1.6356334389709277</v>
      </c>
      <c r="BW95">
        <f t="shared" si="92"/>
        <v>1.0231836270895545</v>
      </c>
      <c r="BX95">
        <f t="shared" si="97"/>
        <v>7485.8357913689233</v>
      </c>
      <c r="BY95">
        <f t="shared" si="81"/>
        <v>7610.1431689077963</v>
      </c>
    </row>
    <row r="96" spans="1:77" ht="14.4" x14ac:dyDescent="0.3">
      <c r="B96" s="291" t="s">
        <v>14</v>
      </c>
      <c r="C96">
        <v>15767.381366659047</v>
      </c>
      <c r="D96">
        <v>10573.629552003842</v>
      </c>
      <c r="E96">
        <v>7818.4099723547715</v>
      </c>
      <c r="F96">
        <v>2700.3804714828893</v>
      </c>
      <c r="G96">
        <v>53.586263096623981</v>
      </c>
      <c r="H96">
        <v>2827.0314553324347</v>
      </c>
      <c r="I96">
        <v>2827.368872810358</v>
      </c>
      <c r="J96">
        <v>5275.8834418942206</v>
      </c>
      <c r="K96">
        <v>2578.2166352719564</v>
      </c>
      <c r="M96" s="291" t="s">
        <v>14</v>
      </c>
      <c r="N96">
        <v>25225.599999999999</v>
      </c>
      <c r="O96">
        <v>17116.400000000001</v>
      </c>
      <c r="P96">
        <v>12442.1</v>
      </c>
      <c r="Q96">
        <v>4577.2</v>
      </c>
      <c r="R96">
        <v>97.1</v>
      </c>
      <c r="S96">
        <v>5901.9</v>
      </c>
      <c r="T96">
        <v>4435.3999999999996</v>
      </c>
      <c r="U96">
        <v>7748.2</v>
      </c>
      <c r="V96">
        <v>5420.2</v>
      </c>
      <c r="X96" s="291" t="s">
        <v>14</v>
      </c>
      <c r="Y96">
        <f t="shared" si="82"/>
        <v>1.5998598253823459</v>
      </c>
      <c r="Z96">
        <f t="shared" si="98"/>
        <v>1.6187818871294029</v>
      </c>
      <c r="AA96">
        <f t="shared" si="99"/>
        <v>1.5913849547406955</v>
      </c>
      <c r="AB96">
        <f t="shared" si="100"/>
        <v>1.6950204048418673</v>
      </c>
      <c r="AC96">
        <f t="shared" si="101"/>
        <v>1.8120315616133615</v>
      </c>
      <c r="AD96">
        <f t="shared" si="102"/>
        <v>2.0876669019255703</v>
      </c>
      <c r="AE96">
        <f t="shared" si="103"/>
        <v>1.5687376495700347</v>
      </c>
      <c r="AF96">
        <f t="shared" si="104"/>
        <v>1.4686071224534358</v>
      </c>
      <c r="AG96">
        <f t="shared" si="105"/>
        <v>2.1023058830074861</v>
      </c>
      <c r="AH96" s="291"/>
      <c r="AL96" s="291" t="s">
        <v>14</v>
      </c>
      <c r="AM96">
        <f t="shared" si="68"/>
        <v>15767.381366659047</v>
      </c>
      <c r="AN96">
        <f t="shared" si="69"/>
        <v>5275.8834418942206</v>
      </c>
      <c r="AO96">
        <f t="shared" si="70"/>
        <v>2700.3804714828893</v>
      </c>
      <c r="AP96">
        <f t="shared" si="71"/>
        <v>2578.2166352719564</v>
      </c>
      <c r="AQ96">
        <v>10386.398497484688</v>
      </c>
      <c r="AS96">
        <f t="shared" si="72"/>
        <v>25225.599999999999</v>
      </c>
      <c r="AT96">
        <f t="shared" si="73"/>
        <v>7748.2</v>
      </c>
      <c r="AU96">
        <f t="shared" si="74"/>
        <v>4577.2</v>
      </c>
      <c r="AV96">
        <f t="shared" si="75"/>
        <v>5420.2</v>
      </c>
      <c r="AW96">
        <f t="shared" si="106"/>
        <v>12900.199999999997</v>
      </c>
      <c r="AX96">
        <f t="shared" si="76"/>
        <v>17116.400000000001</v>
      </c>
      <c r="AY96">
        <f>(AT94+AT93+AT92+AT91)/(AS94+AS93+AS92+AS91)</f>
        <v>0.26090909387858202</v>
      </c>
      <c r="AZ96">
        <f>(AU94+AU93+AU92+AU91)/(AS94+AS93+AS92+AS91)</f>
        <v>0.18216828482488071</v>
      </c>
      <c r="BA96">
        <f>(AV94+AV93+AV92+AV91)/(AS94+AS93+AS92+AS91)</f>
        <v>0.2078566598906178</v>
      </c>
      <c r="BB96">
        <f t="shared" si="93"/>
        <v>0.2581319783177401</v>
      </c>
      <c r="BE96" s="291" t="s">
        <v>14</v>
      </c>
      <c r="BF96" s="83">
        <f t="shared" si="86"/>
        <v>1.0057357483542679</v>
      </c>
      <c r="BG96" s="84">
        <f t="shared" si="94"/>
        <v>7953.3781021367204</v>
      </c>
      <c r="BH96" s="84">
        <f t="shared" si="83"/>
        <v>1.6219774584254061</v>
      </c>
      <c r="BI96">
        <f t="shared" si="87"/>
        <v>1.0074641739596226</v>
      </c>
      <c r="BJ96">
        <f t="shared" si="88"/>
        <v>10682.541407567132</v>
      </c>
      <c r="BK96">
        <f t="shared" si="84"/>
        <v>1.6360713554191917</v>
      </c>
      <c r="BL96">
        <f t="shared" si="89"/>
        <v>1.028783152350051</v>
      </c>
      <c r="BM96">
        <f t="shared" si="95"/>
        <v>12990.802542615158</v>
      </c>
      <c r="BN96">
        <f t="shared" si="85"/>
        <v>1.5894630014015516</v>
      </c>
      <c r="BO96">
        <f t="shared" si="90"/>
        <v>1.0117232688907662</v>
      </c>
      <c r="BP96">
        <f t="shared" si="95"/>
        <v>10482.875884489911</v>
      </c>
      <c r="BQ96">
        <f t="shared" si="77"/>
        <v>10369.334088553893</v>
      </c>
      <c r="BR96">
        <f t="shared" si="78"/>
        <v>1.7476501870165426</v>
      </c>
      <c r="BS96">
        <f t="shared" si="91"/>
        <v>1.0285770227234934</v>
      </c>
      <c r="BT96">
        <f t="shared" si="96"/>
        <v>15509.59700281066</v>
      </c>
      <c r="BU96">
        <f t="shared" si="79"/>
        <v>15645.217530448113</v>
      </c>
      <c r="BV96">
        <f t="shared" si="80"/>
        <v>1.6808044719199233</v>
      </c>
      <c r="BW96">
        <f t="shared" si="92"/>
        <v>1.0159260626007012</v>
      </c>
      <c r="BX96">
        <f t="shared" si="97"/>
        <v>7707.8615983652744</v>
      </c>
      <c r="BY96">
        <f t="shared" si="81"/>
        <v>7873.2490805209527</v>
      </c>
    </row>
    <row r="97" spans="1:77" ht="14.4" x14ac:dyDescent="0.3">
      <c r="B97" s="291" t="s">
        <v>15</v>
      </c>
      <c r="C97">
        <v>17063.14598219363</v>
      </c>
      <c r="D97">
        <v>11254.568977007662</v>
      </c>
      <c r="E97">
        <v>8499.8385929144661</v>
      </c>
      <c r="F97">
        <v>2699.6221630531259</v>
      </c>
      <c r="G97">
        <v>53.649302325581395</v>
      </c>
      <c r="H97">
        <v>3812.3100448132777</v>
      </c>
      <c r="I97">
        <v>3196.1343608199036</v>
      </c>
      <c r="J97">
        <v>5328.8339900308574</v>
      </c>
      <c r="K97">
        <v>3010.3326827647779</v>
      </c>
      <c r="M97" s="291" t="s">
        <v>15</v>
      </c>
      <c r="N97">
        <v>27508.9</v>
      </c>
      <c r="O97">
        <v>17927.5</v>
      </c>
      <c r="P97">
        <v>13220.7</v>
      </c>
      <c r="Q97">
        <v>4608.6000000000004</v>
      </c>
      <c r="R97">
        <v>98.2</v>
      </c>
      <c r="S97">
        <v>6608</v>
      </c>
      <c r="T97">
        <v>5527.2</v>
      </c>
      <c r="U97">
        <v>8372.5</v>
      </c>
      <c r="V97">
        <v>5817.5</v>
      </c>
      <c r="X97" s="291" t="s">
        <v>15</v>
      </c>
      <c r="Y97">
        <f t="shared" si="82"/>
        <v>1.6121821866089123</v>
      </c>
      <c r="Z97">
        <f t="shared" si="98"/>
        <v>1.5929086255213054</v>
      </c>
      <c r="AA97">
        <f t="shared" si="99"/>
        <v>1.5554060063000352</v>
      </c>
      <c r="AB97">
        <f t="shared" si="100"/>
        <v>1.7071277836850784</v>
      </c>
      <c r="AC97">
        <f t="shared" si="101"/>
        <v>1.8304059091776048</v>
      </c>
      <c r="AD97">
        <f t="shared" si="102"/>
        <v>1.733332263725589</v>
      </c>
      <c r="AE97">
        <f t="shared" si="103"/>
        <v>1.7293390627614631</v>
      </c>
      <c r="AF97">
        <f t="shared" si="104"/>
        <v>1.571169230578999</v>
      </c>
      <c r="AG97">
        <f t="shared" si="105"/>
        <v>1.9325106601364197</v>
      </c>
      <c r="AH97" s="291"/>
      <c r="AL97" s="291" t="s">
        <v>15</v>
      </c>
      <c r="AM97">
        <f t="shared" si="68"/>
        <v>17063.14598219363</v>
      </c>
      <c r="AN97">
        <f t="shared" si="69"/>
        <v>5328.8339900308574</v>
      </c>
      <c r="AO97">
        <f t="shared" si="70"/>
        <v>2699.6221630531259</v>
      </c>
      <c r="AP97">
        <f t="shared" si="71"/>
        <v>3010.3326827647779</v>
      </c>
      <c r="AQ97">
        <v>11140.245105337886</v>
      </c>
      <c r="AS97">
        <f t="shared" si="72"/>
        <v>27508.9</v>
      </c>
      <c r="AT97">
        <f t="shared" si="73"/>
        <v>8372.5</v>
      </c>
      <c r="AU97">
        <f t="shared" si="74"/>
        <v>4608.6000000000004</v>
      </c>
      <c r="AV97">
        <f t="shared" si="75"/>
        <v>5817.5</v>
      </c>
      <c r="AW97">
        <f t="shared" si="106"/>
        <v>14527.800000000001</v>
      </c>
      <c r="AX97">
        <f t="shared" si="76"/>
        <v>17927.5</v>
      </c>
      <c r="AY97">
        <f>(AT94+AT93+AT92+AT91)/(AS94+AS93+AS92+AS91)</f>
        <v>0.26090909387858202</v>
      </c>
      <c r="AZ97">
        <f>(AU94+AU93+AU92+AU91)/(AS94+AS93+AS92+AS91)</f>
        <v>0.18216828482488071</v>
      </c>
      <c r="BA97">
        <f>(AV94+AV93+AV92+AV91)/(AS94+AS93+AS92+AS91)</f>
        <v>0.2078566598906178</v>
      </c>
      <c r="BB97">
        <f t="shared" si="93"/>
        <v>0.25964099045496375</v>
      </c>
      <c r="BE97" s="291" t="s">
        <v>15</v>
      </c>
      <c r="BF97" s="83">
        <f t="shared" si="86"/>
        <v>1.0177818873744695</v>
      </c>
      <c r="BG97" s="84">
        <f t="shared" si="94"/>
        <v>8927.8452696413769</v>
      </c>
      <c r="BH97" s="84">
        <f t="shared" si="83"/>
        <v>1.6272459435874127</v>
      </c>
      <c r="BI97">
        <f t="shared" si="87"/>
        <v>1.0165139349359258</v>
      </c>
      <c r="BJ97">
        <f t="shared" si="88"/>
        <v>11654.72598753399</v>
      </c>
      <c r="BK97">
        <f t="shared" si="84"/>
        <v>1.6419433644745045</v>
      </c>
      <c r="BL97">
        <f t="shared" si="89"/>
        <v>1.027524692069602</v>
      </c>
      <c r="BM97">
        <f t="shared" si="95"/>
        <v>14347.92799868021</v>
      </c>
      <c r="BN97">
        <f t="shared" si="85"/>
        <v>1.5960701783634876</v>
      </c>
      <c r="BO97">
        <f t="shared" si="90"/>
        <v>1.0131224886532342</v>
      </c>
      <c r="BP97">
        <f t="shared" si="95"/>
        <v>12018.553638388594</v>
      </c>
      <c r="BQ97">
        <f t="shared" si="77"/>
        <v>12045.022511874427</v>
      </c>
      <c r="BR97">
        <f t="shared" si="78"/>
        <v>1.692824329128495</v>
      </c>
      <c r="BS97">
        <f t="shared" si="91"/>
        <v>1.0220761381203292</v>
      </c>
      <c r="BT97">
        <f t="shared" si="96"/>
        <v>17422.722903388818</v>
      </c>
      <c r="BU97">
        <f t="shared" si="79"/>
        <v>17373.856501905284</v>
      </c>
      <c r="BV97">
        <f t="shared" si="80"/>
        <v>1.6482957433946348</v>
      </c>
      <c r="BW97">
        <f t="shared" si="92"/>
        <v>1.0165552311577126</v>
      </c>
      <c r="BX97">
        <f t="shared" si="97"/>
        <v>8463.0005909355914</v>
      </c>
      <c r="BY97">
        <f t="shared" si="81"/>
        <v>8554.946813954537</v>
      </c>
    </row>
    <row r="98" spans="1:77" ht="14.4" x14ac:dyDescent="0.3">
      <c r="B98" s="291" t="s">
        <v>16</v>
      </c>
      <c r="C98">
        <v>17679.4043715847</v>
      </c>
      <c r="D98">
        <v>11645.709654592456</v>
      </c>
      <c r="E98">
        <v>8848.403425977689</v>
      </c>
      <c r="F98">
        <v>2736.9426688094813</v>
      </c>
      <c r="G98">
        <v>53.723870220162226</v>
      </c>
      <c r="H98">
        <v>3693.6359160138268</v>
      </c>
      <c r="I98">
        <v>4423.3902240488933</v>
      </c>
      <c r="J98">
        <v>5683.3375967061802</v>
      </c>
      <c r="K98">
        <v>2983.2896102837817</v>
      </c>
      <c r="M98" s="291" t="s">
        <v>16</v>
      </c>
      <c r="N98">
        <v>29049.9</v>
      </c>
      <c r="O98">
        <v>18717.3</v>
      </c>
      <c r="P98">
        <v>13913</v>
      </c>
      <c r="Q98">
        <v>4705.1000000000004</v>
      </c>
      <c r="R98">
        <v>99.2</v>
      </c>
      <c r="S98">
        <v>6568.1</v>
      </c>
      <c r="T98">
        <v>7927.1</v>
      </c>
      <c r="U98">
        <v>9242</v>
      </c>
      <c r="V98">
        <v>5898.7</v>
      </c>
      <c r="X98" s="291" t="s">
        <v>16</v>
      </c>
      <c r="Y98">
        <f t="shared" si="82"/>
        <v>1.6431492480985717</v>
      </c>
      <c r="Z98">
        <f t="shared" si="98"/>
        <v>1.6072270866394887</v>
      </c>
      <c r="AA98">
        <f t="shared" si="99"/>
        <v>1.572374057804977</v>
      </c>
      <c r="AB98">
        <f t="shared" si="100"/>
        <v>1.7191079863016021</v>
      </c>
      <c r="AC98">
        <f t="shared" si="101"/>
        <v>1.8464790342444628</v>
      </c>
      <c r="AD98">
        <f t="shared" si="102"/>
        <v>1.7782207422025222</v>
      </c>
      <c r="AE98">
        <f t="shared" si="103"/>
        <v>1.7920869736751444</v>
      </c>
      <c r="AF98">
        <f t="shared" si="104"/>
        <v>1.6261571379036621</v>
      </c>
      <c r="AG98">
        <f t="shared" si="105"/>
        <v>1.9772468551716953</v>
      </c>
      <c r="AH98" s="291"/>
      <c r="AL98" s="291" t="s">
        <v>16</v>
      </c>
      <c r="AM98">
        <f t="shared" si="68"/>
        <v>17679.4043715847</v>
      </c>
      <c r="AN98">
        <f t="shared" si="69"/>
        <v>5683.3375967061802</v>
      </c>
      <c r="AO98">
        <f t="shared" si="70"/>
        <v>2736.9426688094813</v>
      </c>
      <c r="AP98">
        <f t="shared" si="71"/>
        <v>2983.2896102837817</v>
      </c>
      <c r="AQ98">
        <v>11445.938485405439</v>
      </c>
      <c r="AS98">
        <f t="shared" si="72"/>
        <v>29049.9</v>
      </c>
      <c r="AT98">
        <f t="shared" si="73"/>
        <v>9242</v>
      </c>
      <c r="AU98">
        <f t="shared" si="74"/>
        <v>4705.1000000000004</v>
      </c>
      <c r="AV98">
        <f t="shared" si="75"/>
        <v>5898.7</v>
      </c>
      <c r="AW98">
        <f t="shared" si="106"/>
        <v>15102.800000000001</v>
      </c>
      <c r="AX98">
        <f t="shared" si="76"/>
        <v>18717.3</v>
      </c>
      <c r="AY98">
        <f>(AT94+AT93+AT92+AT91)/(AS94+AS93+AS92+AS91)</f>
        <v>0.26090909387858202</v>
      </c>
      <c r="AZ98">
        <f>(AU94+AU93+AU92+AU91)/(AS94+AS93+AS92+AS91)</f>
        <v>0.18216828482488071</v>
      </c>
      <c r="BA98">
        <f>(AV94+AV93+AV92+AV91)/(AS94+AS93+AS92+AS91)</f>
        <v>0.2078566598906178</v>
      </c>
      <c r="BB98">
        <f t="shared" si="93"/>
        <v>0.26110773153416944</v>
      </c>
      <c r="BE98" s="291" t="s">
        <v>16</v>
      </c>
      <c r="BF98" s="83">
        <f t="shared" si="86"/>
        <v>1.0327776819334582</v>
      </c>
      <c r="BG98" s="84">
        <f t="shared" si="94"/>
        <v>9018.8426747657522</v>
      </c>
      <c r="BH98" s="84">
        <f t="shared" si="83"/>
        <v>1.6745829309404456</v>
      </c>
      <c r="BI98">
        <f t="shared" si="87"/>
        <v>1.027796018188766</v>
      </c>
      <c r="BJ98">
        <f t="shared" si="88"/>
        <v>11838.145454645175</v>
      </c>
      <c r="BK98">
        <f t="shared" si="84"/>
        <v>1.6732266110337046</v>
      </c>
      <c r="BL98">
        <f t="shared" si="89"/>
        <v>1.0314179637448022</v>
      </c>
      <c r="BM98">
        <f t="shared" si="95"/>
        <v>15177.806713410966</v>
      </c>
      <c r="BN98">
        <f t="shared" si="85"/>
        <v>1.603973516047557</v>
      </c>
      <c r="BO98">
        <f t="shared" si="90"/>
        <v>1.0223835842123523</v>
      </c>
      <c r="BP98">
        <f t="shared" si="95"/>
        <v>12350.64405747956</v>
      </c>
      <c r="BQ98">
        <f t="shared" si="77"/>
        <v>12242.413716352821</v>
      </c>
      <c r="BR98">
        <f t="shared" si="78"/>
        <v>1.7004376372810674</v>
      </c>
      <c r="BS98">
        <f t="shared" si="91"/>
        <v>1.023943408812698</v>
      </c>
      <c r="BT98">
        <f t="shared" si="96"/>
        <v>18488.846361313284</v>
      </c>
      <c r="BU98">
        <f t="shared" si="79"/>
        <v>17925.751313059001</v>
      </c>
      <c r="BV98">
        <f t="shared" si="80"/>
        <v>1.6357699885095358</v>
      </c>
      <c r="BW98">
        <f t="shared" si="92"/>
        <v>1.0232718729364225</v>
      </c>
      <c r="BX98">
        <f t="shared" si="97"/>
        <v>8861.510151748962</v>
      </c>
      <c r="BY98">
        <f t="shared" si="81"/>
        <v>8908.7669857829751</v>
      </c>
    </row>
    <row r="99" spans="1:77" ht="15" thickBot="1" x14ac:dyDescent="0.35">
      <c r="A99">
        <v>2019</v>
      </c>
      <c r="B99" s="291" t="s">
        <v>13</v>
      </c>
      <c r="C99">
        <v>14635.595531384124</v>
      </c>
      <c r="D99">
        <v>10553.337568989597</v>
      </c>
      <c r="E99">
        <v>7758.2985116938326</v>
      </c>
      <c r="F99">
        <v>2744.6581289667429</v>
      </c>
      <c r="G99">
        <v>54.589418604651158</v>
      </c>
      <c r="H99">
        <v>1900.2519132476859</v>
      </c>
      <c r="I99">
        <v>2246.4255650267037</v>
      </c>
      <c r="J99">
        <v>4977.811507084587</v>
      </c>
      <c r="K99">
        <v>2366.0187879765554</v>
      </c>
      <c r="L99" s="291">
        <v>2019</v>
      </c>
      <c r="M99" s="291" t="s">
        <v>13</v>
      </c>
      <c r="N99">
        <v>24944.799999999999</v>
      </c>
      <c r="O99">
        <v>17862.3</v>
      </c>
      <c r="P99">
        <v>12787.2</v>
      </c>
      <c r="Q99">
        <v>4971.8999999999996</v>
      </c>
      <c r="R99">
        <v>103.2</v>
      </c>
      <c r="S99">
        <v>4025.6</v>
      </c>
      <c r="T99">
        <v>3589.1</v>
      </c>
      <c r="U99">
        <v>7697.2</v>
      </c>
      <c r="V99" s="5">
        <v>4986.5</v>
      </c>
      <c r="W99" s="291">
        <v>2019</v>
      </c>
      <c r="X99" s="291" t="s">
        <v>13</v>
      </c>
      <c r="Y99">
        <f t="shared" si="82"/>
        <v>1.7043925507854554</v>
      </c>
      <c r="Z99">
        <f t="shared" si="98"/>
        <v>1.6925735468263035</v>
      </c>
      <c r="AA99">
        <f t="shared" si="99"/>
        <v>1.6481964416200623</v>
      </c>
      <c r="AB99">
        <f t="shared" si="100"/>
        <v>1.811482438387227</v>
      </c>
      <c r="AC99">
        <f t="shared" si="101"/>
        <v>1.8904762614783939</v>
      </c>
      <c r="AD99">
        <f t="shared" si="102"/>
        <v>2.1184559646725578</v>
      </c>
      <c r="AE99">
        <f t="shared" si="103"/>
        <v>1.5976937121249934</v>
      </c>
      <c r="AF99">
        <f t="shared" si="104"/>
        <v>1.546302022293349</v>
      </c>
      <c r="AG99">
        <f t="shared" si="105"/>
        <v>2.1075487757493709</v>
      </c>
      <c r="AH99" s="291"/>
      <c r="AK99" s="291">
        <v>2019</v>
      </c>
      <c r="AL99" s="291" t="s">
        <v>13</v>
      </c>
      <c r="AM99">
        <f t="shared" ref="AM99:AM104" si="107">C99</f>
        <v>14635.595531384124</v>
      </c>
      <c r="AN99">
        <f t="shared" ref="AN99:AN104" si="108">J99</f>
        <v>4977.811507084587</v>
      </c>
      <c r="AO99">
        <f t="shared" ref="AO99:AO104" si="109">F99</f>
        <v>2744.6581289667429</v>
      </c>
      <c r="AP99">
        <f t="shared" ref="AP99:AP104" si="110">K99</f>
        <v>2366.0187879765554</v>
      </c>
      <c r="AQ99">
        <v>10383.746083434698</v>
      </c>
      <c r="AS99">
        <f t="shared" ref="AS99:AS104" si="111">N99</f>
        <v>24944.799999999999</v>
      </c>
      <c r="AT99">
        <f t="shared" ref="AT99:AT104" si="112">U99</f>
        <v>7697.2</v>
      </c>
      <c r="AU99">
        <f t="shared" ref="AU99:AU104" si="113">Q99</f>
        <v>4971.8999999999996</v>
      </c>
      <c r="AV99">
        <f t="shared" ref="AV99:AV104" si="114">V99</f>
        <v>4986.5</v>
      </c>
      <c r="AW99">
        <f t="shared" si="106"/>
        <v>12275.699999999999</v>
      </c>
      <c r="AX99">
        <f t="shared" ref="AX99:AX104" si="115">O99</f>
        <v>17862.3</v>
      </c>
      <c r="AY99">
        <f>(AT98+AT97+AT96+AT95)/(AS98+AS97+AS96+AS95)</f>
        <v>0.3051676531615784</v>
      </c>
      <c r="AZ99">
        <f>(AU98+AU97+AU96+AU95)/(AS98+AS97+AS96+AS95)</f>
        <v>0.17580285521223898</v>
      </c>
      <c r="BA99">
        <f>(AV98+AV97+AV96+AV95)/(AS98+AS97+AS96+AS95)</f>
        <v>0.20616325957161308</v>
      </c>
      <c r="BB99">
        <f t="shared" si="93"/>
        <v>0.26222174703303752</v>
      </c>
      <c r="BD99" s="291">
        <v>2019</v>
      </c>
      <c r="BE99" s="291" t="s">
        <v>13</v>
      </c>
      <c r="BF99" s="83">
        <f t="shared" si="86"/>
        <v>1.0041787719915882</v>
      </c>
      <c r="BG99" s="88">
        <f t="shared" si="94"/>
        <v>7093.2866255553645</v>
      </c>
      <c r="BH99" s="84">
        <f t="shared" si="83"/>
        <v>1.7306082001217427</v>
      </c>
      <c r="BI99">
        <f t="shared" si="87"/>
        <v>1.008141173372908</v>
      </c>
      <c r="BJ99">
        <f t="shared" si="88"/>
        <v>9805.303271723018</v>
      </c>
      <c r="BK99">
        <f t="shared" si="84"/>
        <v>1.7590072965656673</v>
      </c>
      <c r="BL99">
        <f t="shared" si="89"/>
        <v>1.000457427037146</v>
      </c>
      <c r="BM99">
        <f t="shared" si="95"/>
        <v>11519.581271903053</v>
      </c>
      <c r="BN99">
        <f t="shared" si="85"/>
        <v>1.7338217013768633</v>
      </c>
      <c r="BO99">
        <f t="shared" si="90"/>
        <v>0.9973544939999347</v>
      </c>
      <c r="BP99">
        <f t="shared" si="95"/>
        <v>9446.4881085929519</v>
      </c>
      <c r="BQ99">
        <f t="shared" ref="BQ99:BQ104" si="116">C99-F99+K99-J99</f>
        <v>9279.1446833093487</v>
      </c>
      <c r="BR99">
        <f t="shared" si="78"/>
        <v>1.8273669327225979</v>
      </c>
      <c r="BS99">
        <f t="shared" si="91"/>
        <v>0.99639893225394693</v>
      </c>
      <c r="BT99">
        <f t="shared" si="96"/>
        <v>13874.979625549326</v>
      </c>
      <c r="BU99">
        <f t="shared" ref="BU99:BU104" si="117">C99-F99+K99</f>
        <v>14256.956190393936</v>
      </c>
      <c r="BV99">
        <f t="shared" si="80"/>
        <v>1.7988783172005438</v>
      </c>
      <c r="BW99">
        <f t="shared" si="92"/>
        <v>1.0096352614490194</v>
      </c>
      <c r="BX99">
        <f t="shared" si="97"/>
        <v>7557.9637763831897</v>
      </c>
      <c r="BY99">
        <f t="shared" si="81"/>
        <v>7808.6794400228537</v>
      </c>
    </row>
    <row r="100" spans="1:77" ht="15" thickBot="1" x14ac:dyDescent="0.35">
      <c r="B100" s="291" t="s">
        <v>14</v>
      </c>
      <c r="C100">
        <v>15946.806869779686</v>
      </c>
      <c r="D100">
        <v>10826.483108757138</v>
      </c>
      <c r="E100">
        <v>8013.3586799631385</v>
      </c>
      <c r="F100">
        <v>2757.6265348542456</v>
      </c>
      <c r="G100">
        <v>54.71571594877765</v>
      </c>
      <c r="H100">
        <v>2912.3202795714192</v>
      </c>
      <c r="I100">
        <v>2970.4569306930694</v>
      </c>
      <c r="J100">
        <v>4998.7440896307717</v>
      </c>
      <c r="K100">
        <v>2572.4566093713211</v>
      </c>
      <c r="M100" s="291" t="s">
        <v>14</v>
      </c>
      <c r="N100">
        <v>26410.2</v>
      </c>
      <c r="O100">
        <v>18493.400000000001</v>
      </c>
      <c r="P100">
        <v>13357</v>
      </c>
      <c r="Q100">
        <v>5032.3</v>
      </c>
      <c r="R100">
        <v>104.1</v>
      </c>
      <c r="S100">
        <v>5830.6</v>
      </c>
      <c r="T100">
        <v>4961.8999999999996</v>
      </c>
      <c r="U100">
        <v>7565.8</v>
      </c>
      <c r="V100" s="5">
        <v>5596.4</v>
      </c>
      <c r="X100" s="291" t="s">
        <v>14</v>
      </c>
      <c r="Y100">
        <f t="shared" ref="Y100:AG101" si="118">N100/C100</f>
        <v>1.6561434659404559</v>
      </c>
      <c r="Z100">
        <f t="shared" si="118"/>
        <v>1.7081631970627082</v>
      </c>
      <c r="AA100">
        <f t="shared" si="118"/>
        <v>1.6668416494819176</v>
      </c>
      <c r="AB100">
        <f t="shared" si="118"/>
        <v>1.8248663973876298</v>
      </c>
      <c r="AC100">
        <f t="shared" si="118"/>
        <v>1.9025612330002892</v>
      </c>
      <c r="AD100">
        <f t="shared" si="118"/>
        <v>2.0020462862202915</v>
      </c>
      <c r="AE100">
        <f t="shared" si="118"/>
        <v>1.6704164092499685</v>
      </c>
      <c r="AF100">
        <f t="shared" si="118"/>
        <v>1.5135401741597942</v>
      </c>
      <c r="AG100">
        <f t="shared" si="118"/>
        <v>2.1755080259129018</v>
      </c>
      <c r="AH100" s="291"/>
      <c r="AL100" s="291" t="s">
        <v>14</v>
      </c>
      <c r="AM100">
        <f t="shared" si="107"/>
        <v>15946.806869779686</v>
      </c>
      <c r="AN100">
        <f t="shared" si="108"/>
        <v>4998.7440896307717</v>
      </c>
      <c r="AO100">
        <f t="shared" si="109"/>
        <v>2757.6265348542456</v>
      </c>
      <c r="AP100">
        <f t="shared" si="110"/>
        <v>2572.4566093713211</v>
      </c>
      <c r="AQ100">
        <v>10605.242610853871</v>
      </c>
      <c r="AS100">
        <f t="shared" si="111"/>
        <v>26410.2</v>
      </c>
      <c r="AT100">
        <f t="shared" si="112"/>
        <v>7565.8</v>
      </c>
      <c r="AU100">
        <f t="shared" si="113"/>
        <v>5032.3</v>
      </c>
      <c r="AV100">
        <f t="shared" si="114"/>
        <v>5596.4</v>
      </c>
      <c r="AW100">
        <f t="shared" si="106"/>
        <v>13812.100000000002</v>
      </c>
      <c r="AX100">
        <f t="shared" si="115"/>
        <v>18493.400000000001</v>
      </c>
      <c r="AY100">
        <f>(AT99+AT98+AT97+AT96)/(AS99+AS98+AS97+AS96)</f>
        <v>0.30975496864962915</v>
      </c>
      <c r="AZ100">
        <f>(AU99+AU98+AU97+AU96)/(AS99+AS98+AS97+AS96)</f>
        <v>0.17673513902474672</v>
      </c>
      <c r="BA100">
        <f>(AV98+AV97+AV96+AV95)/(AS98+AS97+AS96+AS95)</f>
        <v>0.20616325957161308</v>
      </c>
      <c r="BB100">
        <f t="shared" si="93"/>
        <v>0.26336048922490524</v>
      </c>
      <c r="BE100" s="291" t="s">
        <v>14</v>
      </c>
      <c r="BF100" s="83">
        <f t="shared" si="86"/>
        <v>1.046550509579153</v>
      </c>
      <c r="BG100" s="88">
        <f>BG96*BF100</f>
        <v>8323.6119056668613</v>
      </c>
      <c r="BH100" s="84">
        <f t="shared" si="83"/>
        <v>1.6593877942094444</v>
      </c>
      <c r="BI100">
        <f t="shared" si="87"/>
        <v>1.0400593988872466</v>
      </c>
      <c r="BJ100">
        <f t="shared" si="88"/>
        <v>11110.477594942393</v>
      </c>
      <c r="BK100">
        <f t="shared" si="84"/>
        <v>1.6960927051937149</v>
      </c>
      <c r="BL100">
        <f t="shared" si="89"/>
        <v>1.0092714795717685</v>
      </c>
      <c r="BM100">
        <f>BM96*BL100</f>
        <v>13111.246503009894</v>
      </c>
      <c r="BN100">
        <f t="shared" si="85"/>
        <v>1.6305009592407835</v>
      </c>
      <c r="BO100">
        <f t="shared" si="90"/>
        <v>1.032575281144769</v>
      </c>
      <c r="BP100">
        <f>BP96*BO100</f>
        <v>10824.358513632889</v>
      </c>
      <c r="BQ100">
        <f t="shared" si="116"/>
        <v>10762.892854665992</v>
      </c>
      <c r="BR100">
        <f t="shared" si="78"/>
        <v>1.7930392803929853</v>
      </c>
      <c r="BS100">
        <f t="shared" si="91"/>
        <v>1.0069672581224782</v>
      </c>
      <c r="BT100">
        <f>BT96*BS100</f>
        <v>15617.656368504857</v>
      </c>
      <c r="BU100">
        <f t="shared" si="117"/>
        <v>15761.636944296763</v>
      </c>
      <c r="BV100">
        <f t="shared" si="80"/>
        <v>1.7271669553696529</v>
      </c>
      <c r="BW100">
        <f t="shared" si="92"/>
        <v>1.0210241405481424</v>
      </c>
      <c r="BX100">
        <f>BX96*BW100</f>
        <v>7869.9127639349354</v>
      </c>
      <c r="BY100">
        <f t="shared" si="81"/>
        <v>8068.8565739028927</v>
      </c>
    </row>
    <row r="101" spans="1:77" ht="15" thickBot="1" x14ac:dyDescent="0.35">
      <c r="B101" s="291" t="s">
        <v>15</v>
      </c>
      <c r="C101">
        <v>17325.800114190046</v>
      </c>
      <c r="D101">
        <v>11528.532663471149</v>
      </c>
      <c r="E101">
        <v>8711.8909335936478</v>
      </c>
      <c r="F101">
        <v>2760.6745277038167</v>
      </c>
      <c r="G101">
        <v>54.840116279069775</v>
      </c>
      <c r="H101">
        <v>3935.6261327800835</v>
      </c>
      <c r="I101">
        <v>3161.0655676509377</v>
      </c>
      <c r="J101">
        <v>5283.8113458343232</v>
      </c>
      <c r="K101">
        <v>3146.5622780972949</v>
      </c>
      <c r="M101" s="291" t="s">
        <v>15</v>
      </c>
      <c r="N101">
        <v>28875.4</v>
      </c>
      <c r="O101">
        <v>19280.900000000001</v>
      </c>
      <c r="P101">
        <v>14134.4</v>
      </c>
      <c r="Q101">
        <v>5041.8999999999996</v>
      </c>
      <c r="R101">
        <v>104.6</v>
      </c>
      <c r="S101">
        <v>7468.9</v>
      </c>
      <c r="T101">
        <v>5845.7</v>
      </c>
      <c r="U101">
        <v>7772.4</v>
      </c>
      <c r="V101" s="5">
        <v>6063</v>
      </c>
      <c r="X101" s="291" t="s">
        <v>15</v>
      </c>
      <c r="Y101">
        <f t="shared" si="118"/>
        <v>1.6666127861160471</v>
      </c>
      <c r="Z101">
        <f t="shared" si="118"/>
        <v>1.6724504811520979</v>
      </c>
      <c r="AA101">
        <f t="shared" si="118"/>
        <v>1.6224261882683571</v>
      </c>
      <c r="AB101">
        <f t="shared" si="118"/>
        <v>1.8263290182901735</v>
      </c>
      <c r="AC101">
        <f t="shared" si="118"/>
        <v>1.9073628412403918</v>
      </c>
      <c r="AD101">
        <f t="shared" si="118"/>
        <v>1.897766644496806</v>
      </c>
      <c r="AE101">
        <f t="shared" si="118"/>
        <v>1.8492814764181171</v>
      </c>
      <c r="AF101">
        <f t="shared" si="118"/>
        <v>1.4709836311865376</v>
      </c>
      <c r="AG101">
        <f t="shared" si="118"/>
        <v>1.9268647699120882</v>
      </c>
      <c r="AH101" s="291"/>
      <c r="AL101" s="291" t="s">
        <v>15</v>
      </c>
      <c r="AM101">
        <f t="shared" si="107"/>
        <v>17325.800114190046</v>
      </c>
      <c r="AN101">
        <f t="shared" si="108"/>
        <v>5283.8113458343232</v>
      </c>
      <c r="AO101">
        <f t="shared" si="109"/>
        <v>2760.6745277038167</v>
      </c>
      <c r="AP101">
        <f t="shared" si="110"/>
        <v>3146.5622780972949</v>
      </c>
      <c r="AQ101">
        <v>11406.386238919373</v>
      </c>
      <c r="AS101">
        <f t="shared" si="111"/>
        <v>28875.4</v>
      </c>
      <c r="AT101">
        <f t="shared" si="112"/>
        <v>7772.4</v>
      </c>
      <c r="AU101">
        <f t="shared" si="113"/>
        <v>5041.8999999999996</v>
      </c>
      <c r="AV101">
        <f t="shared" si="114"/>
        <v>6063</v>
      </c>
      <c r="AW101">
        <f t="shared" si="106"/>
        <v>16061.1</v>
      </c>
      <c r="AX101">
        <f t="shared" si="115"/>
        <v>19280.900000000001</v>
      </c>
      <c r="AY101">
        <f>(AT100+AT99+AT98+AT97)/(AS100+AS99+AS98+AS97)</f>
        <v>0.30466446367378414</v>
      </c>
      <c r="AZ101">
        <f>(AU100+AU99+AU98+AU97)/(AS100+AS99+AS98+AS97)</f>
        <v>0.1790123227983817</v>
      </c>
      <c r="BA101">
        <f>(AV98+AV97+AV96+AV95)/(AS98+AS97+AS96+AS95)</f>
        <v>0.20616325957161308</v>
      </c>
      <c r="BB101">
        <f t="shared" si="93"/>
        <v>0.26462695460989993</v>
      </c>
      <c r="BE101" s="291" t="s">
        <v>15</v>
      </c>
      <c r="BF101" s="83">
        <f t="shared" si="86"/>
        <v>1.0269574295674655</v>
      </c>
      <c r="BG101" s="88">
        <f>BG97*BF101</f>
        <v>9168.5170296869637</v>
      </c>
      <c r="BH101" s="84">
        <f t="shared" si="83"/>
        <v>1.7517663923179043</v>
      </c>
      <c r="BI101">
        <f t="shared" si="87"/>
        <v>1.0258395214306375</v>
      </c>
      <c r="BJ101">
        <f t="shared" si="88"/>
        <v>11955.878529457083</v>
      </c>
      <c r="BK101">
        <f t="shared" si="84"/>
        <v>1.7650731351950504</v>
      </c>
      <c r="BL101">
        <f t="shared" si="89"/>
        <v>1.0138183257425788</v>
      </c>
      <c r="BM101">
        <f>BM97*BL101</f>
        <v>14546.192341497041</v>
      </c>
      <c r="BN101">
        <f t="shared" si="85"/>
        <v>1.6384700161023131</v>
      </c>
      <c r="BO101">
        <f t="shared" si="90"/>
        <v>1.0321784001283079</v>
      </c>
      <c r="BP101">
        <f>BP97*BO101</f>
        <v>12405.291466328192</v>
      </c>
      <c r="BQ101">
        <f t="shared" si="116"/>
        <v>12427.876518749201</v>
      </c>
      <c r="BR101">
        <f t="shared" si="78"/>
        <v>1.7834405632509052</v>
      </c>
      <c r="BS101">
        <f t="shared" si="91"/>
        <v>1.0201278960764257</v>
      </c>
      <c r="BT101">
        <f>BT97*BS101</f>
        <v>17773.405659356591</v>
      </c>
      <c r="BU101">
        <f t="shared" si="117"/>
        <v>17711.687864583524</v>
      </c>
      <c r="BV101">
        <f t="shared" si="80"/>
        <v>1.6820918046317901</v>
      </c>
      <c r="BW101">
        <f t="shared" si="92"/>
        <v>1.0243488420759295</v>
      </c>
      <c r="BX101">
        <f>BX97*BW101</f>
        <v>8669.0648558127796</v>
      </c>
      <c r="BY101">
        <f t="shared" si="81"/>
        <v>8767.858135767332</v>
      </c>
    </row>
    <row r="102" spans="1:77" ht="15" thickBot="1" x14ac:dyDescent="0.35">
      <c r="B102" s="291" t="s">
        <v>16</v>
      </c>
      <c r="C102">
        <v>18052.950819672133</v>
      </c>
      <c r="D102">
        <v>11930.838589715637</v>
      </c>
      <c r="E102">
        <v>9071.0000792664105</v>
      </c>
      <c r="F102">
        <v>2798.6508374557411</v>
      </c>
      <c r="G102">
        <v>54.977636152954815</v>
      </c>
      <c r="H102">
        <v>4142.0706848405262</v>
      </c>
      <c r="I102">
        <v>4552.6705720652799</v>
      </c>
      <c r="J102">
        <v>5538.8326758973344</v>
      </c>
      <c r="K102">
        <v>3283.5296738443985</v>
      </c>
      <c r="M102" s="291" t="s">
        <v>16</v>
      </c>
      <c r="N102">
        <v>29815.599999999999</v>
      </c>
      <c r="O102">
        <v>19941.900000000001</v>
      </c>
      <c r="P102">
        <v>14741.7</v>
      </c>
      <c r="Q102">
        <v>5095.6000000000004</v>
      </c>
      <c r="R102">
        <v>104.6</v>
      </c>
      <c r="S102">
        <v>8102.5</v>
      </c>
      <c r="T102">
        <v>8717.7000000000007</v>
      </c>
      <c r="U102">
        <v>8122</v>
      </c>
      <c r="V102">
        <v>6200.8</v>
      </c>
      <c r="X102" s="291" t="s">
        <v>16</v>
      </c>
      <c r="Y102" s="291">
        <f>N102/C102</f>
        <v>1.6515637968453454</v>
      </c>
      <c r="Z102" s="291">
        <f t="shared" ref="Z102:Z104" si="119">O102/D102</f>
        <v>1.6714583681644881</v>
      </c>
      <c r="AA102" s="291">
        <f t="shared" ref="AA102:AA104" si="120">P102/E102</f>
        <v>1.6251460556918207</v>
      </c>
      <c r="AB102" s="291">
        <f t="shared" ref="AB102:AB104" si="121">Q102/F102</f>
        <v>1.8207344524022226</v>
      </c>
      <c r="AC102" s="291">
        <f t="shared" ref="AC102:AC104" si="122">R102/G102</f>
        <v>1.9025918049475503</v>
      </c>
      <c r="AD102" s="291">
        <f t="shared" ref="AD102:AD104" si="123">S102/H102</f>
        <v>1.9561472066747103</v>
      </c>
      <c r="AE102" s="291">
        <f t="shared" ref="AE102:AE104" si="124">T102/I102</f>
        <v>1.9148541195778395</v>
      </c>
      <c r="AF102" s="291">
        <f t="shared" ref="AF102:AF104" si="125">U102/J102</f>
        <v>1.4663739591454932</v>
      </c>
      <c r="AG102" s="291">
        <f t="shared" ref="AG102:AG104" si="126">V102/K102</f>
        <v>1.8884555998971753</v>
      </c>
      <c r="AH102" s="291"/>
      <c r="AL102" s="291" t="s">
        <v>16</v>
      </c>
      <c r="AM102" s="291">
        <f t="shared" si="107"/>
        <v>18052.950819672133</v>
      </c>
      <c r="AN102" s="291">
        <f t="shared" si="108"/>
        <v>5538.8326758973344</v>
      </c>
      <c r="AO102" s="291">
        <f t="shared" si="109"/>
        <v>2798.6508374557411</v>
      </c>
      <c r="AP102" s="291">
        <f t="shared" si="110"/>
        <v>3283.5296738443985</v>
      </c>
      <c r="AQ102" s="291">
        <v>11407.3862389194</v>
      </c>
      <c r="AS102" s="291">
        <f t="shared" si="111"/>
        <v>29815.599999999999</v>
      </c>
      <c r="AT102" s="291">
        <f t="shared" si="112"/>
        <v>8122</v>
      </c>
      <c r="AU102" s="291">
        <f t="shared" si="113"/>
        <v>5095.6000000000004</v>
      </c>
      <c r="AV102" s="291">
        <f t="shared" si="114"/>
        <v>6200.8</v>
      </c>
      <c r="AW102" s="291">
        <f t="shared" ref="AW102:AW104" si="127">AS102-AT102-AU102</f>
        <v>16598</v>
      </c>
      <c r="AX102" s="291">
        <f t="shared" si="115"/>
        <v>19941.900000000001</v>
      </c>
      <c r="AY102" s="291">
        <f t="shared" ref="AY102:AY104" si="128">(AT101+AT100+AT99+AT98)/(AS101+AS100+AS99+AS98)</f>
        <v>0.2953633912059172</v>
      </c>
      <c r="AZ102" s="291">
        <f t="shared" ref="AZ102:AZ104" si="129">(AU101+AU100+AU99+AU98)/(AS101+AS100+AS99+AS98)</f>
        <v>0.18073888889397263</v>
      </c>
      <c r="BA102" s="291">
        <f t="shared" ref="BA102:BA104" si="130">(AV99+AV98+AV97+AV96)/(AS99+AS98+AS97+AS96)</f>
        <v>0.20728066920767699</v>
      </c>
      <c r="BB102" s="291">
        <f t="shared" ref="BB102:BB104" si="131">(AU101+AU100+AU99+AU98)/(AX101+AX100+AX99+AX98)</f>
        <v>0.26563771369087563</v>
      </c>
      <c r="BE102" s="291" t="s">
        <v>16</v>
      </c>
      <c r="BF102" s="83">
        <f>(AM102/AM98-AY102*AN102/AN98-AZ102*AO102/AO98)/(1-AY102-AZ102)</f>
        <v>1.0468866803573307</v>
      </c>
      <c r="BG102" s="88">
        <f t="shared" ref="BG102:BG104" si="132">BG98*BF102</f>
        <v>9441.7062684505472</v>
      </c>
      <c r="BH102" s="84">
        <f t="shared" ref="BH102:BH104" si="133">(AS102-AT102-AU102)/BG102</f>
        <v>1.7579449654626729</v>
      </c>
      <c r="BI102" s="291">
        <f t="shared" ref="BI102:BI104" si="134">(AM102/AM98-AY102*AN102/AN98)/(1-AY102)</f>
        <v>1.0406434089755814</v>
      </c>
      <c r="BJ102" s="291">
        <f t="shared" ref="BJ102:BJ104" si="135">BJ98*BI102</f>
        <v>12319.288041870739</v>
      </c>
      <c r="BK102" s="291">
        <f t="shared" ref="BK102:BK104" si="136">(AS102-AT102)/BJ102</f>
        <v>1.7609459188118577</v>
      </c>
      <c r="BL102" s="291">
        <f t="shared" ref="BL102:BL104" si="137">(AM102/AM98-AZ102*AO102/AO98)/(1-AZ102)</f>
        <v>1.0208161908533848</v>
      </c>
      <c r="BM102" s="291">
        <f t="shared" ref="BM102:BM104" si="138">BM98*BL102</f>
        <v>15493.750834693114</v>
      </c>
      <c r="BN102" s="291">
        <f t="shared" ref="BN102:BN104" si="139">(AS102-AU102)/BM102</f>
        <v>1.5954819632601658</v>
      </c>
      <c r="BO102" s="291">
        <f t="shared" ref="BO102:BO104" si="140">(AM102/AM98-AY102*AN102/AN98-AZ102*AO102/AO98+BA102*AP102/AP98)/(1-AY102-AZ102+BA102)</f>
        <v>1.062125299417821</v>
      </c>
      <c r="BP102" s="291">
        <f t="shared" ref="BP102:BP104" si="141">BP98*BO102</f>
        <v>13117.931517553408</v>
      </c>
      <c r="BQ102" s="291">
        <f t="shared" si="116"/>
        <v>12998.996980163454</v>
      </c>
      <c r="BR102" s="291">
        <f t="shared" ref="BR102:BR104" si="142">(AS102-AT102-AU102+AV102)/BP102</f>
        <v>1.7379874235120374</v>
      </c>
      <c r="BS102" s="291">
        <f t="shared" ref="BS102:BS104" si="143">(AM102/AM98-AZ102*AO102/AO98+BA102*AP102/AP98)/(1-AZ102+BA102)</f>
        <v>1.0369344412403976</v>
      </c>
      <c r="BT102" s="291">
        <f t="shared" ref="BT102:BT104" si="144">BT98*BS102</f>
        <v>19171.721570847949</v>
      </c>
      <c r="BU102" s="291">
        <f t="shared" si="117"/>
        <v>18537.829656060789</v>
      </c>
      <c r="BV102" s="291">
        <f t="shared" ref="BV102:BV104" si="145">(AS102-AU102+AV102)/BT102</f>
        <v>1.6128337711213903</v>
      </c>
      <c r="BW102" s="291">
        <f t="shared" ref="BW102:BW104" si="146">(AQ102/AQ98-BB102*AO102/AO98)/(1-BB102)</f>
        <v>0.98725782347491486</v>
      </c>
      <c r="BX102" s="291">
        <f t="shared" ref="BX102:BX104" si="147">BX98*BW102</f>
        <v>8748.5952251165436</v>
      </c>
      <c r="BY102" s="291">
        <f t="shared" ref="BY102:BY104" si="148">D102-F102</f>
        <v>9132.1877522598952</v>
      </c>
    </row>
    <row r="103" spans="1:77" ht="15" thickBot="1" x14ac:dyDescent="0.35">
      <c r="A103">
        <v>2020</v>
      </c>
      <c r="B103" s="291" t="s">
        <v>13</v>
      </c>
      <c r="C103">
        <v>14874.578156876722</v>
      </c>
      <c r="D103">
        <v>10850.218747542136</v>
      </c>
      <c r="E103">
        <v>8018.0623671155199</v>
      </c>
      <c r="F103">
        <v>2783.1724854023864</v>
      </c>
      <c r="G103">
        <v>57.096395348837206</v>
      </c>
      <c r="H103">
        <v>1949.8685730073212</v>
      </c>
      <c r="I103">
        <v>2287.5755667951753</v>
      </c>
      <c r="J103">
        <v>4810.6913501697964</v>
      </c>
      <c r="K103">
        <v>2392.6801688444375</v>
      </c>
      <c r="L103" s="291">
        <v>2020</v>
      </c>
      <c r="M103" s="291" t="s">
        <v>13</v>
      </c>
      <c r="N103">
        <v>25317.7</v>
      </c>
      <c r="O103">
        <v>18978.900000000001</v>
      </c>
      <c r="P103">
        <v>13491.1</v>
      </c>
      <c r="Q103">
        <v>5371</v>
      </c>
      <c r="R103">
        <v>116.8</v>
      </c>
      <c r="S103">
        <v>4323</v>
      </c>
      <c r="T103">
        <v>3886.8</v>
      </c>
      <c r="U103">
        <v>6709.9</v>
      </c>
      <c r="V103">
        <v>5042.5</v>
      </c>
      <c r="W103" s="291">
        <v>2020</v>
      </c>
      <c r="X103" s="291" t="s">
        <v>13</v>
      </c>
      <c r="Y103" s="291">
        <f>N103/C103</f>
        <v>1.7020785216887162</v>
      </c>
      <c r="Z103" s="291">
        <f t="shared" si="119"/>
        <v>1.749172108101436</v>
      </c>
      <c r="AA103" s="291">
        <f t="shared" si="120"/>
        <v>1.6825885584690699</v>
      </c>
      <c r="AB103" s="291">
        <f t="shared" si="121"/>
        <v>1.929812122019261</v>
      </c>
      <c r="AC103" s="291">
        <f t="shared" si="122"/>
        <v>2.0456632907628673</v>
      </c>
      <c r="AD103" s="291">
        <f t="shared" si="123"/>
        <v>2.2170725041906545</v>
      </c>
      <c r="AE103" s="291">
        <f t="shared" si="124"/>
        <v>1.6990914120687564</v>
      </c>
      <c r="AF103" s="291">
        <f t="shared" si="125"/>
        <v>1.3947891293760033</v>
      </c>
      <c r="AG103" s="291">
        <f t="shared" si="126"/>
        <v>2.1074692997665929</v>
      </c>
      <c r="AH103" s="291"/>
      <c r="AK103" s="291">
        <v>2020</v>
      </c>
      <c r="AL103" s="291" t="s">
        <v>13</v>
      </c>
      <c r="AM103" s="291">
        <f t="shared" si="107"/>
        <v>14874.578156876722</v>
      </c>
      <c r="AN103" s="291">
        <f t="shared" si="108"/>
        <v>4810.6913501697964</v>
      </c>
      <c r="AO103" s="291">
        <f t="shared" si="109"/>
        <v>2783.1724854023864</v>
      </c>
      <c r="AP103" s="291">
        <f t="shared" si="110"/>
        <v>2392.6801688444375</v>
      </c>
      <c r="AQ103" s="291">
        <v>11408.3862389194</v>
      </c>
      <c r="AS103" s="291">
        <f t="shared" si="111"/>
        <v>25317.7</v>
      </c>
      <c r="AT103" s="291">
        <f t="shared" si="112"/>
        <v>6709.9</v>
      </c>
      <c r="AU103" s="291">
        <f t="shared" si="113"/>
        <v>5371</v>
      </c>
      <c r="AV103" s="291">
        <f t="shared" si="114"/>
        <v>5042.5</v>
      </c>
      <c r="AW103" s="291">
        <f t="shared" si="127"/>
        <v>13236.800000000003</v>
      </c>
      <c r="AX103" s="291">
        <f t="shared" si="115"/>
        <v>18978.900000000001</v>
      </c>
      <c r="AY103" s="291">
        <f t="shared" si="128"/>
        <v>0.28313069080202824</v>
      </c>
      <c r="AZ103" s="291">
        <f t="shared" si="129"/>
        <v>0.18302982389182704</v>
      </c>
      <c r="BA103" s="291">
        <f t="shared" si="130"/>
        <v>0.20663807594580119</v>
      </c>
      <c r="BB103" s="291">
        <f t="shared" si="131"/>
        <v>0.26650039363046363</v>
      </c>
      <c r="BD103" s="291">
        <v>2020</v>
      </c>
      <c r="BE103" s="291" t="s">
        <v>13</v>
      </c>
      <c r="BF103" s="83">
        <f>(AM103/AM99-AY103*AN103/AN99-AZ103*AO103/AO99)/(1-AY103-AZ103)</f>
        <v>1.0435824865308263</v>
      </c>
      <c r="BG103" s="88">
        <f>BG99*BF103</f>
        <v>7402.4296943729214</v>
      </c>
      <c r="BH103" s="84">
        <f>(AS103-AT103-AU103)/BG103</f>
        <v>1.7881696343650753</v>
      </c>
      <c r="BI103" s="291">
        <f t="shared" si="134"/>
        <v>1.0360378299529174</v>
      </c>
      <c r="BJ103" s="291">
        <f t="shared" si="135"/>
        <v>10158.665123666156</v>
      </c>
      <c r="BK103" s="291">
        <f t="shared" si="136"/>
        <v>1.8317170389493695</v>
      </c>
      <c r="BL103" s="291">
        <f t="shared" si="137"/>
        <v>1.0168433324881259</v>
      </c>
      <c r="BM103" s="291">
        <f t="shared" si="138"/>
        <v>11713.609409389705</v>
      </c>
      <c r="BN103" s="291">
        <f t="shared" si="139"/>
        <v>1.7028653852851365</v>
      </c>
      <c r="BO103" s="291">
        <f t="shared" si="140"/>
        <v>1.0345649156455707</v>
      </c>
      <c r="BP103" s="291">
        <f t="shared" si="141"/>
        <v>9773.0051732133543</v>
      </c>
      <c r="BQ103" s="291">
        <f t="shared" si="116"/>
        <v>9673.3944901489758</v>
      </c>
      <c r="BR103" s="291">
        <f t="shared" si="142"/>
        <v>1.8703868130655852</v>
      </c>
      <c r="BS103" s="291">
        <f t="shared" si="143"/>
        <v>1.0157179199570949</v>
      </c>
      <c r="BT103" s="291">
        <f t="shared" si="144"/>
        <v>14093.065444710033</v>
      </c>
      <c r="BU103" s="291">
        <f t="shared" si="117"/>
        <v>14484.085840318772</v>
      </c>
      <c r="BV103" s="291">
        <f t="shared" si="145"/>
        <v>1.773155747983838</v>
      </c>
      <c r="BW103" s="291">
        <f t="shared" si="146"/>
        <v>1.1294310868643482</v>
      </c>
      <c r="BX103" s="291">
        <f t="shared" si="147"/>
        <v>8536.1992424418404</v>
      </c>
      <c r="BY103" s="291">
        <f t="shared" si="148"/>
        <v>8067.0462621397492</v>
      </c>
    </row>
    <row r="104" spans="1:77" ht="15" thickBot="1" x14ac:dyDescent="0.35">
      <c r="B104" s="291" t="s">
        <v>14</v>
      </c>
      <c r="C104">
        <v>14666.865984326281</v>
      </c>
      <c r="D104">
        <v>9134.9298428411348</v>
      </c>
      <c r="E104">
        <v>6231.9354014032451</v>
      </c>
      <c r="F104">
        <v>2801.038681875792</v>
      </c>
      <c r="G104">
        <v>55.531431897555301</v>
      </c>
      <c r="H104">
        <v>2734.3860214290789</v>
      </c>
      <c r="I104">
        <v>2622.0920258948972</v>
      </c>
      <c r="J104">
        <v>5012.4204263812017</v>
      </c>
      <c r="K104">
        <v>2002.2140452083825</v>
      </c>
      <c r="M104" s="291" t="s">
        <v>14</v>
      </c>
      <c r="N104">
        <v>23288.2</v>
      </c>
      <c r="O104">
        <v>16257.9</v>
      </c>
      <c r="P104">
        <v>10756.4</v>
      </c>
      <c r="Q104">
        <v>5391.4</v>
      </c>
      <c r="R104">
        <v>110.1</v>
      </c>
      <c r="S104">
        <v>5742.9</v>
      </c>
      <c r="T104">
        <v>4629.8999999999996</v>
      </c>
      <c r="U104">
        <v>5721.1</v>
      </c>
      <c r="V104">
        <v>4779.5</v>
      </c>
      <c r="X104" s="291" t="s">
        <v>14</v>
      </c>
      <c r="Y104" s="291">
        <f>N104/C104</f>
        <v>1.587810240094025</v>
      </c>
      <c r="Z104" s="291">
        <f t="shared" si="119"/>
        <v>1.7797509427771903</v>
      </c>
      <c r="AA104" s="291">
        <f t="shared" si="120"/>
        <v>1.7260127564188135</v>
      </c>
      <c r="AB104" s="291">
        <f t="shared" si="121"/>
        <v>1.9247859856007064</v>
      </c>
      <c r="AC104" s="291">
        <f t="shared" si="122"/>
        <v>1.9826609226124963</v>
      </c>
      <c r="AD104" s="291">
        <f t="shared" si="123"/>
        <v>2.1002521059548767</v>
      </c>
      <c r="AE104" s="291">
        <f t="shared" si="124"/>
        <v>1.76572750089496</v>
      </c>
      <c r="AF104" s="291">
        <f t="shared" si="125"/>
        <v>1.1413847030645914</v>
      </c>
      <c r="AG104" s="291">
        <f t="shared" si="126"/>
        <v>2.387107418129498</v>
      </c>
      <c r="AH104" s="291"/>
      <c r="AL104" s="291" t="s">
        <v>14</v>
      </c>
      <c r="AM104" s="291">
        <f t="shared" si="107"/>
        <v>14666.865984326281</v>
      </c>
      <c r="AN104" s="291">
        <f t="shared" si="108"/>
        <v>5012.4204263812017</v>
      </c>
      <c r="AO104" s="291">
        <f t="shared" si="109"/>
        <v>2801.038681875792</v>
      </c>
      <c r="AP104" s="291">
        <f t="shared" si="110"/>
        <v>2002.2140452083825</v>
      </c>
      <c r="AQ104" s="291">
        <v>11409.3862389194</v>
      </c>
      <c r="AS104" s="291">
        <f t="shared" si="111"/>
        <v>23288.2</v>
      </c>
      <c r="AT104" s="291">
        <f t="shared" si="112"/>
        <v>5721.1</v>
      </c>
      <c r="AU104" s="291">
        <f t="shared" si="113"/>
        <v>5391.4</v>
      </c>
      <c r="AV104" s="291">
        <f t="shared" si="114"/>
        <v>4779.5</v>
      </c>
      <c r="AW104" s="291">
        <f t="shared" si="127"/>
        <v>12175.699999999999</v>
      </c>
      <c r="AX104" s="291">
        <f t="shared" si="115"/>
        <v>16257.9</v>
      </c>
      <c r="AY104" s="291">
        <f t="shared" si="128"/>
        <v>0.27323311498303277</v>
      </c>
      <c r="AZ104" s="291">
        <f t="shared" si="129"/>
        <v>0.18602612415084735</v>
      </c>
      <c r="BA104" s="291">
        <f t="shared" si="130"/>
        <v>0.20630067816431688</v>
      </c>
      <c r="BB104" s="291">
        <f t="shared" si="131"/>
        <v>0.26782415043464314</v>
      </c>
      <c r="BE104" s="291" t="s">
        <v>14</v>
      </c>
      <c r="BF104" s="83">
        <f>(AM104/AM100-AY104*AN104/AN100-AZ104*AO104/AO100)/(1-AY104-AZ104)</f>
        <v>0.84476992337684442</v>
      </c>
      <c r="BG104" s="88">
        <f t="shared" si="132"/>
        <v>7031.536991768784</v>
      </c>
      <c r="BH104" s="84">
        <f t="shared" si="133"/>
        <v>1.7315844337095923</v>
      </c>
      <c r="BI104" s="291">
        <f t="shared" si="134"/>
        <v>0.88853275940418774</v>
      </c>
      <c r="BJ104" s="291">
        <f t="shared" si="135"/>
        <v>9872.0233157325674</v>
      </c>
      <c r="BK104" s="291">
        <f t="shared" si="136"/>
        <v>1.7794832364307891</v>
      </c>
      <c r="BL104" s="291">
        <f t="shared" si="137"/>
        <v>0.89779564329956196</v>
      </c>
      <c r="BM104" s="291">
        <f t="shared" si="138"/>
        <v>11771.2199886289</v>
      </c>
      <c r="BN104" s="291">
        <f t="shared" si="139"/>
        <v>1.5203861636507061</v>
      </c>
      <c r="BO104" s="291">
        <f t="shared" si="140"/>
        <v>0.8264214217600333</v>
      </c>
      <c r="BP104" s="291">
        <f t="shared" si="141"/>
        <v>8945.4817524768132</v>
      </c>
      <c r="BQ104" s="291">
        <f t="shared" si="116"/>
        <v>8855.6209212776703</v>
      </c>
      <c r="BR104" s="291">
        <f t="shared" si="142"/>
        <v>1.8953926092695303</v>
      </c>
      <c r="BS104" s="291">
        <f t="shared" si="143"/>
        <v>0.87363907393778484</v>
      </c>
      <c r="BT104" s="291">
        <f t="shared" si="144"/>
        <v>13644.194846859131</v>
      </c>
      <c r="BU104" s="291">
        <f t="shared" si="117"/>
        <v>13868.041347658871</v>
      </c>
      <c r="BV104" s="291">
        <f t="shared" si="145"/>
        <v>1.6619742135403501</v>
      </c>
      <c r="BW104" s="291">
        <f t="shared" si="146"/>
        <v>1.0978028191238944</v>
      </c>
      <c r="BX104" s="291">
        <f t="shared" si="147"/>
        <v>8639.6124185068911</v>
      </c>
      <c r="BY104" s="291">
        <f t="shared" si="148"/>
        <v>6333.8911609653424</v>
      </c>
    </row>
    <row r="105" spans="1:77" x14ac:dyDescent="0.25">
      <c r="A105" s="291"/>
      <c r="B105" s="291" t="s">
        <v>15</v>
      </c>
      <c r="C105" s="312">
        <v>16744.33006473802</v>
      </c>
      <c r="D105" s="311">
        <v>10870.722102888778</v>
      </c>
      <c r="E105" s="311">
        <v>7979.9110965211603</v>
      </c>
      <c r="F105" s="311">
        <v>2810.2548497527578</v>
      </c>
      <c r="G105" s="311">
        <v>53.523953488372108</v>
      </c>
      <c r="H105" s="311">
        <v>3709.556514522822</v>
      </c>
      <c r="I105" s="311">
        <v>2972.491678029372</v>
      </c>
      <c r="J105" s="311">
        <v>4833.3184976903003</v>
      </c>
      <c r="K105" s="311">
        <v>2512.6199364657518</v>
      </c>
      <c r="M105" s="310" t="s">
        <v>15</v>
      </c>
      <c r="N105">
        <v>27941.3</v>
      </c>
      <c r="O105">
        <v>19084.3</v>
      </c>
      <c r="P105">
        <v>13470.8</v>
      </c>
      <c r="Q105">
        <v>5504.1</v>
      </c>
      <c r="R105">
        <v>109.4</v>
      </c>
      <c r="S105">
        <v>7306.7</v>
      </c>
      <c r="T105">
        <v>5796.2</v>
      </c>
      <c r="U105">
        <v>6549.4</v>
      </c>
      <c r="V105">
        <v>5494.4</v>
      </c>
    </row>
    <row r="106" spans="1:77" x14ac:dyDescent="0.25">
      <c r="B106" s="310" t="s">
        <v>16</v>
      </c>
      <c r="C106" s="312">
        <v>16744.33006473802</v>
      </c>
      <c r="D106" s="311">
        <v>10870.722102888778</v>
      </c>
      <c r="E106" s="311">
        <v>7979.9110965211603</v>
      </c>
      <c r="F106" s="311">
        <v>2810.2548497527578</v>
      </c>
      <c r="G106" s="311">
        <v>53.523953488372108</v>
      </c>
      <c r="H106" s="311">
        <v>3709.556514522822</v>
      </c>
      <c r="I106" s="311">
        <v>2972.491678029372</v>
      </c>
      <c r="J106" s="311">
        <v>4833.3184976903003</v>
      </c>
      <c r="K106" s="311">
        <v>2512.6199364657518</v>
      </c>
      <c r="M106" s="310" t="s">
        <v>16</v>
      </c>
      <c r="N106" s="310">
        <v>27941.3</v>
      </c>
      <c r="O106" s="310">
        <v>19084.3</v>
      </c>
      <c r="P106" s="310">
        <v>13470.8</v>
      </c>
      <c r="Q106" s="310">
        <v>5504.1</v>
      </c>
      <c r="R106" s="310">
        <v>109.4</v>
      </c>
      <c r="S106" s="310">
        <v>7306.7</v>
      </c>
      <c r="T106" s="310">
        <v>5796.2</v>
      </c>
      <c r="U106" s="310">
        <v>6549.4</v>
      </c>
      <c r="V106" s="310">
        <v>5494.4</v>
      </c>
    </row>
    <row r="107" spans="1:77" x14ac:dyDescent="0.25">
      <c r="N107" s="5"/>
      <c r="O107" s="5"/>
      <c r="P107" s="5"/>
      <c r="Q107" s="5"/>
      <c r="R107" s="82"/>
      <c r="S107" s="5"/>
      <c r="T107" s="5"/>
      <c r="U107" s="5"/>
      <c r="V107" s="5"/>
    </row>
    <row r="208" spans="16:16" x14ac:dyDescent="0.25">
      <c r="P208" s="5"/>
    </row>
    <row r="209" spans="14:25" x14ac:dyDescent="0.25">
      <c r="Y209" s="5"/>
    </row>
    <row r="210" spans="14:25" x14ac:dyDescent="0.25">
      <c r="Y210" s="5"/>
    </row>
    <row r="211" spans="14:25" x14ac:dyDescent="0.25">
      <c r="Y211" s="5"/>
    </row>
    <row r="212" spans="14:25" x14ac:dyDescent="0.25">
      <c r="N212" s="5"/>
      <c r="O212" s="5"/>
      <c r="P212" s="5"/>
      <c r="Q212" s="5"/>
      <c r="R212" s="5"/>
      <c r="S212" s="82"/>
      <c r="T212" s="5"/>
      <c r="U212" s="5"/>
      <c r="V212" s="5"/>
      <c r="Y212" s="5"/>
    </row>
    <row r="213" spans="14:25" x14ac:dyDescent="0.25">
      <c r="N213" s="5"/>
      <c r="O213" s="5"/>
      <c r="P213" s="5"/>
      <c r="Q213" s="5"/>
      <c r="R213" s="5"/>
      <c r="S213" s="82"/>
      <c r="T213" s="5"/>
      <c r="U213" s="5"/>
      <c r="V213" s="5"/>
      <c r="Y213" s="5"/>
    </row>
    <row r="214" spans="14:25" x14ac:dyDescent="0.25">
      <c r="N214" s="5"/>
      <c r="O214" s="5"/>
      <c r="P214" s="5"/>
      <c r="Q214" s="5"/>
      <c r="R214" s="5"/>
      <c r="S214" s="82"/>
      <c r="T214" s="5"/>
      <c r="U214" s="5"/>
      <c r="V214" s="5"/>
      <c r="Y214" s="5"/>
    </row>
    <row r="215" spans="14:25" x14ac:dyDescent="0.25">
      <c r="N215" s="5"/>
      <c r="O215" s="5"/>
      <c r="P215" s="5"/>
      <c r="Q215" s="5"/>
      <c r="R215" s="5"/>
      <c r="S215" s="82"/>
      <c r="T215" s="5"/>
      <c r="U215" s="5"/>
      <c r="V215" s="5"/>
      <c r="Y215" s="5"/>
    </row>
    <row r="216" spans="14:25" x14ac:dyDescent="0.25">
      <c r="N216" s="5"/>
      <c r="O216" s="5"/>
      <c r="P216" s="5"/>
      <c r="Q216" s="5"/>
      <c r="R216" s="5"/>
      <c r="S216" s="82"/>
      <c r="T216" s="5"/>
      <c r="U216" s="5"/>
      <c r="V216" s="5"/>
      <c r="Y216" s="5"/>
    </row>
    <row r="217" spans="14:25" x14ac:dyDescent="0.25">
      <c r="N217" s="5"/>
      <c r="O217" s="5"/>
      <c r="P217" s="5"/>
      <c r="Q217" s="5"/>
      <c r="R217" s="5"/>
      <c r="S217" s="82"/>
      <c r="T217" s="5"/>
      <c r="U217" s="5"/>
      <c r="V217" s="5"/>
      <c r="Y217" s="5"/>
    </row>
    <row r="218" spans="14:25" x14ac:dyDescent="0.25">
      <c r="N218" s="5"/>
      <c r="O218" s="5"/>
      <c r="P218" s="5"/>
      <c r="Q218" s="5"/>
      <c r="R218" s="5"/>
      <c r="S218" s="82"/>
      <c r="T218" s="5"/>
      <c r="U218" s="5"/>
      <c r="V218" s="5"/>
      <c r="Y218" s="5"/>
    </row>
    <row r="219" spans="14:25" x14ac:dyDescent="0.25">
      <c r="N219" s="5"/>
      <c r="O219" s="5"/>
      <c r="P219" s="5"/>
      <c r="Q219" s="5"/>
      <c r="R219" s="5"/>
      <c r="S219" s="82"/>
      <c r="T219" s="5"/>
      <c r="U219" s="5"/>
      <c r="V219" s="5"/>
      <c r="Y219" s="5"/>
    </row>
    <row r="220" spans="14:25" x14ac:dyDescent="0.25">
      <c r="N220" s="5"/>
      <c r="O220" s="5"/>
      <c r="P220" s="5"/>
      <c r="Q220" s="5"/>
      <c r="R220" s="5"/>
      <c r="S220" s="82"/>
      <c r="T220" s="5"/>
      <c r="U220" s="5"/>
      <c r="V220" s="5"/>
      <c r="Y220" s="5"/>
    </row>
    <row r="221" spans="14:25" x14ac:dyDescent="0.25">
      <c r="N221" s="5"/>
      <c r="O221" s="5"/>
      <c r="P221" s="5"/>
      <c r="Q221" s="5"/>
      <c r="R221" s="5"/>
      <c r="S221" s="82"/>
      <c r="T221" s="5"/>
      <c r="U221" s="5"/>
      <c r="V221" s="5"/>
      <c r="Y221" s="5"/>
    </row>
    <row r="222" spans="14:25" x14ac:dyDescent="0.25">
      <c r="N222" s="5"/>
      <c r="O222" s="5"/>
      <c r="P222" s="5"/>
      <c r="Q222" s="5"/>
      <c r="R222" s="5"/>
      <c r="S222" s="82"/>
      <c r="T222" s="5"/>
      <c r="U222" s="5"/>
      <c r="V222" s="5"/>
      <c r="Y222" s="5"/>
    </row>
    <row r="223" spans="14:25" x14ac:dyDescent="0.25">
      <c r="N223" s="5"/>
      <c r="O223" s="5"/>
      <c r="P223" s="5"/>
      <c r="Q223" s="5"/>
      <c r="R223" s="5"/>
      <c r="S223" s="82"/>
      <c r="T223" s="5"/>
      <c r="U223" s="5"/>
      <c r="V223" s="5"/>
      <c r="Y223" s="5"/>
    </row>
    <row r="224" spans="14:25" x14ac:dyDescent="0.25">
      <c r="N224" s="5"/>
      <c r="O224" s="5"/>
      <c r="P224" s="5"/>
      <c r="Q224" s="5"/>
      <c r="R224" s="5"/>
      <c r="S224" s="82"/>
      <c r="T224" s="5"/>
      <c r="U224" s="5"/>
      <c r="V224" s="5"/>
      <c r="Y224" s="5"/>
    </row>
    <row r="225" spans="14:25" x14ac:dyDescent="0.25">
      <c r="N225" s="5"/>
      <c r="O225" s="5"/>
      <c r="P225" s="5"/>
      <c r="Q225" s="5"/>
      <c r="R225" s="5"/>
      <c r="S225" s="82"/>
      <c r="T225" s="5"/>
      <c r="U225" s="5"/>
      <c r="V225" s="5"/>
      <c r="Y225" s="5"/>
    </row>
    <row r="226" spans="14:25" x14ac:dyDescent="0.25">
      <c r="N226" s="5"/>
      <c r="O226" s="5"/>
      <c r="P226" s="5"/>
      <c r="Q226" s="5"/>
      <c r="R226" s="5"/>
      <c r="S226" s="82"/>
      <c r="T226" s="5"/>
      <c r="U226" s="5"/>
      <c r="V226" s="5"/>
      <c r="Y226" s="5"/>
    </row>
    <row r="227" spans="14:25" x14ac:dyDescent="0.25">
      <c r="N227" s="5"/>
      <c r="O227" s="5"/>
      <c r="P227" s="5"/>
      <c r="Q227" s="5"/>
      <c r="R227" s="5"/>
      <c r="S227" s="82"/>
      <c r="T227" s="5"/>
      <c r="U227" s="5"/>
      <c r="V227" s="5"/>
      <c r="Y227" s="5"/>
    </row>
    <row r="228" spans="14:25" x14ac:dyDescent="0.25">
      <c r="N228" s="5"/>
      <c r="O228" s="5"/>
      <c r="P228" s="5"/>
      <c r="Q228" s="5"/>
      <c r="R228" s="5"/>
      <c r="S228" s="82"/>
      <c r="T228" s="5"/>
      <c r="U228" s="5"/>
      <c r="V228" s="5"/>
      <c r="Y228" s="5"/>
    </row>
    <row r="229" spans="14:25" x14ac:dyDescent="0.25">
      <c r="N229" s="5"/>
      <c r="O229" s="5"/>
      <c r="P229" s="5"/>
      <c r="Q229" s="5"/>
      <c r="R229" s="5"/>
      <c r="S229" s="82"/>
      <c r="T229" s="5"/>
      <c r="U229" s="5"/>
      <c r="V229" s="5"/>
      <c r="Y229" s="5"/>
    </row>
    <row r="230" spans="14:25" x14ac:dyDescent="0.25">
      <c r="N230" s="5"/>
      <c r="O230" s="5"/>
      <c r="P230" s="5"/>
      <c r="Q230" s="5"/>
      <c r="R230" s="5"/>
      <c r="S230" s="82"/>
      <c r="T230" s="5"/>
      <c r="U230" s="5"/>
      <c r="V230" s="5"/>
      <c r="Y230" s="5"/>
    </row>
    <row r="231" spans="14:25" x14ac:dyDescent="0.25">
      <c r="N231" s="5"/>
      <c r="O231" s="5"/>
      <c r="P231" s="5"/>
      <c r="Q231" s="5"/>
      <c r="R231" s="5"/>
      <c r="S231" s="82"/>
      <c r="T231" s="5"/>
      <c r="U231" s="5"/>
      <c r="V231" s="5"/>
      <c r="Y231" s="5"/>
    </row>
    <row r="232" spans="14:25" x14ac:dyDescent="0.25">
      <c r="N232" s="5"/>
      <c r="O232" s="5"/>
      <c r="P232" s="5"/>
      <c r="Q232" s="5"/>
      <c r="R232" s="5"/>
      <c r="S232" s="82"/>
      <c r="T232" s="5"/>
      <c r="U232" s="5"/>
      <c r="V232" s="5"/>
      <c r="Y232" s="5"/>
    </row>
    <row r="233" spans="14:25" x14ac:dyDescent="0.25">
      <c r="N233" s="5"/>
      <c r="O233" s="5"/>
      <c r="P233" s="5"/>
      <c r="Q233" s="5"/>
      <c r="R233" s="5"/>
      <c r="S233" s="82"/>
      <c r="T233" s="5"/>
      <c r="U233" s="5"/>
      <c r="V233" s="5"/>
      <c r="Y233" s="5"/>
    </row>
    <row r="234" spans="14:25" x14ac:dyDescent="0.25">
      <c r="N234" s="5"/>
      <c r="O234" s="5"/>
      <c r="P234" s="5"/>
      <c r="Q234" s="5"/>
      <c r="R234" s="5"/>
      <c r="S234" s="82"/>
      <c r="T234" s="5"/>
      <c r="U234" s="5"/>
      <c r="V234" s="5"/>
      <c r="Y234" s="5"/>
    </row>
    <row r="235" spans="14:25" x14ac:dyDescent="0.25">
      <c r="N235" s="5"/>
      <c r="O235" s="5"/>
      <c r="P235" s="5"/>
      <c r="Q235" s="5"/>
      <c r="R235" s="5"/>
      <c r="S235" s="82"/>
      <c r="T235" s="5"/>
      <c r="U235" s="5"/>
      <c r="V235" s="5"/>
      <c r="Y235" s="5"/>
    </row>
    <row r="236" spans="14:25" x14ac:dyDescent="0.25">
      <c r="N236" s="5"/>
      <c r="O236" s="5"/>
      <c r="P236" s="5"/>
      <c r="Q236" s="5"/>
      <c r="R236" s="5"/>
      <c r="S236" s="82"/>
      <c r="T236" s="5"/>
      <c r="U236" s="5"/>
      <c r="V236" s="5"/>
      <c r="Y236" s="5"/>
    </row>
    <row r="237" spans="14:25" x14ac:dyDescent="0.25">
      <c r="N237" s="5"/>
      <c r="O237" s="5"/>
      <c r="P237" s="5"/>
      <c r="Q237" s="5"/>
      <c r="R237" s="5"/>
      <c r="S237" s="82"/>
      <c r="T237" s="5"/>
      <c r="U237" s="5"/>
      <c r="V237" s="5"/>
      <c r="Y237" s="5"/>
    </row>
    <row r="238" spans="14:25" x14ac:dyDescent="0.25">
      <c r="N238" s="5"/>
      <c r="O238" s="5"/>
      <c r="P238" s="5"/>
      <c r="Q238" s="5"/>
      <c r="R238" s="5"/>
      <c r="S238" s="82"/>
      <c r="T238" s="5"/>
      <c r="U238" s="5"/>
      <c r="V238" s="5"/>
      <c r="Y238" s="5"/>
    </row>
    <row r="239" spans="14:25" x14ac:dyDescent="0.25">
      <c r="N239" s="5"/>
      <c r="O239" s="5"/>
      <c r="P239" s="5"/>
      <c r="Q239" s="5"/>
      <c r="R239" s="5"/>
      <c r="S239" s="82"/>
      <c r="T239" s="5"/>
      <c r="U239" s="5"/>
      <c r="V239" s="5"/>
      <c r="Y239" s="5"/>
    </row>
    <row r="240" spans="14:25" x14ac:dyDescent="0.25">
      <c r="N240" s="5"/>
      <c r="O240" s="5"/>
      <c r="P240" s="5"/>
      <c r="Q240" s="5"/>
      <c r="R240" s="5"/>
      <c r="S240" s="82"/>
      <c r="T240" s="5"/>
      <c r="U240" s="5"/>
      <c r="V240" s="5"/>
      <c r="Y240" s="5"/>
    </row>
    <row r="241" spans="14:25" x14ac:dyDescent="0.25">
      <c r="N241" s="5"/>
      <c r="O241" s="5"/>
      <c r="P241" s="5"/>
      <c r="Q241" s="5"/>
      <c r="R241" s="5"/>
      <c r="S241" s="82"/>
      <c r="T241" s="5"/>
      <c r="U241" s="5"/>
      <c r="V241" s="5"/>
      <c r="Y241" s="5"/>
    </row>
    <row r="242" spans="14:25" x14ac:dyDescent="0.25">
      <c r="N242" s="5"/>
      <c r="O242" s="5"/>
      <c r="P242" s="5"/>
      <c r="Q242" s="5"/>
      <c r="R242" s="5"/>
      <c r="S242" s="82"/>
      <c r="T242" s="5"/>
      <c r="U242" s="5"/>
      <c r="V242" s="5"/>
      <c r="Y242" s="5"/>
    </row>
    <row r="243" spans="14:25" x14ac:dyDescent="0.25">
      <c r="N243" s="5"/>
      <c r="O243" s="5"/>
      <c r="P243" s="5"/>
      <c r="Q243" s="5"/>
      <c r="R243" s="5"/>
      <c r="S243" s="82"/>
      <c r="T243" s="5"/>
      <c r="U243" s="5"/>
      <c r="V243" s="5"/>
      <c r="Y243" s="5"/>
    </row>
    <row r="244" spans="14:25" x14ac:dyDescent="0.25">
      <c r="N244" s="5"/>
      <c r="O244" s="5"/>
      <c r="P244" s="5"/>
      <c r="Q244" s="5"/>
      <c r="R244" s="5"/>
      <c r="S244" s="82"/>
      <c r="T244" s="5"/>
      <c r="U244" s="5"/>
      <c r="V244" s="5"/>
      <c r="Y244" s="5"/>
    </row>
    <row r="245" spans="14:25" x14ac:dyDescent="0.25">
      <c r="N245" s="5"/>
      <c r="O245" s="5"/>
      <c r="P245" s="5"/>
      <c r="Q245" s="5"/>
      <c r="R245" s="5"/>
      <c r="S245" s="82"/>
      <c r="T245" s="5"/>
      <c r="U245" s="5"/>
      <c r="V245" s="5"/>
      <c r="Y245" s="5"/>
    </row>
    <row r="246" spans="14:25" x14ac:dyDescent="0.25">
      <c r="N246" s="5"/>
      <c r="O246" s="5"/>
      <c r="P246" s="5"/>
      <c r="Q246" s="5"/>
      <c r="R246" s="5"/>
      <c r="S246" s="82"/>
      <c r="T246" s="5"/>
      <c r="U246" s="5"/>
      <c r="V246" s="5"/>
      <c r="Y246" s="5"/>
    </row>
    <row r="247" spans="14:25" x14ac:dyDescent="0.25">
      <c r="N247" s="5"/>
      <c r="O247" s="5"/>
      <c r="P247" s="5"/>
      <c r="Q247" s="5"/>
      <c r="R247" s="5"/>
      <c r="S247" s="82"/>
      <c r="T247" s="5"/>
      <c r="U247" s="5"/>
      <c r="V247" s="5"/>
      <c r="Y247" s="5"/>
    </row>
    <row r="248" spans="14:25" x14ac:dyDescent="0.25">
      <c r="N248" s="5"/>
      <c r="O248" s="5"/>
      <c r="P248" s="5"/>
      <c r="Q248" s="5"/>
      <c r="R248" s="5"/>
      <c r="S248" s="82"/>
      <c r="T248" s="5"/>
      <c r="U248" s="5"/>
      <c r="V248" s="5"/>
      <c r="Y248" s="5"/>
    </row>
    <row r="249" spans="14:25" x14ac:dyDescent="0.25">
      <c r="N249" s="5"/>
      <c r="O249" s="5"/>
      <c r="P249" s="5"/>
      <c r="Q249" s="5"/>
      <c r="R249" s="5"/>
      <c r="S249" s="82"/>
      <c r="T249" s="5"/>
      <c r="U249" s="5"/>
      <c r="V249" s="5"/>
      <c r="Y249" s="5"/>
    </row>
    <row r="250" spans="14:25" x14ac:dyDescent="0.25">
      <c r="N250" s="5"/>
      <c r="O250" s="5"/>
      <c r="P250" s="5"/>
      <c r="Q250" s="5"/>
      <c r="R250" s="5"/>
      <c r="S250" s="82"/>
      <c r="T250" s="5"/>
      <c r="U250" s="5"/>
      <c r="V250" s="5"/>
      <c r="Y250" s="5"/>
    </row>
    <row r="251" spans="14:25" x14ac:dyDescent="0.25">
      <c r="N251" s="5"/>
      <c r="O251" s="5"/>
      <c r="P251" s="5"/>
      <c r="Q251" s="5"/>
      <c r="R251" s="5"/>
      <c r="S251" s="82"/>
      <c r="T251" s="5"/>
      <c r="U251" s="5"/>
      <c r="V251" s="5"/>
      <c r="Y251" s="5"/>
    </row>
    <row r="252" spans="14:25" x14ac:dyDescent="0.25">
      <c r="N252" s="5"/>
      <c r="O252" s="5"/>
      <c r="P252" s="5"/>
      <c r="Q252" s="5"/>
      <c r="R252" s="5"/>
      <c r="S252" s="82"/>
      <c r="T252" s="5"/>
      <c r="U252" s="5"/>
      <c r="V252" s="5"/>
      <c r="Y252" s="5"/>
    </row>
    <row r="253" spans="14:25" x14ac:dyDescent="0.25">
      <c r="N253" s="5"/>
      <c r="O253" s="5"/>
      <c r="P253" s="5"/>
      <c r="Q253" s="5"/>
      <c r="R253" s="5"/>
      <c r="S253" s="82"/>
      <c r="T253" s="5"/>
      <c r="U253" s="5"/>
      <c r="V253" s="5"/>
      <c r="Y253" s="5"/>
    </row>
    <row r="254" spans="14:25" x14ac:dyDescent="0.25">
      <c r="N254" s="5"/>
      <c r="O254" s="5"/>
      <c r="P254" s="5"/>
      <c r="Q254" s="5"/>
      <c r="R254" s="5"/>
      <c r="S254" s="82"/>
      <c r="T254" s="5"/>
      <c r="U254" s="5"/>
      <c r="V254" s="5"/>
      <c r="Y254" s="5"/>
    </row>
    <row r="255" spans="14:25" x14ac:dyDescent="0.25">
      <c r="N255" s="5"/>
      <c r="O255" s="5"/>
      <c r="P255" s="5"/>
      <c r="Q255" s="5"/>
      <c r="R255" s="5"/>
      <c r="S255" s="82"/>
      <c r="T255" s="5"/>
      <c r="U255" s="5"/>
      <c r="V255" s="5"/>
      <c r="Y255" s="5"/>
    </row>
    <row r="256" spans="14:25" x14ac:dyDescent="0.25">
      <c r="Y256" s="5"/>
    </row>
    <row r="257" spans="25:25" x14ac:dyDescent="0.25">
      <c r="Y257" s="5"/>
    </row>
    <row r="258" spans="25:25" x14ac:dyDescent="0.25">
      <c r="Y258" s="5"/>
    </row>
  </sheetData>
  <mergeCells count="3">
    <mergeCell ref="Y1:AG1"/>
    <mergeCell ref="C1:K1"/>
    <mergeCell ref="N1:V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104"/>
  <sheetViews>
    <sheetView topLeftCell="N1" workbookViewId="0">
      <selection activeCell="AK4" sqref="AK4"/>
    </sheetView>
  </sheetViews>
  <sheetFormatPr defaultRowHeight="13.2" x14ac:dyDescent="0.25"/>
  <cols>
    <col min="1" max="10" width="9.109375" style="291"/>
    <col min="22" max="34" width="9.109375" style="291"/>
  </cols>
  <sheetData>
    <row r="1" spans="1:42" s="89" customFormat="1" ht="69" customHeight="1" x14ac:dyDescent="0.25">
      <c r="A1" s="81"/>
      <c r="B1" s="345" t="s">
        <v>175</v>
      </c>
      <c r="C1" s="345"/>
      <c r="D1" s="345"/>
      <c r="E1" s="345"/>
      <c r="F1" s="345"/>
      <c r="G1" s="345"/>
      <c r="H1" s="345"/>
      <c r="I1" s="345"/>
      <c r="J1" s="345"/>
      <c r="M1" s="345" t="s">
        <v>180</v>
      </c>
      <c r="N1" s="345"/>
      <c r="O1" s="345"/>
      <c r="P1" s="345"/>
      <c r="Q1" s="345"/>
      <c r="R1" s="345"/>
      <c r="S1" s="345"/>
      <c r="T1" s="345"/>
      <c r="U1" s="345"/>
      <c r="X1" s="345" t="s">
        <v>179</v>
      </c>
      <c r="Y1" s="345"/>
      <c r="Z1" s="345"/>
      <c r="AA1" s="345"/>
      <c r="AB1" s="345"/>
      <c r="AC1" s="345"/>
      <c r="AD1" s="345"/>
      <c r="AE1" s="345"/>
      <c r="AF1" s="345"/>
    </row>
    <row r="2" spans="1:42" ht="93.6" x14ac:dyDescent="0.25">
      <c r="A2" s="75"/>
      <c r="B2" s="76" t="s">
        <v>27</v>
      </c>
      <c r="C2" s="77" t="s">
        <v>28</v>
      </c>
      <c r="D2" s="78" t="s">
        <v>29</v>
      </c>
      <c r="E2" s="79" t="s">
        <v>30</v>
      </c>
      <c r="F2" s="77" t="s">
        <v>31</v>
      </c>
      <c r="G2" s="77" t="s">
        <v>32</v>
      </c>
      <c r="H2" s="78" t="s">
        <v>33</v>
      </c>
      <c r="I2" s="79" t="s">
        <v>34</v>
      </c>
      <c r="J2" s="80" t="s">
        <v>35</v>
      </c>
      <c r="L2" s="291"/>
      <c r="M2" s="76" t="s">
        <v>27</v>
      </c>
      <c r="N2" s="77" t="s">
        <v>28</v>
      </c>
      <c r="O2" s="78" t="s">
        <v>29</v>
      </c>
      <c r="P2" s="79" t="s">
        <v>30</v>
      </c>
      <c r="Q2" s="77" t="s">
        <v>31</v>
      </c>
      <c r="R2" s="77" t="s">
        <v>32</v>
      </c>
      <c r="S2" s="78" t="s">
        <v>33</v>
      </c>
      <c r="T2" s="79" t="s">
        <v>34</v>
      </c>
      <c r="U2" s="80" t="s">
        <v>35</v>
      </c>
      <c r="X2" s="76" t="s">
        <v>27</v>
      </c>
      <c r="Y2" s="77" t="s">
        <v>28</v>
      </c>
      <c r="Z2" s="78" t="s">
        <v>29</v>
      </c>
      <c r="AA2" s="79" t="s">
        <v>30</v>
      </c>
      <c r="AB2" s="77" t="s">
        <v>31</v>
      </c>
      <c r="AC2" s="77" t="s">
        <v>32</v>
      </c>
      <c r="AD2" s="78" t="s">
        <v>33</v>
      </c>
      <c r="AE2" s="79" t="s">
        <v>34</v>
      </c>
      <c r="AF2" s="80" t="s">
        <v>35</v>
      </c>
      <c r="AI2" s="89" t="s">
        <v>176</v>
      </c>
      <c r="AJ2" s="89" t="s">
        <v>177</v>
      </c>
      <c r="AK2" s="89" t="s">
        <v>178</v>
      </c>
    </row>
    <row r="3" spans="1:42" x14ac:dyDescent="0.25">
      <c r="A3" s="291" t="s">
        <v>73</v>
      </c>
      <c r="B3" s="291">
        <v>8337.9573604367906</v>
      </c>
      <c r="C3" s="291">
        <v>4913.80659119552</v>
      </c>
      <c r="D3" s="291">
        <v>3034.0941838999202</v>
      </c>
      <c r="E3" s="291">
        <v>2054.4180952010902</v>
      </c>
      <c r="F3" s="291">
        <v>86.146665399827796</v>
      </c>
      <c r="G3" s="291">
        <v>1890.2111587091399</v>
      </c>
      <c r="H3" s="291">
        <v>1411.6888332501601</v>
      </c>
      <c r="I3" s="291">
        <v>1850.628184763</v>
      </c>
      <c r="J3" s="291">
        <v>653.32668233921402</v>
      </c>
      <c r="L3" s="291" t="s">
        <v>73</v>
      </c>
      <c r="M3" s="291">
        <v>276.547448663941</v>
      </c>
      <c r="N3" s="291">
        <v>200.82525947236499</v>
      </c>
      <c r="O3" s="291">
        <v>142.951266689562</v>
      </c>
      <c r="P3" s="291">
        <v>53.234670064027199</v>
      </c>
      <c r="Q3" s="291">
        <v>4.2961697612243697</v>
      </c>
      <c r="R3" s="291">
        <v>69.233605924782296</v>
      </c>
      <c r="S3" s="291">
        <v>48.054770553243898</v>
      </c>
      <c r="T3" s="291">
        <v>94.794315636718807</v>
      </c>
      <c r="U3" s="291">
        <v>74.586431504081702</v>
      </c>
      <c r="W3" s="291" t="s">
        <v>73</v>
      </c>
      <c r="X3" s="291">
        <f>M3/B3</f>
        <v>3.316728986599829E-2</v>
      </c>
      <c r="Y3" s="291">
        <f t="shared" ref="Y3:AF3" si="0">N3/C3</f>
        <v>4.0869589745799212E-2</v>
      </c>
      <c r="Z3" s="291">
        <f t="shared" si="0"/>
        <v>4.7114973374299596E-2</v>
      </c>
      <c r="AA3" s="291">
        <f t="shared" si="0"/>
        <v>2.5912286397972217E-2</v>
      </c>
      <c r="AB3" s="291">
        <f t="shared" si="0"/>
        <v>4.9870412758111909E-2</v>
      </c>
      <c r="AC3" s="291">
        <f t="shared" si="0"/>
        <v>3.6627445354868816E-2</v>
      </c>
      <c r="AD3" s="291">
        <f t="shared" si="0"/>
        <v>3.4040625257767618E-2</v>
      </c>
      <c r="AE3" s="291">
        <f t="shared" si="0"/>
        <v>5.12227774423843E-2</v>
      </c>
      <c r="AF3" s="291">
        <f t="shared" si="0"/>
        <v>0.11416406756421996</v>
      </c>
      <c r="AH3" s="291" t="s">
        <v>73</v>
      </c>
      <c r="AI3">
        <f>U3/O3</f>
        <v>0.52176124934979573</v>
      </c>
      <c r="AJ3">
        <f>U3/(O3+S3)</f>
        <v>0.39049253406198781</v>
      </c>
      <c r="AK3">
        <f>U3/M3</f>
        <v>0.26970572993684977</v>
      </c>
      <c r="AN3" s="291"/>
    </row>
    <row r="4" spans="1:42" x14ac:dyDescent="0.25">
      <c r="A4" s="291" t="s">
        <v>74</v>
      </c>
      <c r="B4" s="291">
        <v>8402.9043842357496</v>
      </c>
      <c r="C4" s="291">
        <v>4967.4549470345</v>
      </c>
      <c r="D4" s="291">
        <v>3064.16258845842</v>
      </c>
      <c r="E4" s="291">
        <v>2074.7810558593801</v>
      </c>
      <c r="F4" s="291">
        <v>85.860978785872703</v>
      </c>
      <c r="G4" s="291">
        <v>2108.83135227304</v>
      </c>
      <c r="H4" s="291">
        <v>1795.44693604337</v>
      </c>
      <c r="I4" s="291">
        <v>1850.52555006073</v>
      </c>
      <c r="J4" s="291">
        <v>711.06112401427595</v>
      </c>
      <c r="L4" s="291" t="s">
        <v>74</v>
      </c>
      <c r="M4" s="291">
        <v>360.82731394684203</v>
      </c>
      <c r="N4" s="291">
        <v>259.86022906758302</v>
      </c>
      <c r="O4" s="291">
        <v>186.88668173743301</v>
      </c>
      <c r="P4" s="291">
        <v>66.801587629546404</v>
      </c>
      <c r="Q4" s="291">
        <v>5.5054303101337201</v>
      </c>
      <c r="R4" s="291">
        <v>87.110505662070196</v>
      </c>
      <c r="S4" s="291">
        <v>77.707328268891104</v>
      </c>
      <c r="T4" s="291">
        <v>120.380300430172</v>
      </c>
      <c r="U4" s="291">
        <v>95.268711790869105</v>
      </c>
      <c r="W4" s="291" t="s">
        <v>74</v>
      </c>
      <c r="X4" s="291">
        <f t="shared" ref="X4:X67" si="1">M4/B4</f>
        <v>4.2940785405552316E-2</v>
      </c>
      <c r="Y4" s="291">
        <f t="shared" ref="Y4:Y67" si="2">N4/C4</f>
        <v>5.2312548747465923E-2</v>
      </c>
      <c r="Z4" s="291">
        <f t="shared" ref="Z4:Z67" si="3">O4/D4</f>
        <v>6.0991111385984148E-2</v>
      </c>
      <c r="AA4" s="291">
        <f t="shared" ref="AA4:AA67" si="4">P4/E4</f>
        <v>3.2196933474446535E-2</v>
      </c>
      <c r="AB4" s="291">
        <f t="shared" ref="AB4:AB67" si="5">Q4/F4</f>
        <v>6.4120283602445566E-2</v>
      </c>
      <c r="AC4" s="291">
        <f t="shared" ref="AC4:AC67" si="6">R4/G4</f>
        <v>4.1307478461080654E-2</v>
      </c>
      <c r="AD4" s="291">
        <f t="shared" ref="AD4:AD67" si="7">S4/H4</f>
        <v>4.3280214362745185E-2</v>
      </c>
      <c r="AE4" s="291">
        <f t="shared" ref="AE4:AE67" si="8">T4/I4</f>
        <v>6.5051952633791738E-2</v>
      </c>
      <c r="AF4" s="291">
        <f t="shared" ref="AF4:AF67" si="9">U4/J4</f>
        <v>0.13398104406697448</v>
      </c>
      <c r="AH4" s="291" t="s">
        <v>74</v>
      </c>
      <c r="AI4" s="291">
        <f t="shared" ref="AI4:AI67" si="10">U4/O4</f>
        <v>0.50976726059440214</v>
      </c>
      <c r="AJ4" s="291">
        <f t="shared" ref="AJ4:AJ67" si="11">U4/(O4+S4)</f>
        <v>0.36005619246101633</v>
      </c>
      <c r="AK4" s="291">
        <f t="shared" ref="AK4:AK67" si="12">U4/M4</f>
        <v>0.26402854802977671</v>
      </c>
      <c r="AM4" s="291"/>
      <c r="AN4" s="291"/>
      <c r="AP4" s="291"/>
    </row>
    <row r="5" spans="1:42" x14ac:dyDescent="0.25">
      <c r="A5" s="291" t="s">
        <v>75</v>
      </c>
      <c r="B5" s="291">
        <v>8438.7637134449196</v>
      </c>
      <c r="C5" s="291">
        <v>5015.2899461980596</v>
      </c>
      <c r="D5" s="291">
        <v>3100.48300077776</v>
      </c>
      <c r="E5" s="291">
        <v>2093.2277591290299</v>
      </c>
      <c r="F5" s="291">
        <v>85.548297315724298</v>
      </c>
      <c r="G5" s="291">
        <v>2284.2258281781301</v>
      </c>
      <c r="H5" s="291">
        <v>1472.4499937236999</v>
      </c>
      <c r="I5" s="291">
        <v>1786.56706355493</v>
      </c>
      <c r="J5" s="291">
        <v>780.30226258267896</v>
      </c>
      <c r="L5" s="291" t="s">
        <v>75</v>
      </c>
      <c r="M5" s="291">
        <v>423.368553824993</v>
      </c>
      <c r="N5" s="291">
        <v>307.01077884948302</v>
      </c>
      <c r="O5" s="291">
        <v>221.47033443988701</v>
      </c>
      <c r="P5" s="291">
        <v>78.0338911938195</v>
      </c>
      <c r="Q5" s="291">
        <v>6.4183850642411402</v>
      </c>
      <c r="R5" s="291">
        <v>92.630894320328494</v>
      </c>
      <c r="S5" s="291">
        <v>82.984967136121199</v>
      </c>
      <c r="T5" s="291">
        <v>101.873480775644</v>
      </c>
      <c r="U5" s="291">
        <v>93.761289473113095</v>
      </c>
      <c r="W5" s="291" t="s">
        <v>75</v>
      </c>
      <c r="X5" s="291">
        <f t="shared" si="1"/>
        <v>5.0169499727841425E-2</v>
      </c>
      <c r="Y5" s="291">
        <f t="shared" si="2"/>
        <v>6.1214961077617987E-2</v>
      </c>
      <c r="Z5" s="291">
        <f t="shared" si="3"/>
        <v>7.1430913952545749E-2</v>
      </c>
      <c r="AA5" s="291">
        <f t="shared" si="4"/>
        <v>3.7279216680314128E-2</v>
      </c>
      <c r="AB5" s="291">
        <f t="shared" si="5"/>
        <v>7.5026450153104357E-2</v>
      </c>
      <c r="AC5" s="291">
        <f t="shared" si="6"/>
        <v>4.0552424010637224E-2</v>
      </c>
      <c r="AD5" s="291">
        <f t="shared" si="7"/>
        <v>5.6358428123089818E-2</v>
      </c>
      <c r="AE5" s="291">
        <f t="shared" si="8"/>
        <v>5.7021918098576763E-2</v>
      </c>
      <c r="AF5" s="291">
        <f t="shared" si="9"/>
        <v>0.12016021735318033</v>
      </c>
      <c r="AH5" s="291" t="s">
        <v>75</v>
      </c>
      <c r="AI5" s="291">
        <f t="shared" si="10"/>
        <v>0.42335823310260284</v>
      </c>
      <c r="AJ5" s="291">
        <f t="shared" si="11"/>
        <v>0.30796405576700164</v>
      </c>
      <c r="AK5" s="291">
        <f t="shared" si="12"/>
        <v>0.22146493551779239</v>
      </c>
      <c r="AM5" s="291"/>
      <c r="AN5" s="291"/>
      <c r="AO5" s="291"/>
      <c r="AP5" s="291"/>
    </row>
    <row r="6" spans="1:42" x14ac:dyDescent="0.25">
      <c r="A6" s="291" t="s">
        <v>76</v>
      </c>
      <c r="B6" s="291">
        <v>8254.6267850950408</v>
      </c>
      <c r="C6" s="291">
        <v>4904.24639552596</v>
      </c>
      <c r="D6" s="291">
        <v>2986.0666404823201</v>
      </c>
      <c r="E6" s="291">
        <v>2120.9962354941199</v>
      </c>
      <c r="F6" s="291">
        <v>86.284466967553996</v>
      </c>
      <c r="G6" s="291">
        <v>2550.6508172583499</v>
      </c>
      <c r="H6" s="291">
        <v>1706.0429154260701</v>
      </c>
      <c r="I6" s="291">
        <v>1804.6429885059799</v>
      </c>
      <c r="J6" s="291">
        <v>888.81506017876802</v>
      </c>
      <c r="L6" s="291" t="s">
        <v>76</v>
      </c>
      <c r="M6" s="291">
        <v>458.28049101902701</v>
      </c>
      <c r="N6" s="291">
        <v>335.99933557155902</v>
      </c>
      <c r="O6" s="291">
        <v>240.90263390489801</v>
      </c>
      <c r="P6" s="291">
        <v>87.488017942527406</v>
      </c>
      <c r="Q6" s="291">
        <v>7.2498252783883199</v>
      </c>
      <c r="R6" s="291">
        <v>127.749024399657</v>
      </c>
      <c r="S6" s="291">
        <v>96.090183827454894</v>
      </c>
      <c r="T6" s="291">
        <v>100.415301989596</v>
      </c>
      <c r="U6" s="291">
        <v>100.014238622192</v>
      </c>
      <c r="W6" s="291" t="s">
        <v>76</v>
      </c>
      <c r="X6" s="291">
        <f t="shared" si="1"/>
        <v>5.5518014678328127E-2</v>
      </c>
      <c r="Y6" s="291">
        <f t="shared" si="2"/>
        <v>6.8511919767751492E-2</v>
      </c>
      <c r="Z6" s="291">
        <f t="shared" si="3"/>
        <v>8.067557188408446E-2</v>
      </c>
      <c r="AA6" s="291">
        <f t="shared" si="4"/>
        <v>4.1248549374320639E-2</v>
      </c>
      <c r="AB6" s="291">
        <f t="shared" si="5"/>
        <v>8.4022368488577553E-2</v>
      </c>
      <c r="AC6" s="291">
        <f t="shared" si="6"/>
        <v>5.0084873842893243E-2</v>
      </c>
      <c r="AD6" s="291">
        <f t="shared" si="7"/>
        <v>5.6323427129883877E-2</v>
      </c>
      <c r="AE6" s="291">
        <f t="shared" si="8"/>
        <v>5.5642751851283E-2</v>
      </c>
      <c r="AF6" s="291">
        <f t="shared" si="9"/>
        <v>0.11252536450279776</v>
      </c>
      <c r="AH6" s="291" t="s">
        <v>76</v>
      </c>
      <c r="AI6" s="291">
        <f t="shared" si="10"/>
        <v>0.41516457085178643</v>
      </c>
      <c r="AJ6" s="291">
        <f t="shared" si="11"/>
        <v>0.29678448132869556</v>
      </c>
      <c r="AK6" s="291">
        <f t="shared" si="12"/>
        <v>0.21823804543763478</v>
      </c>
      <c r="AM6" s="291"/>
      <c r="AN6" s="291"/>
      <c r="AO6" s="291"/>
      <c r="AP6" s="291"/>
    </row>
    <row r="7" spans="1:42" x14ac:dyDescent="0.25">
      <c r="A7" s="291" t="s">
        <v>77</v>
      </c>
      <c r="B7" s="291">
        <v>8151.0665276161799</v>
      </c>
      <c r="C7" s="291">
        <v>4862.0215986673102</v>
      </c>
      <c r="D7" s="291">
        <v>2935.6139927689101</v>
      </c>
      <c r="E7" s="291">
        <v>2139.8930830764798</v>
      </c>
      <c r="F7" s="291">
        <v>86.9807765150981</v>
      </c>
      <c r="G7" s="291">
        <v>2079.7392290714802</v>
      </c>
      <c r="H7" s="291">
        <v>1380.2320682325901</v>
      </c>
      <c r="I7" s="291">
        <v>1884.9468070058799</v>
      </c>
      <c r="J7" s="291">
        <v>790.19143520548403</v>
      </c>
      <c r="L7" s="291" t="s">
        <v>77</v>
      </c>
      <c r="M7" s="291">
        <v>499.53718890105699</v>
      </c>
      <c r="N7" s="291">
        <v>365.82571490494399</v>
      </c>
      <c r="O7" s="291">
        <v>260.65815672840603</v>
      </c>
      <c r="P7" s="291">
        <v>96.551856635531905</v>
      </c>
      <c r="Q7" s="291">
        <v>8.1914749058179197</v>
      </c>
      <c r="R7" s="291">
        <v>117.898375710151</v>
      </c>
      <c r="S7" s="291">
        <v>100.153201602971</v>
      </c>
      <c r="T7" s="291">
        <v>117.729762002431</v>
      </c>
      <c r="U7" s="291">
        <v>103.892971122332</v>
      </c>
      <c r="W7" s="291" t="s">
        <v>77</v>
      </c>
      <c r="X7" s="291">
        <f t="shared" si="1"/>
        <v>6.1284886733362139E-2</v>
      </c>
      <c r="Y7" s="291">
        <f t="shared" si="2"/>
        <v>7.5241482885476593E-2</v>
      </c>
      <c r="Z7" s="291">
        <f t="shared" si="3"/>
        <v>8.8791699920516387E-2</v>
      </c>
      <c r="AA7" s="291">
        <f t="shared" si="4"/>
        <v>4.5119944262225153E-2</v>
      </c>
      <c r="AB7" s="291">
        <f t="shared" si="5"/>
        <v>9.4175692998050509E-2</v>
      </c>
      <c r="AC7" s="291">
        <f t="shared" si="6"/>
        <v>5.6689018537573042E-2</v>
      </c>
      <c r="AD7" s="291">
        <f t="shared" si="7"/>
        <v>7.2562581255787531E-2</v>
      </c>
      <c r="AE7" s="291">
        <f t="shared" si="8"/>
        <v>6.2457869667652516E-2</v>
      </c>
      <c r="AF7" s="291">
        <f t="shared" si="9"/>
        <v>0.13147822982327734</v>
      </c>
      <c r="AH7" s="291" t="s">
        <v>77</v>
      </c>
      <c r="AI7" s="291">
        <f t="shared" si="10"/>
        <v>0.39857939773042961</v>
      </c>
      <c r="AJ7" s="291">
        <f t="shared" si="11"/>
        <v>0.28794262908684382</v>
      </c>
      <c r="AK7" s="291">
        <f t="shared" si="12"/>
        <v>0.20797845171625454</v>
      </c>
      <c r="AM7" s="291"/>
      <c r="AN7" s="291"/>
      <c r="AO7" s="291"/>
      <c r="AP7" s="291"/>
    </row>
    <row r="8" spans="1:42" x14ac:dyDescent="0.25">
      <c r="A8" s="291" t="s">
        <v>78</v>
      </c>
      <c r="B8" s="291">
        <v>8112.7559277424298</v>
      </c>
      <c r="C8" s="291">
        <v>4850.1537779856599</v>
      </c>
      <c r="D8" s="291">
        <v>2917.76894792039</v>
      </c>
      <c r="E8" s="291">
        <v>2151.7575307781899</v>
      </c>
      <c r="F8" s="291">
        <v>86.450575503593001</v>
      </c>
      <c r="G8" s="291">
        <v>1831.6074374213799</v>
      </c>
      <c r="H8" s="291">
        <v>1217.1857624699801</v>
      </c>
      <c r="I8" s="291">
        <v>1906.5991765778199</v>
      </c>
      <c r="J8" s="291">
        <v>763.18084071558098</v>
      </c>
      <c r="L8" s="291" t="s">
        <v>78</v>
      </c>
      <c r="M8" s="291">
        <v>520.72474210835799</v>
      </c>
      <c r="N8" s="291">
        <v>390.26406101508002</v>
      </c>
      <c r="O8" s="291">
        <v>277.56324158678302</v>
      </c>
      <c r="P8" s="291">
        <v>102.333741441217</v>
      </c>
      <c r="Q8" s="291">
        <v>8.8930562150592696</v>
      </c>
      <c r="R8" s="291">
        <v>107.530244615268</v>
      </c>
      <c r="S8" s="291">
        <v>100.19453129351</v>
      </c>
      <c r="T8" s="291">
        <v>130.33034709008101</v>
      </c>
      <c r="U8" s="291">
        <v>107.99834845398</v>
      </c>
      <c r="W8" s="291" t="s">
        <v>78</v>
      </c>
      <c r="X8" s="291">
        <f t="shared" si="1"/>
        <v>6.4185924825826995E-2</v>
      </c>
      <c r="Y8" s="291">
        <f t="shared" si="2"/>
        <v>8.0464265439674873E-2</v>
      </c>
      <c r="Z8" s="291">
        <f t="shared" si="3"/>
        <v>9.5128588500680761E-2</v>
      </c>
      <c r="AA8" s="291">
        <f t="shared" si="4"/>
        <v>4.7558212288076752E-2</v>
      </c>
      <c r="AB8" s="291">
        <f t="shared" si="5"/>
        <v>0.10286867569423713</v>
      </c>
      <c r="AC8" s="291">
        <f t="shared" si="6"/>
        <v>5.8708128400403285E-2</v>
      </c>
      <c r="AD8" s="291">
        <f t="shared" si="7"/>
        <v>8.2316548864480435E-2</v>
      </c>
      <c r="AE8" s="291">
        <f t="shared" si="8"/>
        <v>6.8357496788608016E-2</v>
      </c>
      <c r="AF8" s="291">
        <f t="shared" si="9"/>
        <v>0.14151082245817065</v>
      </c>
      <c r="AH8" s="291" t="s">
        <v>78</v>
      </c>
      <c r="AI8" s="291">
        <f t="shared" si="10"/>
        <v>0.38909456395080039</v>
      </c>
      <c r="AJ8" s="291">
        <f t="shared" si="11"/>
        <v>0.28589312042615045</v>
      </c>
      <c r="AK8" s="291">
        <f t="shared" si="12"/>
        <v>0.20740007094094742</v>
      </c>
      <c r="AM8" s="291"/>
      <c r="AN8" s="291"/>
      <c r="AO8" s="291"/>
      <c r="AP8" s="291"/>
    </row>
    <row r="9" spans="1:42" x14ac:dyDescent="0.25">
      <c r="A9" s="291" t="s">
        <v>79</v>
      </c>
      <c r="B9" s="291">
        <v>7980.8322782499099</v>
      </c>
      <c r="C9" s="291">
        <v>4755.0161075860096</v>
      </c>
      <c r="D9" s="291">
        <v>2844.5536698449901</v>
      </c>
      <c r="E9" s="291">
        <v>2150.5614435642101</v>
      </c>
      <c r="F9" s="291">
        <v>85.787710204999499</v>
      </c>
      <c r="G9" s="291">
        <v>1888.04511849148</v>
      </c>
      <c r="H9" s="291">
        <v>1155.0124539311601</v>
      </c>
      <c r="I9" s="291">
        <v>1891.8834073195501</v>
      </c>
      <c r="J9" s="291">
        <v>776.24765930170395</v>
      </c>
      <c r="L9" s="291" t="s">
        <v>79</v>
      </c>
      <c r="M9" s="291">
        <v>552.24452690133501</v>
      </c>
      <c r="N9" s="291">
        <v>398.07419902254401</v>
      </c>
      <c r="O9" s="291">
        <v>282.61291669067299</v>
      </c>
      <c r="P9" s="291">
        <v>104.54877844323001</v>
      </c>
      <c r="Q9" s="291">
        <v>9.0389728300342504</v>
      </c>
      <c r="R9" s="291">
        <v>129.77700736334501</v>
      </c>
      <c r="S9" s="291">
        <v>104.53869752461399</v>
      </c>
      <c r="T9" s="291">
        <v>135.026379467949</v>
      </c>
      <c r="U9" s="291">
        <v>112.080853246358</v>
      </c>
      <c r="W9" s="291" t="s">
        <v>79</v>
      </c>
      <c r="X9" s="291">
        <f t="shared" si="1"/>
        <v>6.9196357929530994E-2</v>
      </c>
      <c r="Y9" s="291">
        <f t="shared" si="2"/>
        <v>8.3716687812575102E-2</v>
      </c>
      <c r="Z9" s="291">
        <f t="shared" si="3"/>
        <v>9.935228844041237E-2</v>
      </c>
      <c r="AA9" s="291">
        <f t="shared" si="4"/>
        <v>4.8614643750869636E-2</v>
      </c>
      <c r="AB9" s="291">
        <f t="shared" si="5"/>
        <v>0.10536442584182042</v>
      </c>
      <c r="AC9" s="291">
        <f t="shared" si="6"/>
        <v>6.8736179073429618E-2</v>
      </c>
      <c r="AD9" s="291">
        <f t="shared" si="7"/>
        <v>9.0508718904986463E-2</v>
      </c>
      <c r="AE9" s="291">
        <f t="shared" si="8"/>
        <v>7.1371406369727872E-2</v>
      </c>
      <c r="AF9" s="291">
        <f t="shared" si="9"/>
        <v>0.14438800800659879</v>
      </c>
      <c r="AH9" s="291" t="s">
        <v>79</v>
      </c>
      <c r="AI9" s="291">
        <f t="shared" si="10"/>
        <v>0.39658786498082588</v>
      </c>
      <c r="AJ9" s="291">
        <f t="shared" si="11"/>
        <v>0.28950119056983231</v>
      </c>
      <c r="AK9" s="291">
        <f t="shared" si="12"/>
        <v>0.20295511822497894</v>
      </c>
      <c r="AM9" s="291"/>
      <c r="AN9" s="291"/>
      <c r="AO9" s="291"/>
      <c r="AP9" s="291"/>
    </row>
    <row r="10" spans="1:42" x14ac:dyDescent="0.25">
      <c r="A10" s="291" t="s">
        <v>80</v>
      </c>
      <c r="B10" s="291">
        <v>8002.8803846381497</v>
      </c>
      <c r="C10" s="291">
        <v>4819.2811156888802</v>
      </c>
      <c r="D10" s="291">
        <v>2889.5948879717898</v>
      </c>
      <c r="E10" s="291">
        <v>2163.2347398186998</v>
      </c>
      <c r="F10" s="291">
        <v>86.475596190950299</v>
      </c>
      <c r="G10" s="291">
        <v>1929.97813403798</v>
      </c>
      <c r="H10" s="291">
        <v>1359.9464406913601</v>
      </c>
      <c r="I10" s="291">
        <v>1879.3332615097399</v>
      </c>
      <c r="J10" s="291">
        <v>794.49135819608296</v>
      </c>
      <c r="L10" s="291" t="s">
        <v>80</v>
      </c>
      <c r="M10" s="291">
        <v>579.831627408288</v>
      </c>
      <c r="N10" s="291">
        <v>409.37943771394902</v>
      </c>
      <c r="O10" s="291">
        <v>292.65195885007199</v>
      </c>
      <c r="P10" s="291">
        <v>107.144190777858</v>
      </c>
      <c r="Q10" s="291">
        <v>9.3096946780572605</v>
      </c>
      <c r="R10" s="291">
        <v>142.13252447698</v>
      </c>
      <c r="S10" s="291">
        <v>118.818459712907</v>
      </c>
      <c r="T10" s="291">
        <v>137.05796364004701</v>
      </c>
      <c r="U10" s="291">
        <v>109.22966855340501</v>
      </c>
      <c r="W10" s="291" t="s">
        <v>80</v>
      </c>
      <c r="X10" s="291">
        <f t="shared" si="1"/>
        <v>7.2452866910431166E-2</v>
      </c>
      <c r="Y10" s="291">
        <f t="shared" si="2"/>
        <v>8.4946162692447813E-2</v>
      </c>
      <c r="Z10" s="291">
        <f t="shared" si="3"/>
        <v>0.10127785042403807</v>
      </c>
      <c r="AA10" s="291">
        <f t="shared" si="4"/>
        <v>4.9529618217409789E-2</v>
      </c>
      <c r="AB10" s="291">
        <f t="shared" si="5"/>
        <v>0.10765690076886135</v>
      </c>
      <c r="AC10" s="291">
        <f t="shared" si="6"/>
        <v>7.3644629423652824E-2</v>
      </c>
      <c r="AD10" s="291">
        <f t="shared" si="7"/>
        <v>8.7369955284785264E-2</v>
      </c>
      <c r="AE10" s="291">
        <f t="shared" si="8"/>
        <v>7.2929036295533406E-2</v>
      </c>
      <c r="AF10" s="291">
        <f t="shared" si="9"/>
        <v>0.13748377175733456</v>
      </c>
      <c r="AH10" s="291" t="s">
        <v>80</v>
      </c>
      <c r="AI10" s="291">
        <f t="shared" si="10"/>
        <v>0.37324085915093519</v>
      </c>
      <c r="AJ10" s="291">
        <f t="shared" si="11"/>
        <v>0.26546177714276314</v>
      </c>
      <c r="AK10" s="291">
        <f t="shared" si="12"/>
        <v>0.18838170149778846</v>
      </c>
      <c r="AM10" s="291"/>
      <c r="AN10" s="291"/>
      <c r="AO10" s="291"/>
      <c r="AP10" s="291"/>
    </row>
    <row r="11" spans="1:42" x14ac:dyDescent="0.25">
      <c r="A11" s="291" t="s">
        <v>81</v>
      </c>
      <c r="B11" s="291">
        <v>8112.5062692666097</v>
      </c>
      <c r="C11" s="291">
        <v>4892.0240572886696</v>
      </c>
      <c r="D11" s="291">
        <v>2986.7232892592201</v>
      </c>
      <c r="E11" s="291">
        <v>2098.1145479354</v>
      </c>
      <c r="F11" s="291">
        <v>87.342011182263704</v>
      </c>
      <c r="G11" s="291">
        <v>1948.4067731401999</v>
      </c>
      <c r="H11" s="291">
        <v>1272.8251863441301</v>
      </c>
      <c r="I11" s="291">
        <v>1801.36910859304</v>
      </c>
      <c r="J11" s="291">
        <v>760.75421741770401</v>
      </c>
      <c r="L11" s="291" t="s">
        <v>81</v>
      </c>
      <c r="M11" s="291">
        <v>598.87764481483202</v>
      </c>
      <c r="N11" s="291">
        <v>456.46063210688601</v>
      </c>
      <c r="O11" s="291">
        <v>319.99595095344398</v>
      </c>
      <c r="P11" s="291">
        <v>124.945186294709</v>
      </c>
      <c r="Q11" s="291">
        <v>10.921582014599</v>
      </c>
      <c r="R11" s="291">
        <v>130.77774697372499</v>
      </c>
      <c r="S11" s="291">
        <v>119.380617854825</v>
      </c>
      <c r="T11" s="291">
        <v>138.17098815195601</v>
      </c>
      <c r="U11" s="291">
        <v>115.663268099856</v>
      </c>
      <c r="W11" s="291" t="s">
        <v>81</v>
      </c>
      <c r="X11" s="291">
        <f t="shared" si="1"/>
        <v>7.3821532450904601E-2</v>
      </c>
      <c r="Y11" s="291">
        <f t="shared" si="2"/>
        <v>9.3307111077428437E-2</v>
      </c>
      <c r="Z11" s="291">
        <f t="shared" si="3"/>
        <v>0.10713947023623027</v>
      </c>
      <c r="AA11" s="291">
        <f t="shared" si="4"/>
        <v>5.9551174847750021E-2</v>
      </c>
      <c r="AB11" s="291">
        <f t="shared" si="5"/>
        <v>0.12504385766670797</v>
      </c>
      <c r="AC11" s="291">
        <f t="shared" si="6"/>
        <v>6.7120351241108475E-2</v>
      </c>
      <c r="AD11" s="291">
        <f t="shared" si="7"/>
        <v>9.3791841280039229E-2</v>
      </c>
      <c r="AE11" s="291">
        <f t="shared" si="8"/>
        <v>7.6703318322070321E-2</v>
      </c>
      <c r="AF11" s="291">
        <f t="shared" si="9"/>
        <v>0.15203762983064642</v>
      </c>
      <c r="AH11" s="291" t="s">
        <v>81</v>
      </c>
      <c r="AI11" s="291">
        <f t="shared" si="10"/>
        <v>0.36145228636559773</v>
      </c>
      <c r="AJ11" s="291">
        <f t="shared" si="11"/>
        <v>0.26324405148315511</v>
      </c>
      <c r="AK11" s="291">
        <f t="shared" si="12"/>
        <v>0.19313338726413493</v>
      </c>
      <c r="AM11" s="291"/>
      <c r="AN11" s="291"/>
      <c r="AO11" s="291"/>
      <c r="AP11" s="291"/>
    </row>
    <row r="12" spans="1:42" x14ac:dyDescent="0.25">
      <c r="A12" s="291" t="s">
        <v>82</v>
      </c>
      <c r="B12" s="291">
        <v>8036.0866576750896</v>
      </c>
      <c r="C12" s="291">
        <v>4886.1294560794204</v>
      </c>
      <c r="D12" s="291">
        <v>2985.7139893518402</v>
      </c>
      <c r="E12" s="291">
        <v>2085.4592226232799</v>
      </c>
      <c r="F12" s="291">
        <v>85.680886957728504</v>
      </c>
      <c r="G12" s="291">
        <v>1702.96155091631</v>
      </c>
      <c r="H12" s="291">
        <v>1176.19452907714</v>
      </c>
      <c r="I12" s="291">
        <v>1829.5730805154101</v>
      </c>
      <c r="J12" s="291">
        <v>754.57789963390303</v>
      </c>
      <c r="L12" s="291" t="s">
        <v>82</v>
      </c>
      <c r="M12" s="291">
        <v>617.20512161428303</v>
      </c>
      <c r="N12" s="291">
        <v>477.78118379093502</v>
      </c>
      <c r="O12" s="291">
        <v>334.46159733347599</v>
      </c>
      <c r="P12" s="291">
        <v>129.12248623189799</v>
      </c>
      <c r="Q12" s="291">
        <v>11.397011853042599</v>
      </c>
      <c r="R12" s="291">
        <v>122.256918770037</v>
      </c>
      <c r="S12" s="291">
        <v>114.761070673411</v>
      </c>
      <c r="T12" s="291">
        <v>142.45180935568899</v>
      </c>
      <c r="U12" s="291">
        <v>125.539226510704</v>
      </c>
      <c r="W12" s="291" t="s">
        <v>82</v>
      </c>
      <c r="X12" s="291">
        <f t="shared" si="1"/>
        <v>7.6804189390467056E-2</v>
      </c>
      <c r="Y12" s="291">
        <f t="shared" si="2"/>
        <v>9.7783161106480734E-2</v>
      </c>
      <c r="Z12" s="291">
        <f t="shared" si="3"/>
        <v>0.11202064180503883</v>
      </c>
      <c r="AA12" s="291">
        <f t="shared" si="4"/>
        <v>6.1915613036766078E-2</v>
      </c>
      <c r="AB12" s="291">
        <f t="shared" si="5"/>
        <v>0.13301696863462006</v>
      </c>
      <c r="AC12" s="291">
        <f t="shared" si="6"/>
        <v>7.1790768678396996E-2</v>
      </c>
      <c r="AD12" s="291">
        <f t="shared" si="7"/>
        <v>9.7569804854860415E-2</v>
      </c>
      <c r="AE12" s="291">
        <f t="shared" si="8"/>
        <v>7.7860682840588585E-2</v>
      </c>
      <c r="AF12" s="291">
        <f t="shared" si="9"/>
        <v>0.16637013431166167</v>
      </c>
      <c r="AH12" s="291" t="s">
        <v>82</v>
      </c>
      <c r="AI12" s="291">
        <f t="shared" si="10"/>
        <v>0.37534720730743482</v>
      </c>
      <c r="AJ12" s="291">
        <f t="shared" si="11"/>
        <v>0.27945879727685374</v>
      </c>
      <c r="AK12" s="291">
        <f t="shared" si="12"/>
        <v>0.20339952167337758</v>
      </c>
      <c r="AM12" s="291"/>
      <c r="AN12" s="291"/>
      <c r="AO12" s="291"/>
      <c r="AP12" s="291"/>
    </row>
    <row r="13" spans="1:42" x14ac:dyDescent="0.25">
      <c r="A13" s="291" t="s">
        <v>83</v>
      </c>
      <c r="B13" s="291">
        <v>8206.2293188309795</v>
      </c>
      <c r="C13" s="291">
        <v>4924.5221432901799</v>
      </c>
      <c r="D13" s="291">
        <v>3026.3659464420598</v>
      </c>
      <c r="E13" s="291">
        <v>2083.7988005561901</v>
      </c>
      <c r="F13" s="291">
        <v>85.075668645607706</v>
      </c>
      <c r="G13" s="291">
        <v>1825.7337064742601</v>
      </c>
      <c r="H13" s="291">
        <v>1195.6304836465899</v>
      </c>
      <c r="I13" s="291">
        <v>1910.6559759030899</v>
      </c>
      <c r="J13" s="291">
        <v>787.89214648575899</v>
      </c>
      <c r="L13" s="291" t="s">
        <v>83</v>
      </c>
      <c r="M13" s="291">
        <v>638.45629184141796</v>
      </c>
      <c r="N13" s="291">
        <v>493.80971914521803</v>
      </c>
      <c r="O13" s="291">
        <v>347.92624268800898</v>
      </c>
      <c r="P13" s="291">
        <v>131.46409821121301</v>
      </c>
      <c r="Q13" s="291">
        <v>11.666754209790099</v>
      </c>
      <c r="R13" s="291">
        <v>138.47039440915299</v>
      </c>
      <c r="S13" s="291">
        <v>119.99401519452999</v>
      </c>
      <c r="T13" s="291">
        <v>149.004440513459</v>
      </c>
      <c r="U13" s="291">
        <v>136.136767135057</v>
      </c>
      <c r="W13" s="291" t="s">
        <v>83</v>
      </c>
      <c r="X13" s="291">
        <f t="shared" si="1"/>
        <v>7.7801419755153686E-2</v>
      </c>
      <c r="Y13" s="291">
        <f t="shared" si="2"/>
        <v>0.10027566224228471</v>
      </c>
      <c r="Z13" s="291">
        <f t="shared" si="3"/>
        <v>0.11496502698130333</v>
      </c>
      <c r="AA13" s="291">
        <f t="shared" si="4"/>
        <v>6.3088671601175567E-2</v>
      </c>
      <c r="AB13" s="291">
        <f t="shared" si="5"/>
        <v>0.13713385266931347</v>
      </c>
      <c r="AC13" s="291">
        <f t="shared" si="6"/>
        <v>7.5843697204100016E-2</v>
      </c>
      <c r="AD13" s="291">
        <f t="shared" si="7"/>
        <v>0.10036045152391614</v>
      </c>
      <c r="AE13" s="291">
        <f t="shared" si="8"/>
        <v>7.7986012339573904E-2</v>
      </c>
      <c r="AF13" s="291">
        <f t="shared" si="9"/>
        <v>0.17278604405725936</v>
      </c>
      <c r="AH13" s="291" t="s">
        <v>83</v>
      </c>
      <c r="AI13" s="291">
        <f t="shared" si="10"/>
        <v>0.39128053717158962</v>
      </c>
      <c r="AJ13" s="291">
        <f t="shared" si="11"/>
        <v>0.29094010109994239</v>
      </c>
      <c r="AK13" s="291">
        <f t="shared" si="12"/>
        <v>0.21322801399985442</v>
      </c>
      <c r="AM13" s="291"/>
      <c r="AN13" s="291"/>
      <c r="AO13" s="291"/>
      <c r="AP13" s="291"/>
    </row>
    <row r="14" spans="1:42" x14ac:dyDescent="0.25">
      <c r="A14" s="291" t="s">
        <v>84</v>
      </c>
      <c r="B14" s="291">
        <v>8300.6831955742</v>
      </c>
      <c r="C14" s="291">
        <v>5112.9142211206499</v>
      </c>
      <c r="D14" s="291">
        <v>3155.3872608020702</v>
      </c>
      <c r="E14" s="291">
        <v>2133.0716813680601</v>
      </c>
      <c r="F14" s="291">
        <v>84.493417366229394</v>
      </c>
      <c r="G14" s="291">
        <v>1911.3229907652899</v>
      </c>
      <c r="H14" s="291">
        <v>1123.94421290013</v>
      </c>
      <c r="I14" s="291">
        <v>1973.6215104989701</v>
      </c>
      <c r="J14" s="291">
        <v>835.385334168339</v>
      </c>
      <c r="L14" s="291" t="s">
        <v>84</v>
      </c>
      <c r="M14" s="291">
        <v>660.13296852659801</v>
      </c>
      <c r="N14" s="291">
        <v>506.16898999697901</v>
      </c>
      <c r="O14" s="291">
        <v>361.87253680042602</v>
      </c>
      <c r="P14" s="291">
        <v>132.59831728022399</v>
      </c>
      <c r="Q14" s="291">
        <v>11.7734371699866</v>
      </c>
      <c r="R14" s="291">
        <v>144.53001337548901</v>
      </c>
      <c r="S14" s="291">
        <v>110.900129532104</v>
      </c>
      <c r="T14" s="291">
        <v>147.47383535857301</v>
      </c>
      <c r="U14" s="291">
        <v>142.22423704996001</v>
      </c>
      <c r="W14" s="291" t="s">
        <v>84</v>
      </c>
      <c r="X14" s="291">
        <f t="shared" si="1"/>
        <v>7.9527546464918816E-2</v>
      </c>
      <c r="Y14" s="291">
        <f t="shared" si="2"/>
        <v>9.8998138460073118E-2</v>
      </c>
      <c r="Z14" s="291">
        <f t="shared" si="3"/>
        <v>0.11468403301737404</v>
      </c>
      <c r="AA14" s="291">
        <f t="shared" si="4"/>
        <v>6.2163085487676233E-2</v>
      </c>
      <c r="AB14" s="291">
        <f t="shared" si="5"/>
        <v>0.13934147223511695</v>
      </c>
      <c r="AC14" s="291">
        <f t="shared" si="6"/>
        <v>7.5617786252662342E-2</v>
      </c>
      <c r="AD14" s="291">
        <f t="shared" si="7"/>
        <v>9.8670492947284943E-2</v>
      </c>
      <c r="AE14" s="291">
        <f t="shared" si="8"/>
        <v>7.4722450365515489E-2</v>
      </c>
      <c r="AF14" s="291">
        <f t="shared" si="9"/>
        <v>0.1702498610315564</v>
      </c>
      <c r="AH14" s="291" t="s">
        <v>84</v>
      </c>
      <c r="AI14" s="291">
        <f t="shared" si="10"/>
        <v>0.39302301939645995</v>
      </c>
      <c r="AJ14" s="291">
        <f t="shared" si="11"/>
        <v>0.30083007580206628</v>
      </c>
      <c r="AK14" s="291">
        <f t="shared" si="12"/>
        <v>0.21544786252291159</v>
      </c>
      <c r="AM14" s="291"/>
      <c r="AN14" s="291"/>
      <c r="AO14" s="291"/>
      <c r="AP14" s="291"/>
    </row>
    <row r="15" spans="1:42" x14ac:dyDescent="0.25">
      <c r="A15" s="291" t="s">
        <v>85</v>
      </c>
      <c r="B15" s="291">
        <v>8006.9233587999597</v>
      </c>
      <c r="C15" s="291">
        <v>4907.8180593384604</v>
      </c>
      <c r="D15" s="291">
        <v>2972.2888469150898</v>
      </c>
      <c r="E15" s="291">
        <v>2139.4933759938299</v>
      </c>
      <c r="F15" s="291">
        <v>89.142526824347499</v>
      </c>
      <c r="G15" s="291">
        <v>1913.3453298042</v>
      </c>
      <c r="H15" s="291">
        <v>1132.89142910241</v>
      </c>
      <c r="I15" s="291">
        <v>1824.7815225819299</v>
      </c>
      <c r="J15" s="291">
        <v>842.49934620231397</v>
      </c>
      <c r="L15" s="291" t="s">
        <v>85</v>
      </c>
      <c r="M15" s="291">
        <v>640.84820088352205</v>
      </c>
      <c r="N15" s="291">
        <v>462.76166023020198</v>
      </c>
      <c r="O15" s="291">
        <v>347.41640705466102</v>
      </c>
      <c r="P15" s="291">
        <v>107.23068782465</v>
      </c>
      <c r="Q15" s="291">
        <v>9.6658042367255899</v>
      </c>
      <c r="R15" s="291">
        <v>187.01164036134699</v>
      </c>
      <c r="S15" s="291">
        <v>111.32720455402</v>
      </c>
      <c r="T15" s="291">
        <v>131.30620979303001</v>
      </c>
      <c r="U15" s="291">
        <v>139.63407500350601</v>
      </c>
      <c r="W15" s="291" t="s">
        <v>85</v>
      </c>
      <c r="X15" s="291">
        <f t="shared" si="1"/>
        <v>8.0036759709858074E-2</v>
      </c>
      <c r="Y15" s="291">
        <f t="shared" si="2"/>
        <v>9.4290712213683611E-2</v>
      </c>
      <c r="Z15" s="291">
        <f t="shared" si="3"/>
        <v>0.11688514304901464</v>
      </c>
      <c r="AA15" s="291">
        <f t="shared" si="4"/>
        <v>5.0119663387524903E-2</v>
      </c>
      <c r="AB15" s="291">
        <f t="shared" si="5"/>
        <v>0.1084308980355891</v>
      </c>
      <c r="AC15" s="291">
        <f t="shared" si="6"/>
        <v>9.7740662622823354E-2</v>
      </c>
      <c r="AD15" s="291">
        <f t="shared" si="7"/>
        <v>9.8268202666361909E-2</v>
      </c>
      <c r="AE15" s="291">
        <f t="shared" si="8"/>
        <v>7.1957222367772286E-2</v>
      </c>
      <c r="AF15" s="291">
        <f t="shared" si="9"/>
        <v>0.16573790310096564</v>
      </c>
      <c r="AH15" s="291" t="s">
        <v>85</v>
      </c>
      <c r="AI15" s="291">
        <f t="shared" si="10"/>
        <v>0.40192136055778327</v>
      </c>
      <c r="AJ15" s="291">
        <f t="shared" si="11"/>
        <v>0.30438369378888946</v>
      </c>
      <c r="AK15" s="291">
        <f t="shared" si="12"/>
        <v>0.2178894702536355</v>
      </c>
      <c r="AM15" s="291"/>
      <c r="AN15" s="291"/>
      <c r="AO15" s="291"/>
      <c r="AP15" s="291"/>
    </row>
    <row r="16" spans="1:42" x14ac:dyDescent="0.25">
      <c r="A16" s="291" t="s">
        <v>86</v>
      </c>
      <c r="B16" s="291">
        <v>7935.9815432417299</v>
      </c>
      <c r="C16" s="291">
        <v>4895.9242387342601</v>
      </c>
      <c r="D16" s="291">
        <v>2967.7233264614802</v>
      </c>
      <c r="E16" s="291">
        <v>2128.85624726471</v>
      </c>
      <c r="F16" s="291">
        <v>85.217294050116294</v>
      </c>
      <c r="G16" s="291">
        <v>1480.2099380729501</v>
      </c>
      <c r="H16" s="291">
        <v>1100.8967023973901</v>
      </c>
      <c r="I16" s="291">
        <v>1827.65884454466</v>
      </c>
      <c r="J16" s="291">
        <v>751.173772214633</v>
      </c>
      <c r="L16" s="291" t="s">
        <v>86</v>
      </c>
      <c r="M16" s="291">
        <v>670.03990298899703</v>
      </c>
      <c r="N16" s="291">
        <v>478.88867419663097</v>
      </c>
      <c r="O16" s="291">
        <v>358.47114598130901</v>
      </c>
      <c r="P16" s="291">
        <v>108.998557982691</v>
      </c>
      <c r="Q16" s="291">
        <v>10.1303489732556</v>
      </c>
      <c r="R16" s="291">
        <v>180.39465352456699</v>
      </c>
      <c r="S16" s="291">
        <v>113.494616069975</v>
      </c>
      <c r="T16" s="291">
        <v>139.22630298107501</v>
      </c>
      <c r="U16" s="291">
        <v>134.43366554810501</v>
      </c>
      <c r="W16" s="291" t="s">
        <v>86</v>
      </c>
      <c r="X16" s="291">
        <f t="shared" si="1"/>
        <v>8.4430627684561846E-2</v>
      </c>
      <c r="Y16" s="291">
        <f t="shared" si="2"/>
        <v>9.7813742787906721E-2</v>
      </c>
      <c r="Z16" s="291">
        <f t="shared" si="3"/>
        <v>0.12078994789879104</v>
      </c>
      <c r="AA16" s="291">
        <f t="shared" si="4"/>
        <v>5.1200525222282758E-2</v>
      </c>
      <c r="AB16" s="291">
        <f t="shared" si="5"/>
        <v>0.11887667974176629</v>
      </c>
      <c r="AC16" s="291">
        <f t="shared" si="6"/>
        <v>0.1218709920022686</v>
      </c>
      <c r="AD16" s="291">
        <f t="shared" si="7"/>
        <v>0.10309288403064623</v>
      </c>
      <c r="AE16" s="291">
        <f t="shared" si="8"/>
        <v>7.6177402252421797E-2</v>
      </c>
      <c r="AF16" s="291">
        <f t="shared" si="9"/>
        <v>0.17896480218120989</v>
      </c>
      <c r="AH16" s="291" t="s">
        <v>86</v>
      </c>
      <c r="AI16" s="291">
        <f t="shared" si="10"/>
        <v>0.37501948777521554</v>
      </c>
      <c r="AJ16" s="291">
        <f t="shared" si="11"/>
        <v>0.28483774959399999</v>
      </c>
      <c r="AK16" s="291">
        <f t="shared" si="12"/>
        <v>0.200635312834962</v>
      </c>
      <c r="AM16" s="291"/>
      <c r="AN16" s="291"/>
      <c r="AO16" s="291"/>
      <c r="AP16" s="291"/>
    </row>
    <row r="17" spans="1:42" x14ac:dyDescent="0.25">
      <c r="A17" s="291" t="s">
        <v>87</v>
      </c>
      <c r="B17" s="291">
        <v>7473.7532403226296</v>
      </c>
      <c r="C17" s="291">
        <v>4946.0553658031204</v>
      </c>
      <c r="D17" s="291">
        <v>3016.43819209309</v>
      </c>
      <c r="E17" s="291">
        <v>2132.4302800451501</v>
      </c>
      <c r="F17" s="291">
        <v>85.189540458874305</v>
      </c>
      <c r="G17" s="291">
        <v>672.74006215862505</v>
      </c>
      <c r="H17" s="291">
        <v>1066.10026713156</v>
      </c>
      <c r="I17" s="291">
        <v>2008.1478737938801</v>
      </c>
      <c r="J17" s="291">
        <v>611.04749315278502</v>
      </c>
      <c r="L17" s="291" t="s">
        <v>87</v>
      </c>
      <c r="M17" s="291">
        <v>679.44602124461005</v>
      </c>
      <c r="N17" s="291">
        <v>549.69594046432201</v>
      </c>
      <c r="O17" s="291">
        <v>410.50479236710402</v>
      </c>
      <c r="P17" s="291">
        <v>125.93018679626501</v>
      </c>
      <c r="Q17" s="291">
        <v>11.574265320374501</v>
      </c>
      <c r="R17" s="291">
        <v>58.387076173585598</v>
      </c>
      <c r="S17" s="291">
        <v>115.86551270523501</v>
      </c>
      <c r="T17" s="291">
        <v>197.83498301743899</v>
      </c>
      <c r="U17" s="291">
        <v>157.435787841098</v>
      </c>
      <c r="W17" s="291" t="s">
        <v>87</v>
      </c>
      <c r="X17" s="291">
        <f t="shared" si="1"/>
        <v>9.0910951886776434E-2</v>
      </c>
      <c r="Y17" s="291">
        <f t="shared" si="2"/>
        <v>0.11113825054707301</v>
      </c>
      <c r="Z17" s="291">
        <f t="shared" si="3"/>
        <v>0.13608924374553719</v>
      </c>
      <c r="AA17" s="291">
        <f t="shared" si="4"/>
        <v>5.9054773314135584E-2</v>
      </c>
      <c r="AB17" s="291">
        <f t="shared" si="5"/>
        <v>0.1358648639026529</v>
      </c>
      <c r="AC17" s="291">
        <f t="shared" si="6"/>
        <v>8.6789949726256282E-2</v>
      </c>
      <c r="AD17" s="291">
        <f t="shared" si="7"/>
        <v>0.10868162805828924</v>
      </c>
      <c r="AE17" s="291">
        <f t="shared" si="8"/>
        <v>9.8516142958974706E-2</v>
      </c>
      <c r="AF17" s="291">
        <f t="shared" si="9"/>
        <v>0.25764902009299806</v>
      </c>
      <c r="AH17" s="291" t="s">
        <v>87</v>
      </c>
      <c r="AI17" s="291">
        <f t="shared" si="10"/>
        <v>0.38351753930391919</v>
      </c>
      <c r="AJ17" s="291">
        <f t="shared" si="11"/>
        <v>0.29909701653755261</v>
      </c>
      <c r="AK17" s="291">
        <f t="shared" si="12"/>
        <v>0.23171198729327597</v>
      </c>
      <c r="AM17" s="291"/>
      <c r="AN17" s="291"/>
      <c r="AO17" s="291"/>
      <c r="AP17" s="291"/>
    </row>
    <row r="18" spans="1:42" x14ac:dyDescent="0.25">
      <c r="A18" s="291" t="s">
        <v>88</v>
      </c>
      <c r="B18" s="291">
        <v>7569.36659236588</v>
      </c>
      <c r="C18" s="291">
        <v>4668.8250632830996</v>
      </c>
      <c r="D18" s="291">
        <v>2801.6768063096301</v>
      </c>
      <c r="E18" s="291">
        <v>2087.6177404015498</v>
      </c>
      <c r="F18" s="291">
        <v>84.561283548380203</v>
      </c>
      <c r="G18" s="291">
        <v>246.53261555434901</v>
      </c>
      <c r="H18" s="291">
        <v>908.75154190833598</v>
      </c>
      <c r="I18" s="291">
        <v>2015.6403856904701</v>
      </c>
      <c r="J18" s="291">
        <v>455.49340489288602</v>
      </c>
      <c r="L18" s="291" t="s">
        <v>88</v>
      </c>
      <c r="M18" s="291">
        <v>828.12825955711696</v>
      </c>
      <c r="N18" s="291">
        <v>684.16616914678605</v>
      </c>
      <c r="O18" s="291">
        <v>492.58856125882198</v>
      </c>
      <c r="P18" s="291">
        <v>175.967355010983</v>
      </c>
      <c r="Q18" s="291">
        <v>15.887342906140701</v>
      </c>
      <c r="R18" s="291">
        <v>-17.463947148246</v>
      </c>
      <c r="S18" s="291">
        <v>115.532785670972</v>
      </c>
      <c r="T18" s="291">
        <v>331.19188149916101</v>
      </c>
      <c r="U18" s="291">
        <v>201.63949519856001</v>
      </c>
      <c r="W18" s="291" t="s">
        <v>88</v>
      </c>
      <c r="X18" s="291">
        <f t="shared" si="1"/>
        <v>0.10940522558285519</v>
      </c>
      <c r="Y18" s="291">
        <f t="shared" si="2"/>
        <v>0.14653925985088914</v>
      </c>
      <c r="Z18" s="291">
        <f t="shared" si="3"/>
        <v>0.1758191951867781</v>
      </c>
      <c r="AA18" s="291">
        <f t="shared" si="4"/>
        <v>8.4290984697771326E-2</v>
      </c>
      <c r="AB18" s="291">
        <f t="shared" si="5"/>
        <v>0.1878796328469996</v>
      </c>
      <c r="AC18" s="291">
        <f t="shared" si="6"/>
        <v>-7.0838282833193766E-2</v>
      </c>
      <c r="AD18" s="291">
        <f t="shared" si="7"/>
        <v>0.12713352367838465</v>
      </c>
      <c r="AE18" s="291">
        <f t="shared" si="8"/>
        <v>0.16431099706593208</v>
      </c>
      <c r="AF18" s="291">
        <f t="shared" si="9"/>
        <v>0.44268367671750952</v>
      </c>
      <c r="AH18" s="291" t="s">
        <v>88</v>
      </c>
      <c r="AI18" s="291">
        <f t="shared" si="10"/>
        <v>0.40934668617408698</v>
      </c>
      <c r="AJ18" s="291">
        <f t="shared" si="11"/>
        <v>0.33157772904465854</v>
      </c>
      <c r="AK18" s="291">
        <f t="shared" si="12"/>
        <v>0.24348824336268493</v>
      </c>
      <c r="AM18" s="291"/>
      <c r="AN18" s="291"/>
      <c r="AO18" s="291"/>
      <c r="AP18" s="291"/>
    </row>
    <row r="19" spans="1:42" x14ac:dyDescent="0.25">
      <c r="A19" s="291" t="s">
        <v>89</v>
      </c>
      <c r="B19" s="291">
        <v>7873.1426859084404</v>
      </c>
      <c r="C19" s="291">
        <v>4764.2955268083597</v>
      </c>
      <c r="D19" s="291">
        <v>2821.9429063490602</v>
      </c>
      <c r="E19" s="291">
        <v>2195.8296142336198</v>
      </c>
      <c r="F19" s="291">
        <v>81.665993992925905</v>
      </c>
      <c r="G19" s="291">
        <v>475.17652814540497</v>
      </c>
      <c r="H19" s="291">
        <v>1058.9561449083501</v>
      </c>
      <c r="I19" s="291">
        <v>2093.6234652344301</v>
      </c>
      <c r="J19" s="291">
        <v>546.50294628608003</v>
      </c>
      <c r="L19" s="291" t="s">
        <v>89</v>
      </c>
      <c r="M19" s="291">
        <v>1045.79295182244</v>
      </c>
      <c r="N19" s="291">
        <v>778.686152532552</v>
      </c>
      <c r="O19" s="291">
        <v>607.70196744863404</v>
      </c>
      <c r="P19" s="291">
        <v>164.386905302315</v>
      </c>
      <c r="Q19" s="291">
        <v>12.0197279382506</v>
      </c>
      <c r="R19" s="291">
        <v>139.958519917437</v>
      </c>
      <c r="S19" s="291">
        <v>152.382531162986</v>
      </c>
      <c r="T19" s="291">
        <v>406.22619041269201</v>
      </c>
      <c r="U19" s="291">
        <v>281.927082415624</v>
      </c>
      <c r="W19" s="291" t="s">
        <v>89</v>
      </c>
      <c r="X19" s="291">
        <f t="shared" si="1"/>
        <v>0.13283043297236669</v>
      </c>
      <c r="Y19" s="291">
        <f t="shared" si="2"/>
        <v>0.16344203422120629</v>
      </c>
      <c r="Z19" s="291">
        <f t="shared" si="3"/>
        <v>0.21534878189114728</v>
      </c>
      <c r="AA19" s="291">
        <f t="shared" si="4"/>
        <v>7.4863233575474253E-2</v>
      </c>
      <c r="AB19" s="291">
        <f t="shared" si="5"/>
        <v>0.14718155440919237</v>
      </c>
      <c r="AC19" s="291">
        <f t="shared" si="6"/>
        <v>0.29454005328017679</v>
      </c>
      <c r="AD19" s="291">
        <f t="shared" si="7"/>
        <v>0.14389881195332627</v>
      </c>
      <c r="AE19" s="291">
        <f t="shared" si="8"/>
        <v>0.19403020512439922</v>
      </c>
      <c r="AF19" s="291">
        <f t="shared" si="9"/>
        <v>0.51587477127349746</v>
      </c>
      <c r="AH19" s="291" t="s">
        <v>89</v>
      </c>
      <c r="AI19" s="291">
        <f t="shared" si="10"/>
        <v>0.4639232675175663</v>
      </c>
      <c r="AJ19" s="291">
        <f t="shared" si="11"/>
        <v>0.37091544812530131</v>
      </c>
      <c r="AK19" s="291">
        <f t="shared" si="12"/>
        <v>0.26958212132174608</v>
      </c>
      <c r="AM19" s="291"/>
      <c r="AN19" s="291"/>
      <c r="AO19" s="291"/>
      <c r="AP19" s="291"/>
    </row>
    <row r="20" spans="1:42" x14ac:dyDescent="0.25">
      <c r="A20" s="291" t="s">
        <v>90</v>
      </c>
      <c r="B20" s="291">
        <v>8161.6644323068604</v>
      </c>
      <c r="C20" s="291">
        <v>4761.17895877929</v>
      </c>
      <c r="D20" s="291">
        <v>2814.2731314568</v>
      </c>
      <c r="E20" s="291">
        <v>2191.2476609895798</v>
      </c>
      <c r="F20" s="291">
        <v>86.539396788624998</v>
      </c>
      <c r="G20" s="291">
        <v>739.26076713557302</v>
      </c>
      <c r="H20" s="291">
        <v>1073.67277443086</v>
      </c>
      <c r="I20" s="291">
        <v>2147.58117820394</v>
      </c>
      <c r="J20" s="291">
        <v>530.27292300960698</v>
      </c>
      <c r="L20" s="291" t="s">
        <v>90</v>
      </c>
      <c r="M20" s="291">
        <v>1224.8449681156401</v>
      </c>
      <c r="N20" s="291">
        <v>859.60848572101497</v>
      </c>
      <c r="O20" s="291">
        <v>666.57955713469698</v>
      </c>
      <c r="P20" s="291">
        <v>179.438046959887</v>
      </c>
      <c r="Q20" s="291">
        <v>13.3190517256863</v>
      </c>
      <c r="R20" s="291">
        <v>199.449277066712</v>
      </c>
      <c r="S20" s="291">
        <v>172.07017566420399</v>
      </c>
      <c r="T20" s="291">
        <v>488.06059681177697</v>
      </c>
      <c r="U20" s="291">
        <v>305.22803164825001</v>
      </c>
      <c r="W20" s="291" t="s">
        <v>90</v>
      </c>
      <c r="X20" s="291">
        <f t="shared" si="1"/>
        <v>0.15007293895436996</v>
      </c>
      <c r="Y20" s="291">
        <f t="shared" si="2"/>
        <v>0.18054530047352146</v>
      </c>
      <c r="Z20" s="291">
        <f t="shared" si="3"/>
        <v>0.23685673919988146</v>
      </c>
      <c r="AA20" s="291">
        <f t="shared" si="4"/>
        <v>8.1888528692759338E-2</v>
      </c>
      <c r="AB20" s="291">
        <f t="shared" si="5"/>
        <v>0.1539073788348499</v>
      </c>
      <c r="AC20" s="291">
        <f t="shared" si="6"/>
        <v>0.26979556596723198</v>
      </c>
      <c r="AD20" s="291">
        <f t="shared" si="7"/>
        <v>0.16026314512390999</v>
      </c>
      <c r="AE20" s="291">
        <f t="shared" si="8"/>
        <v>0.22726060451877803</v>
      </c>
      <c r="AF20" s="291">
        <f t="shared" si="9"/>
        <v>0.57560553896643174</v>
      </c>
      <c r="AH20" s="291" t="s">
        <v>90</v>
      </c>
      <c r="AI20" s="291">
        <f t="shared" si="10"/>
        <v>0.45790187889991352</v>
      </c>
      <c r="AJ20" s="291">
        <f t="shared" si="11"/>
        <v>0.3639517425583445</v>
      </c>
      <c r="AK20" s="291">
        <f t="shared" si="12"/>
        <v>0.24919727769125538</v>
      </c>
      <c r="AM20" s="291"/>
      <c r="AN20" s="291"/>
      <c r="AO20" s="291"/>
      <c r="AP20" s="291"/>
    </row>
    <row r="21" spans="1:42" x14ac:dyDescent="0.25">
      <c r="A21" s="291" t="s">
        <v>91</v>
      </c>
      <c r="B21" s="291">
        <v>8304.0619958263906</v>
      </c>
      <c r="C21" s="291">
        <v>4748.2948529134201</v>
      </c>
      <c r="D21" s="291">
        <v>2827.0893319675602</v>
      </c>
      <c r="E21" s="291">
        <v>2165.34256994727</v>
      </c>
      <c r="F21" s="291">
        <v>85.6822971792228</v>
      </c>
      <c r="G21" s="291">
        <v>1291.03961509449</v>
      </c>
      <c r="H21" s="291">
        <v>1101.7817987891699</v>
      </c>
      <c r="I21" s="291">
        <v>2086.1443119631299</v>
      </c>
      <c r="J21" s="291">
        <v>544.86047448361296</v>
      </c>
      <c r="L21" s="291" t="s">
        <v>91</v>
      </c>
      <c r="M21" s="291">
        <v>1377.6653343908299</v>
      </c>
      <c r="N21" s="291">
        <v>930.18302364056694</v>
      </c>
      <c r="O21" s="291">
        <v>723.16966176199696</v>
      </c>
      <c r="P21" s="291">
        <v>191.69596604247599</v>
      </c>
      <c r="Q21" s="291">
        <v>14.1971969225874</v>
      </c>
      <c r="R21" s="291">
        <v>233.90261047350899</v>
      </c>
      <c r="S21" s="291">
        <v>192.15710094978201</v>
      </c>
      <c r="T21" s="291">
        <v>526.91785764756503</v>
      </c>
      <c r="U21" s="291">
        <v>312.534024302663</v>
      </c>
      <c r="W21" s="291" t="s">
        <v>91</v>
      </c>
      <c r="X21" s="291">
        <f t="shared" si="1"/>
        <v>0.16590258298688551</v>
      </c>
      <c r="Y21" s="291">
        <f t="shared" si="2"/>
        <v>0.19589832823246703</v>
      </c>
      <c r="Z21" s="291">
        <f t="shared" si="3"/>
        <v>0.25580007450938769</v>
      </c>
      <c r="AA21" s="291">
        <f t="shared" si="4"/>
        <v>8.8529163331021621E-2</v>
      </c>
      <c r="AB21" s="291">
        <f t="shared" si="5"/>
        <v>0.16569580169974826</v>
      </c>
      <c r="AC21" s="291">
        <f t="shared" si="6"/>
        <v>0.18117384450390384</v>
      </c>
      <c r="AD21" s="291">
        <f t="shared" si="7"/>
        <v>0.17440576814842809</v>
      </c>
      <c r="AE21" s="291">
        <f t="shared" si="8"/>
        <v>0.25257977342503124</v>
      </c>
      <c r="AF21" s="291">
        <f t="shared" si="9"/>
        <v>0.57360377369796289</v>
      </c>
      <c r="AH21" s="291" t="s">
        <v>91</v>
      </c>
      <c r="AI21" s="291">
        <f t="shared" si="10"/>
        <v>0.43217247739787146</v>
      </c>
      <c r="AJ21" s="291">
        <f t="shared" si="11"/>
        <v>0.34144530350750241</v>
      </c>
      <c r="AK21" s="291">
        <f t="shared" si="12"/>
        <v>0.22685772553089459</v>
      </c>
      <c r="AM21" s="291"/>
      <c r="AN21" s="291"/>
      <c r="AO21" s="291"/>
      <c r="AP21" s="291"/>
    </row>
    <row r="22" spans="1:42" x14ac:dyDescent="0.25">
      <c r="A22" s="291" t="s">
        <v>92</v>
      </c>
      <c r="B22" s="291">
        <v>8497.8459130008196</v>
      </c>
      <c r="C22" s="291">
        <v>4896.54890127215</v>
      </c>
      <c r="D22" s="291">
        <v>2938.89564195915</v>
      </c>
      <c r="E22" s="291">
        <v>2195.6916166183901</v>
      </c>
      <c r="F22" s="291">
        <v>85.898871939278905</v>
      </c>
      <c r="G22" s="291">
        <v>924.21281443491205</v>
      </c>
      <c r="H22" s="291">
        <v>1127.00157726368</v>
      </c>
      <c r="I22" s="291">
        <v>2231.69589888362</v>
      </c>
      <c r="J22" s="291">
        <v>544.39567259017304</v>
      </c>
      <c r="L22" s="291" t="s">
        <v>92</v>
      </c>
      <c r="M22" s="291">
        <v>1503.0664031004701</v>
      </c>
      <c r="N22" s="291">
        <v>1006.4646363657999</v>
      </c>
      <c r="O22" s="291">
        <v>787.67975324225404</v>
      </c>
      <c r="P22" s="291">
        <v>204.044464001286</v>
      </c>
      <c r="Q22" s="291">
        <v>14.8053274405365</v>
      </c>
      <c r="R22" s="291">
        <v>146.44459176170599</v>
      </c>
      <c r="S22" s="291">
        <v>209.93254175067801</v>
      </c>
      <c r="T22" s="291">
        <v>643.37600252696097</v>
      </c>
      <c r="U22" s="291">
        <v>342.20174044401898</v>
      </c>
      <c r="W22" s="291" t="s">
        <v>92</v>
      </c>
      <c r="X22" s="291">
        <f t="shared" si="1"/>
        <v>0.17687616585291749</v>
      </c>
      <c r="Y22" s="291">
        <f t="shared" si="2"/>
        <v>0.20554571324802148</v>
      </c>
      <c r="Z22" s="291">
        <f t="shared" si="3"/>
        <v>0.2680189599101126</v>
      </c>
      <c r="AA22" s="291">
        <f t="shared" si="4"/>
        <v>9.2929472634930954E-2</v>
      </c>
      <c r="AB22" s="291">
        <f t="shared" si="5"/>
        <v>0.17235764691999966</v>
      </c>
      <c r="AC22" s="291">
        <f t="shared" si="6"/>
        <v>0.15845332316804767</v>
      </c>
      <c r="AD22" s="291">
        <f t="shared" si="7"/>
        <v>0.18627528655318015</v>
      </c>
      <c r="AE22" s="291">
        <f t="shared" si="8"/>
        <v>0.28829017557849274</v>
      </c>
      <c r="AF22" s="291">
        <f t="shared" si="9"/>
        <v>0.62859011868309278</v>
      </c>
      <c r="AH22" s="291" t="s">
        <v>92</v>
      </c>
      <c r="AI22" s="291">
        <f t="shared" si="10"/>
        <v>0.43444272756211555</v>
      </c>
      <c r="AJ22" s="291">
        <f t="shared" si="11"/>
        <v>0.34302077286090732</v>
      </c>
      <c r="AK22" s="291">
        <f t="shared" si="12"/>
        <v>0.22766907685391533</v>
      </c>
      <c r="AM22" s="291"/>
      <c r="AN22" s="291"/>
      <c r="AO22" s="291"/>
      <c r="AP22" s="291"/>
    </row>
    <row r="23" spans="1:42" x14ac:dyDescent="0.25">
      <c r="A23" s="291" t="s">
        <v>93</v>
      </c>
      <c r="B23" s="291">
        <v>8805.7960654497201</v>
      </c>
      <c r="C23" s="291">
        <v>4985.3006644156703</v>
      </c>
      <c r="D23" s="291">
        <v>2997.4248085987501</v>
      </c>
      <c r="E23" s="291">
        <v>2224.1791553911098</v>
      </c>
      <c r="F23" s="291">
        <v>85.066474775937394</v>
      </c>
      <c r="G23" s="291">
        <v>1257.1995263240899</v>
      </c>
      <c r="H23" s="291">
        <v>1267.22325944412</v>
      </c>
      <c r="I23" s="291">
        <v>2373.3557663575698</v>
      </c>
      <c r="J23" s="291">
        <v>674.39790070381298</v>
      </c>
      <c r="L23" s="291" t="s">
        <v>93</v>
      </c>
      <c r="M23" s="291">
        <v>1771.3846887299101</v>
      </c>
      <c r="N23" s="291">
        <v>1097.49637713835</v>
      </c>
      <c r="O23" s="291">
        <v>822.01727155518802</v>
      </c>
      <c r="P23" s="291">
        <v>262.33381519453701</v>
      </c>
      <c r="Q23" s="291">
        <v>17.519027458599201</v>
      </c>
      <c r="R23" s="291">
        <v>291.58462631431399</v>
      </c>
      <c r="S23" s="291">
        <v>268.820739236983</v>
      </c>
      <c r="T23" s="291">
        <v>788.51216131538604</v>
      </c>
      <c r="U23" s="291">
        <v>412.05860747258902</v>
      </c>
      <c r="W23" s="291" t="s">
        <v>93</v>
      </c>
      <c r="X23" s="291">
        <f t="shared" si="1"/>
        <v>0.20116122103714013</v>
      </c>
      <c r="Y23" s="291">
        <f t="shared" si="2"/>
        <v>0.22014647681575453</v>
      </c>
      <c r="Z23" s="291">
        <f t="shared" si="3"/>
        <v>0.27424116501506784</v>
      </c>
      <c r="AA23" s="291">
        <f t="shared" si="4"/>
        <v>0.11794635093071315</v>
      </c>
      <c r="AB23" s="291">
        <f t="shared" si="5"/>
        <v>0.20594514472057066</v>
      </c>
      <c r="AC23" s="291">
        <f t="shared" si="6"/>
        <v>0.23193186141811131</v>
      </c>
      <c r="AD23" s="291">
        <f t="shared" si="7"/>
        <v>0.21213368460022103</v>
      </c>
      <c r="AE23" s="291">
        <f t="shared" si="8"/>
        <v>0.33223512989185322</v>
      </c>
      <c r="AF23" s="291">
        <f t="shared" si="9"/>
        <v>0.61100220958955798</v>
      </c>
      <c r="AH23" s="291" t="s">
        <v>93</v>
      </c>
      <c r="AI23" s="291">
        <f t="shared" si="10"/>
        <v>0.50127731099008244</v>
      </c>
      <c r="AJ23" s="291">
        <f t="shared" si="11"/>
        <v>0.37774500282892637</v>
      </c>
      <c r="AK23" s="291">
        <f t="shared" si="12"/>
        <v>0.23261949258917705</v>
      </c>
      <c r="AM23" s="291"/>
      <c r="AN23" s="291"/>
      <c r="AO23" s="291"/>
      <c r="AP23" s="291"/>
    </row>
    <row r="24" spans="1:42" x14ac:dyDescent="0.25">
      <c r="A24" s="291" t="s">
        <v>94</v>
      </c>
      <c r="B24" s="291">
        <v>8977.6941590398001</v>
      </c>
      <c r="C24" s="291">
        <v>5017.0105197143303</v>
      </c>
      <c r="D24" s="291">
        <v>3017.5457657071302</v>
      </c>
      <c r="E24" s="291">
        <v>2230.6438037202302</v>
      </c>
      <c r="F24" s="291">
        <v>87.052430083461502</v>
      </c>
      <c r="G24" s="291">
        <v>1455.27488853042</v>
      </c>
      <c r="H24" s="291">
        <v>1285.0668679798</v>
      </c>
      <c r="I24" s="291">
        <v>2323.14142731124</v>
      </c>
      <c r="J24" s="291">
        <v>674.70714101864405</v>
      </c>
      <c r="L24" s="291" t="s">
        <v>94</v>
      </c>
      <c r="M24" s="291">
        <v>1886.0021639572799</v>
      </c>
      <c r="N24" s="291">
        <v>1169.1586795594801</v>
      </c>
      <c r="O24" s="291">
        <v>871.96233872475898</v>
      </c>
      <c r="P24" s="291">
        <v>274.95718360709799</v>
      </c>
      <c r="Q24" s="291">
        <v>18.5530591955483</v>
      </c>
      <c r="R24" s="291">
        <v>335.84195651514199</v>
      </c>
      <c r="S24" s="291">
        <v>307.28393629908197</v>
      </c>
      <c r="T24" s="291">
        <v>821.04588108333803</v>
      </c>
      <c r="U24" s="291">
        <v>412.05454888561599</v>
      </c>
      <c r="W24" s="291" t="s">
        <v>94</v>
      </c>
      <c r="X24" s="291">
        <f t="shared" si="1"/>
        <v>0.21007645510603976</v>
      </c>
      <c r="Y24" s="291">
        <f t="shared" si="2"/>
        <v>0.23303891330609613</v>
      </c>
      <c r="Z24" s="291">
        <f t="shared" si="3"/>
        <v>0.28896408088790787</v>
      </c>
      <c r="AA24" s="291">
        <f t="shared" si="4"/>
        <v>0.12326359912260713</v>
      </c>
      <c r="AB24" s="291">
        <f t="shared" si="5"/>
        <v>0.21312511526399158</v>
      </c>
      <c r="AC24" s="291">
        <f t="shared" si="6"/>
        <v>0.23077561439563163</v>
      </c>
      <c r="AD24" s="291">
        <f t="shared" si="7"/>
        <v>0.23911902481942454</v>
      </c>
      <c r="AE24" s="291">
        <f t="shared" si="8"/>
        <v>0.35342053283152935</v>
      </c>
      <c r="AF24" s="291">
        <f t="shared" si="9"/>
        <v>0.61071615199375773</v>
      </c>
      <c r="AH24" s="291" t="s">
        <v>94</v>
      </c>
      <c r="AI24" s="291">
        <f t="shared" si="10"/>
        <v>0.47256002993001273</v>
      </c>
      <c r="AJ24" s="291">
        <f t="shared" si="11"/>
        <v>0.34942196351418231</v>
      </c>
      <c r="AK24" s="291">
        <f t="shared" si="12"/>
        <v>0.21848042211204458</v>
      </c>
      <c r="AM24" s="291"/>
      <c r="AN24" s="291"/>
      <c r="AO24" s="291"/>
      <c r="AP24" s="291"/>
    </row>
    <row r="25" spans="1:42" x14ac:dyDescent="0.25">
      <c r="A25" s="291" t="s">
        <v>95</v>
      </c>
      <c r="B25" s="291">
        <v>9152.3861740553202</v>
      </c>
      <c r="C25" s="291">
        <v>5108.3781710804897</v>
      </c>
      <c r="D25" s="291">
        <v>3086.4155451070201</v>
      </c>
      <c r="E25" s="291">
        <v>2252.0495665599001</v>
      </c>
      <c r="F25" s="291">
        <v>86.772544702313894</v>
      </c>
      <c r="G25" s="291">
        <v>1715.9164836612999</v>
      </c>
      <c r="H25" s="291">
        <v>1282.30177775278</v>
      </c>
      <c r="I25" s="291">
        <v>2336.9786096648099</v>
      </c>
      <c r="J25" s="291">
        <v>742.10895220830002</v>
      </c>
      <c r="L25" s="291" t="s">
        <v>95</v>
      </c>
      <c r="M25" s="291">
        <v>2037.56189803908</v>
      </c>
      <c r="N25" s="291">
        <v>1272.5303734709701</v>
      </c>
      <c r="O25" s="291">
        <v>945.49660502585903</v>
      </c>
      <c r="P25" s="291">
        <v>304.79530008576398</v>
      </c>
      <c r="Q25" s="291">
        <v>19.631813155378701</v>
      </c>
      <c r="R25" s="291">
        <v>364.022643450305</v>
      </c>
      <c r="S25" s="291">
        <v>341.73411815596802</v>
      </c>
      <c r="T25" s="291">
        <v>822.79938246061795</v>
      </c>
      <c r="U25" s="291">
        <v>445.29739359440902</v>
      </c>
      <c r="W25" s="291" t="s">
        <v>95</v>
      </c>
      <c r="X25" s="291">
        <f t="shared" si="1"/>
        <v>0.22262630305253597</v>
      </c>
      <c r="Y25" s="291">
        <f t="shared" si="2"/>
        <v>0.24910653261244617</v>
      </c>
      <c r="Z25" s="291">
        <f t="shared" si="3"/>
        <v>0.30634131768963546</v>
      </c>
      <c r="AA25" s="291">
        <f t="shared" si="4"/>
        <v>0.13534129293226504</v>
      </c>
      <c r="AB25" s="291">
        <f t="shared" si="5"/>
        <v>0.22624452495577435</v>
      </c>
      <c r="AC25" s="291">
        <f t="shared" si="6"/>
        <v>0.21214473251843791</v>
      </c>
      <c r="AD25" s="291">
        <f t="shared" si="7"/>
        <v>0.26650054151438002</v>
      </c>
      <c r="AE25" s="291">
        <f t="shared" si="8"/>
        <v>0.35207826852066526</v>
      </c>
      <c r="AF25" s="291">
        <f t="shared" si="9"/>
        <v>0.60004315036132327</v>
      </c>
      <c r="AH25" s="291" t="s">
        <v>95</v>
      </c>
      <c r="AI25" s="291">
        <f t="shared" si="10"/>
        <v>0.47096667637662248</v>
      </c>
      <c r="AJ25" s="291">
        <f t="shared" si="11"/>
        <v>0.34593440443505385</v>
      </c>
      <c r="AK25" s="291">
        <f t="shared" si="12"/>
        <v>0.21854422877801002</v>
      </c>
      <c r="AM25" s="291"/>
      <c r="AN25" s="291"/>
      <c r="AO25" s="291"/>
      <c r="AP25" s="291"/>
    </row>
    <row r="26" spans="1:42" x14ac:dyDescent="0.25">
      <c r="A26" s="291" t="s">
        <v>96</v>
      </c>
      <c r="B26" s="291">
        <v>9206.49202524666</v>
      </c>
      <c r="C26" s="291">
        <v>5130.5827672058103</v>
      </c>
      <c r="D26" s="291">
        <v>3132.37276043768</v>
      </c>
      <c r="E26" s="291">
        <v>2214.5446494344101</v>
      </c>
      <c r="F26" s="291">
        <v>86.497734082025005</v>
      </c>
      <c r="G26" s="291">
        <v>1833.8293769940601</v>
      </c>
      <c r="H26" s="291">
        <v>1315.0367645817901</v>
      </c>
      <c r="I26" s="291">
        <v>2348.6579570071399</v>
      </c>
      <c r="J26" s="291">
        <v>761.92556241675504</v>
      </c>
      <c r="L26" s="291" t="s">
        <v>96</v>
      </c>
      <c r="M26" s="291">
        <v>2129.0497431348399</v>
      </c>
      <c r="N26" s="291">
        <v>1334.0490195642201</v>
      </c>
      <c r="O26" s="291">
        <v>995.68736992702395</v>
      </c>
      <c r="P26" s="291">
        <v>317.97409984434501</v>
      </c>
      <c r="Q26" s="291">
        <v>20.603033143092599</v>
      </c>
      <c r="R26" s="291">
        <v>398.366774672752</v>
      </c>
      <c r="S26" s="291">
        <v>369.62396955507899</v>
      </c>
      <c r="T26" s="291">
        <v>779.95044662414102</v>
      </c>
      <c r="U26" s="291">
        <v>458.52874039368601</v>
      </c>
      <c r="W26" s="291" t="s">
        <v>96</v>
      </c>
      <c r="X26" s="291">
        <f t="shared" si="1"/>
        <v>0.23125526392641377</v>
      </c>
      <c r="Y26" s="291">
        <f t="shared" si="2"/>
        <v>0.26001900370681719</v>
      </c>
      <c r="Z26" s="291">
        <f t="shared" si="3"/>
        <v>0.31787001295078898</v>
      </c>
      <c r="AA26" s="291">
        <f t="shared" si="4"/>
        <v>0.14358441584167422</v>
      </c>
      <c r="AB26" s="291">
        <f t="shared" si="5"/>
        <v>0.23819159382319693</v>
      </c>
      <c r="AC26" s="291">
        <f t="shared" si="6"/>
        <v>0.21723219164791596</v>
      </c>
      <c r="AD26" s="291">
        <f t="shared" si="7"/>
        <v>0.28107500832695531</v>
      </c>
      <c r="AE26" s="291">
        <f t="shared" si="8"/>
        <v>0.33208345399856365</v>
      </c>
      <c r="AF26" s="291">
        <f t="shared" si="9"/>
        <v>0.60180254215290618</v>
      </c>
      <c r="AH26" s="291" t="s">
        <v>96</v>
      </c>
      <c r="AI26" s="291">
        <f t="shared" si="10"/>
        <v>0.46051477024087645</v>
      </c>
      <c r="AJ26" s="291">
        <f t="shared" si="11"/>
        <v>0.33584188978289559</v>
      </c>
      <c r="AK26" s="291">
        <f t="shared" si="12"/>
        <v>0.21536779113415286</v>
      </c>
      <c r="AM26" s="291"/>
      <c r="AN26" s="291"/>
      <c r="AO26" s="291"/>
      <c r="AP26" s="291"/>
    </row>
    <row r="27" spans="1:42" x14ac:dyDescent="0.25">
      <c r="A27" s="291" t="s">
        <v>97</v>
      </c>
      <c r="B27" s="291">
        <v>9255.8412438993601</v>
      </c>
      <c r="C27" s="291">
        <v>5251.0949228084401</v>
      </c>
      <c r="D27" s="291">
        <v>3225.0663556506402</v>
      </c>
      <c r="E27" s="291">
        <v>2202.2315805520102</v>
      </c>
      <c r="F27" s="291">
        <v>87.3953502129051</v>
      </c>
      <c r="G27" s="291">
        <v>1598.38971756508</v>
      </c>
      <c r="H27" s="291">
        <v>1355.7973212070101</v>
      </c>
      <c r="I27" s="291">
        <v>2442.6572610091798</v>
      </c>
      <c r="J27" s="291">
        <v>784.37063934263904</v>
      </c>
      <c r="L27" s="291" t="s">
        <v>97</v>
      </c>
      <c r="M27" s="291">
        <v>2205.9917626282399</v>
      </c>
      <c r="N27" s="291">
        <v>1438.6155734296001</v>
      </c>
      <c r="O27" s="291">
        <v>1067.9744657369399</v>
      </c>
      <c r="P27" s="291">
        <v>352.54333328897002</v>
      </c>
      <c r="Q27" s="291">
        <v>22.1068380647271</v>
      </c>
      <c r="R27" s="291">
        <v>417.45873413432201</v>
      </c>
      <c r="S27" s="291">
        <v>401.05355308825699</v>
      </c>
      <c r="T27" s="291">
        <v>829.38302615432406</v>
      </c>
      <c r="U27" s="291">
        <v>474.64107981870302</v>
      </c>
      <c r="W27" s="291" t="s">
        <v>97</v>
      </c>
      <c r="X27" s="291">
        <f t="shared" si="1"/>
        <v>0.23833509072794831</v>
      </c>
      <c r="Y27" s="291">
        <f t="shared" si="2"/>
        <v>0.27396487676901221</v>
      </c>
      <c r="Z27" s="291">
        <f t="shared" si="3"/>
        <v>0.33114805959441468</v>
      </c>
      <c r="AA27" s="291">
        <f t="shared" si="4"/>
        <v>0.16008458710804688</v>
      </c>
      <c r="AB27" s="291">
        <f t="shared" si="5"/>
        <v>0.25295210798826606</v>
      </c>
      <c r="AC27" s="291">
        <f t="shared" si="6"/>
        <v>0.26117456183981286</v>
      </c>
      <c r="AD27" s="291">
        <f t="shared" si="7"/>
        <v>0.29580642092670284</v>
      </c>
      <c r="AE27" s="291">
        <f t="shared" si="8"/>
        <v>0.33954130175907932</v>
      </c>
      <c r="AF27" s="291">
        <f t="shared" si="9"/>
        <v>0.60512346588659616</v>
      </c>
      <c r="AH27" s="291" t="s">
        <v>97</v>
      </c>
      <c r="AI27" s="291">
        <f t="shared" si="10"/>
        <v>0.44443111239666577</v>
      </c>
      <c r="AJ27" s="291">
        <f t="shared" si="11"/>
        <v>0.32309872496392578</v>
      </c>
      <c r="AK27" s="291">
        <f t="shared" si="12"/>
        <v>0.21515995112022135</v>
      </c>
      <c r="AM27" s="291"/>
      <c r="AN27" s="291"/>
      <c r="AO27" s="291"/>
      <c r="AP27" s="291"/>
    </row>
    <row r="28" spans="1:42" x14ac:dyDescent="0.25">
      <c r="A28" s="291" t="s">
        <v>98</v>
      </c>
      <c r="B28" s="291">
        <v>9414.8453247678608</v>
      </c>
      <c r="C28" s="291">
        <v>5374.6490502005199</v>
      </c>
      <c r="D28" s="291">
        <v>3326.2521754158802</v>
      </c>
      <c r="E28" s="291">
        <v>2207.4962713160699</v>
      </c>
      <c r="F28" s="291">
        <v>87.845396091004503</v>
      </c>
      <c r="G28" s="291">
        <v>1983.8952774264601</v>
      </c>
      <c r="H28" s="291">
        <v>1409.2099024178799</v>
      </c>
      <c r="I28" s="291">
        <v>2389.4705931834401</v>
      </c>
      <c r="J28" s="291">
        <v>867.62558864165601</v>
      </c>
      <c r="L28" s="291" t="s">
        <v>98</v>
      </c>
      <c r="M28" s="291">
        <v>2340.2853634347298</v>
      </c>
      <c r="N28" s="291">
        <v>1573.8064490050599</v>
      </c>
      <c r="O28" s="291">
        <v>1168.7197262367399</v>
      </c>
      <c r="P28" s="291">
        <v>377.12282723745801</v>
      </c>
      <c r="Q28" s="291">
        <v>23.6900351087193</v>
      </c>
      <c r="R28" s="291">
        <v>491.33609196219902</v>
      </c>
      <c r="S28" s="291">
        <v>442.29392213365298</v>
      </c>
      <c r="T28" s="291">
        <v>848.00196418557096</v>
      </c>
      <c r="U28" s="291">
        <v>541.37139673585796</v>
      </c>
      <c r="W28" s="291" t="s">
        <v>98</v>
      </c>
      <c r="X28" s="291">
        <f t="shared" si="1"/>
        <v>0.24857395769191074</v>
      </c>
      <c r="Y28" s="291">
        <f t="shared" si="2"/>
        <v>0.29282031892786442</v>
      </c>
      <c r="Z28" s="291">
        <f t="shared" si="3"/>
        <v>0.3513623335219962</v>
      </c>
      <c r="AA28" s="291">
        <f t="shared" si="4"/>
        <v>0.17083735639228242</v>
      </c>
      <c r="AB28" s="291">
        <f t="shared" si="5"/>
        <v>0.26967873289770727</v>
      </c>
      <c r="AC28" s="291">
        <f t="shared" si="6"/>
        <v>0.24766231239764222</v>
      </c>
      <c r="AD28" s="291">
        <f t="shared" si="7"/>
        <v>0.31385950480107921</v>
      </c>
      <c r="AE28" s="291">
        <f t="shared" si="8"/>
        <v>0.35489114894517126</v>
      </c>
      <c r="AF28" s="291">
        <f t="shared" si="9"/>
        <v>0.623968914498502</v>
      </c>
      <c r="AH28" s="291" t="s">
        <v>98</v>
      </c>
      <c r="AI28" s="291">
        <f t="shared" si="10"/>
        <v>0.46321747171930244</v>
      </c>
      <c r="AJ28" s="291">
        <f t="shared" si="11"/>
        <v>0.33604395424177663</v>
      </c>
      <c r="AK28" s="291">
        <f t="shared" si="12"/>
        <v>0.23132708736908558</v>
      </c>
      <c r="AM28" s="291"/>
      <c r="AN28" s="291"/>
      <c r="AO28" s="291"/>
      <c r="AP28" s="291"/>
    </row>
    <row r="29" spans="1:42" x14ac:dyDescent="0.25">
      <c r="A29" s="291" t="s">
        <v>99</v>
      </c>
      <c r="B29" s="291">
        <v>9691.9590423073805</v>
      </c>
      <c r="C29" s="291">
        <v>5469.2213344850898</v>
      </c>
      <c r="D29" s="291">
        <v>3394.9697720170602</v>
      </c>
      <c r="E29" s="291">
        <v>2221.1905834526701</v>
      </c>
      <c r="F29" s="291">
        <v>88.416228436635194</v>
      </c>
      <c r="G29" s="291">
        <v>1914.4285519068601</v>
      </c>
      <c r="H29" s="291">
        <v>1430.44735617727</v>
      </c>
      <c r="I29" s="291">
        <v>2445.7624203519399</v>
      </c>
      <c r="J29" s="291">
        <v>856.312088445001</v>
      </c>
      <c r="L29" s="291" t="s">
        <v>99</v>
      </c>
      <c r="M29" s="291">
        <v>2482.3051216009399</v>
      </c>
      <c r="N29" s="291">
        <v>1659.81490053581</v>
      </c>
      <c r="O29" s="291">
        <v>1238.5118796188699</v>
      </c>
      <c r="P29" s="291">
        <v>395.04987667296803</v>
      </c>
      <c r="Q29" s="291">
        <v>24.3523738972867</v>
      </c>
      <c r="R29" s="291">
        <v>540.35651780162505</v>
      </c>
      <c r="S29" s="291">
        <v>463.35676844165499</v>
      </c>
      <c r="T29" s="291">
        <v>827.18024292873804</v>
      </c>
      <c r="U29" s="291">
        <v>547.58524921798505</v>
      </c>
      <c r="W29" s="291" t="s">
        <v>99</v>
      </c>
      <c r="X29" s="291">
        <f t="shared" si="1"/>
        <v>0.25612005898551277</v>
      </c>
      <c r="Y29" s="291">
        <f t="shared" si="2"/>
        <v>0.30348285414418624</v>
      </c>
      <c r="Z29" s="291">
        <f t="shared" si="3"/>
        <v>0.36480792548648538</v>
      </c>
      <c r="AA29" s="291">
        <f t="shared" si="4"/>
        <v>0.1778550114591668</v>
      </c>
      <c r="AB29" s="291">
        <f t="shared" si="5"/>
        <v>0.27542877962431062</v>
      </c>
      <c r="AC29" s="291">
        <f t="shared" si="6"/>
        <v>0.28225473197388579</v>
      </c>
      <c r="AD29" s="291">
        <f t="shared" si="7"/>
        <v>0.32392437683266473</v>
      </c>
      <c r="AE29" s="291">
        <f t="shared" si="8"/>
        <v>0.33820956444727307</v>
      </c>
      <c r="AF29" s="291">
        <f t="shared" si="9"/>
        <v>0.63946925029676871</v>
      </c>
      <c r="AH29" s="291" t="s">
        <v>99</v>
      </c>
      <c r="AI29" s="291">
        <f t="shared" si="10"/>
        <v>0.44213160828662756</v>
      </c>
      <c r="AJ29" s="291">
        <f t="shared" si="11"/>
        <v>0.32175529518216428</v>
      </c>
      <c r="AK29" s="291">
        <f t="shared" si="12"/>
        <v>0.22059546364905575</v>
      </c>
      <c r="AM29" s="291"/>
      <c r="AN29" s="291"/>
      <c r="AO29" s="291"/>
      <c r="AP29" s="291"/>
    </row>
    <row r="30" spans="1:42" x14ac:dyDescent="0.25">
      <c r="A30" s="291" t="s">
        <v>100</v>
      </c>
      <c r="B30" s="291">
        <v>9611.1091083003103</v>
      </c>
      <c r="C30" s="291">
        <v>5516.5867338920898</v>
      </c>
      <c r="D30" s="291">
        <v>3447.5681246776599</v>
      </c>
      <c r="E30" s="291">
        <v>2215.8030173494099</v>
      </c>
      <c r="F30" s="291">
        <v>88.418094941722003</v>
      </c>
      <c r="G30" s="291">
        <v>1885.1213425005401</v>
      </c>
      <c r="H30" s="291">
        <v>1456.5056714781999</v>
      </c>
      <c r="I30" s="291">
        <v>2480.7525466401999</v>
      </c>
      <c r="J30" s="291">
        <v>879.77033804417601</v>
      </c>
      <c r="L30" s="291" t="s">
        <v>100</v>
      </c>
      <c r="M30" s="291">
        <v>2552.6720438263801</v>
      </c>
      <c r="N30" s="291">
        <v>1737.0586287594499</v>
      </c>
      <c r="O30" s="291">
        <v>1290.0185489778801</v>
      </c>
      <c r="P30" s="291">
        <v>421.419704685569</v>
      </c>
      <c r="Q30" s="291">
        <v>25.2086964617395</v>
      </c>
      <c r="R30" s="291">
        <v>562.71375382992505</v>
      </c>
      <c r="S30" s="291">
        <v>477.93163278213302</v>
      </c>
      <c r="T30" s="291">
        <v>785.42100917084701</v>
      </c>
      <c r="U30" s="291">
        <v>563.67996860194501</v>
      </c>
      <c r="W30" s="291" t="s">
        <v>100</v>
      </c>
      <c r="X30" s="291">
        <f t="shared" si="1"/>
        <v>0.26559599054201255</v>
      </c>
      <c r="Y30" s="291">
        <f t="shared" si="2"/>
        <v>0.31487923829558129</v>
      </c>
      <c r="Z30" s="291">
        <f t="shared" si="3"/>
        <v>0.37418217779191643</v>
      </c>
      <c r="AA30" s="291">
        <f t="shared" si="4"/>
        <v>0.19018825292046046</v>
      </c>
      <c r="AB30" s="291">
        <f t="shared" si="5"/>
        <v>0.28510788971821904</v>
      </c>
      <c r="AC30" s="291">
        <f t="shared" si="6"/>
        <v>0.29850266990426577</v>
      </c>
      <c r="AD30" s="291">
        <f t="shared" si="7"/>
        <v>0.32813578562799739</v>
      </c>
      <c r="AE30" s="291">
        <f t="shared" si="8"/>
        <v>0.31660594694725991</v>
      </c>
      <c r="AF30" s="291">
        <f t="shared" si="9"/>
        <v>0.64071263172507742</v>
      </c>
      <c r="AH30" s="291" t="s">
        <v>100</v>
      </c>
      <c r="AI30" s="291">
        <f t="shared" si="10"/>
        <v>0.43695493297252613</v>
      </c>
      <c r="AJ30" s="291">
        <f t="shared" si="11"/>
        <v>0.31883249563106786</v>
      </c>
      <c r="AK30" s="291">
        <f t="shared" si="12"/>
        <v>0.22081958000253152</v>
      </c>
      <c r="AM30" s="291"/>
      <c r="AN30" s="291"/>
      <c r="AO30" s="291"/>
      <c r="AP30" s="291"/>
    </row>
    <row r="31" spans="1:42" x14ac:dyDescent="0.25">
      <c r="A31" s="291" t="s">
        <v>101</v>
      </c>
      <c r="B31" s="291">
        <v>9645.1837931447699</v>
      </c>
      <c r="C31" s="291">
        <v>5635.6961124990903</v>
      </c>
      <c r="D31" s="291">
        <v>3522.59001214094</v>
      </c>
      <c r="E31" s="291">
        <v>2239.9573179174999</v>
      </c>
      <c r="F31" s="291">
        <v>88.453398033365303</v>
      </c>
      <c r="G31" s="291">
        <v>1714.5890394473699</v>
      </c>
      <c r="H31" s="291">
        <v>1401.6265076682801</v>
      </c>
      <c r="I31" s="291">
        <v>2562.7628579859102</v>
      </c>
      <c r="J31" s="291">
        <v>905.53862642994</v>
      </c>
      <c r="L31" s="291" t="s">
        <v>101</v>
      </c>
      <c r="M31" s="291">
        <v>2630.6125168397002</v>
      </c>
      <c r="N31" s="291">
        <v>1865.08255405518</v>
      </c>
      <c r="O31" s="291">
        <v>1374.40072091052</v>
      </c>
      <c r="P31" s="291">
        <v>462.594113948764</v>
      </c>
      <c r="Q31" s="291">
        <v>29.831014895846</v>
      </c>
      <c r="R31" s="291">
        <v>570.41768170600403</v>
      </c>
      <c r="S31" s="291">
        <v>470.79274671835702</v>
      </c>
      <c r="T31" s="291">
        <v>800.07709169243697</v>
      </c>
      <c r="U31" s="291">
        <v>578.42860389562202</v>
      </c>
      <c r="W31" s="291" t="s">
        <v>101</v>
      </c>
      <c r="X31" s="291">
        <f t="shared" si="1"/>
        <v>0.27273845405718294</v>
      </c>
      <c r="Y31" s="291">
        <f t="shared" si="2"/>
        <v>0.33094093734378605</v>
      </c>
      <c r="Z31" s="291">
        <f t="shared" si="3"/>
        <v>0.3901676653182794</v>
      </c>
      <c r="AA31" s="291">
        <f t="shared" si="4"/>
        <v>0.20651916456106412</v>
      </c>
      <c r="AB31" s="291">
        <f t="shared" si="5"/>
        <v>0.33725120299610772</v>
      </c>
      <c r="AC31" s="291">
        <f t="shared" si="6"/>
        <v>0.33268478252366274</v>
      </c>
      <c r="AD31" s="291">
        <f t="shared" si="7"/>
        <v>0.33589029897954709</v>
      </c>
      <c r="AE31" s="291">
        <f t="shared" si="8"/>
        <v>0.31219318213516722</v>
      </c>
      <c r="AF31" s="291">
        <f t="shared" si="9"/>
        <v>0.63876745509582533</v>
      </c>
      <c r="AH31" s="291" t="s">
        <v>101</v>
      </c>
      <c r="AI31" s="291">
        <f t="shared" si="10"/>
        <v>0.42085877509757247</v>
      </c>
      <c r="AJ31" s="291">
        <f t="shared" si="11"/>
        <v>0.31347856690546289</v>
      </c>
      <c r="AK31" s="291">
        <f t="shared" si="12"/>
        <v>0.21988362033284939</v>
      </c>
      <c r="AM31" s="291"/>
      <c r="AN31" s="291"/>
      <c r="AO31" s="291"/>
      <c r="AP31" s="291"/>
    </row>
    <row r="32" spans="1:42" x14ac:dyDescent="0.25">
      <c r="A32" s="291" t="s">
        <v>102</v>
      </c>
      <c r="B32" s="291">
        <v>9811.6049726292895</v>
      </c>
      <c r="C32" s="291">
        <v>5728.3064567924303</v>
      </c>
      <c r="D32" s="291">
        <v>3590.7438935947798</v>
      </c>
      <c r="E32" s="291">
        <v>2260.50796714119</v>
      </c>
      <c r="F32" s="291">
        <v>89.407678090085298</v>
      </c>
      <c r="G32" s="291">
        <v>1660.378836675</v>
      </c>
      <c r="H32" s="291">
        <v>1426.53666335566</v>
      </c>
      <c r="I32" s="291">
        <v>2706.8195720160502</v>
      </c>
      <c r="J32" s="291">
        <v>952.83230716814103</v>
      </c>
      <c r="L32" s="291" t="s">
        <v>102</v>
      </c>
      <c r="M32" s="291">
        <v>2809.2772906746</v>
      </c>
      <c r="N32" s="291">
        <v>1972.34317379955</v>
      </c>
      <c r="O32" s="291">
        <v>1447.70744245843</v>
      </c>
      <c r="P32" s="291">
        <v>487.97765392276398</v>
      </c>
      <c r="Q32" s="291">
        <v>31.530595618212502</v>
      </c>
      <c r="R32" s="291">
        <v>560.71128621251705</v>
      </c>
      <c r="S32" s="291">
        <v>499.64536712005003</v>
      </c>
      <c r="T32" s="291">
        <v>932.43298240789295</v>
      </c>
      <c r="U32" s="291">
        <v>637.64889668979902</v>
      </c>
      <c r="W32" s="291" t="s">
        <v>102</v>
      </c>
      <c r="X32" s="291">
        <f t="shared" si="1"/>
        <v>0.28632189111887746</v>
      </c>
      <c r="Y32" s="291">
        <f t="shared" si="2"/>
        <v>0.34431523325027641</v>
      </c>
      <c r="Z32" s="291">
        <f t="shared" si="3"/>
        <v>0.4031775825173361</v>
      </c>
      <c r="AA32" s="291">
        <f t="shared" si="4"/>
        <v>0.21587079586359414</v>
      </c>
      <c r="AB32" s="291">
        <f t="shared" si="5"/>
        <v>0.35266093798390485</v>
      </c>
      <c r="AC32" s="291">
        <f t="shared" si="6"/>
        <v>0.33770081491484932</v>
      </c>
      <c r="AD32" s="291">
        <f t="shared" si="7"/>
        <v>0.35025063144520097</v>
      </c>
      <c r="AE32" s="291">
        <f t="shared" si="8"/>
        <v>0.34447548408755341</v>
      </c>
      <c r="AF32" s="291">
        <f t="shared" si="9"/>
        <v>0.66921418584653081</v>
      </c>
      <c r="AH32" s="291" t="s">
        <v>102</v>
      </c>
      <c r="AI32" s="291">
        <f t="shared" si="10"/>
        <v>0.44045425062329796</v>
      </c>
      <c r="AJ32" s="291">
        <f t="shared" si="11"/>
        <v>0.32744395034807444</v>
      </c>
      <c r="AK32" s="291">
        <f t="shared" si="12"/>
        <v>0.22697969289342687</v>
      </c>
      <c r="AM32" s="291"/>
      <c r="AN32" s="291"/>
      <c r="AO32" s="291"/>
      <c r="AP32" s="291"/>
    </row>
    <row r="33" spans="1:42" x14ac:dyDescent="0.25">
      <c r="A33" s="291" t="s">
        <v>103</v>
      </c>
      <c r="B33" s="291">
        <v>10125.517305032099</v>
      </c>
      <c r="C33" s="291">
        <v>5824.8628636703997</v>
      </c>
      <c r="D33" s="291">
        <v>3665.5921244671899</v>
      </c>
      <c r="E33" s="291">
        <v>2278.8656769139702</v>
      </c>
      <c r="F33" s="291">
        <v>88.688155775194701</v>
      </c>
      <c r="G33" s="291">
        <v>1927.0590460783201</v>
      </c>
      <c r="H33" s="291">
        <v>1480.2317111142199</v>
      </c>
      <c r="I33" s="291">
        <v>2712.9161594805601</v>
      </c>
      <c r="J33" s="291">
        <v>993.79191264067094</v>
      </c>
      <c r="L33" s="291" t="s">
        <v>103</v>
      </c>
      <c r="M33" s="291">
        <v>3008.58701096085</v>
      </c>
      <c r="N33" s="291">
        <v>2074.7695399117401</v>
      </c>
      <c r="O33" s="291">
        <v>1528.5699740206701</v>
      </c>
      <c r="P33" s="291">
        <v>512.97198157366995</v>
      </c>
      <c r="Q33" s="291">
        <v>32.195015940139399</v>
      </c>
      <c r="R33" s="291">
        <v>428.225737629533</v>
      </c>
      <c r="S33" s="291">
        <v>534.74241793829594</v>
      </c>
      <c r="T33" s="291">
        <v>1006.60036633538</v>
      </c>
      <c r="U33" s="291">
        <v>673.57845953625201</v>
      </c>
      <c r="W33" s="291" t="s">
        <v>103</v>
      </c>
      <c r="X33" s="291">
        <f t="shared" si="1"/>
        <v>0.2971292152614925</v>
      </c>
      <c r="Y33" s="291">
        <f t="shared" si="2"/>
        <v>0.35619199772960375</v>
      </c>
      <c r="Z33" s="291">
        <f t="shared" si="3"/>
        <v>0.41700492638494374</v>
      </c>
      <c r="AA33" s="291">
        <f t="shared" si="4"/>
        <v>0.22509970059680495</v>
      </c>
      <c r="AB33" s="291">
        <f t="shared" si="5"/>
        <v>0.36301370412692763</v>
      </c>
      <c r="AC33" s="291">
        <f t="shared" si="6"/>
        <v>0.22221723745362026</v>
      </c>
      <c r="AD33" s="291">
        <f t="shared" si="7"/>
        <v>0.36125588576654494</v>
      </c>
      <c r="AE33" s="291">
        <f t="shared" si="8"/>
        <v>0.37103998323638321</v>
      </c>
      <c r="AF33" s="291">
        <f t="shared" si="9"/>
        <v>0.67778621557348118</v>
      </c>
      <c r="AH33" s="291" t="s">
        <v>103</v>
      </c>
      <c r="AI33" s="291">
        <f t="shared" si="10"/>
        <v>0.44065922462450746</v>
      </c>
      <c r="AJ33" s="291">
        <f t="shared" si="11"/>
        <v>0.32645490918451658</v>
      </c>
      <c r="AK33" s="291">
        <f t="shared" si="12"/>
        <v>0.22388531795234062</v>
      </c>
      <c r="AM33" s="291"/>
      <c r="AN33" s="291"/>
      <c r="AO33" s="291"/>
      <c r="AP33" s="291"/>
    </row>
    <row r="34" spans="1:42" x14ac:dyDescent="0.25">
      <c r="A34" s="291" t="s">
        <v>104</v>
      </c>
      <c r="B34" s="291">
        <v>10192.751236909</v>
      </c>
      <c r="C34" s="291">
        <v>5927.62200058079</v>
      </c>
      <c r="D34" s="291">
        <v>3750.5787933515699</v>
      </c>
      <c r="E34" s="291">
        <v>2293.9916247483602</v>
      </c>
      <c r="F34" s="291">
        <v>88.475533588786703</v>
      </c>
      <c r="G34" s="291">
        <v>1892.76334878532</v>
      </c>
      <c r="H34" s="291">
        <v>1500.9221371327601</v>
      </c>
      <c r="I34" s="291">
        <v>2760.5867667514899</v>
      </c>
      <c r="J34" s="291">
        <v>1023.64635487205</v>
      </c>
      <c r="L34" s="291" t="s">
        <v>104</v>
      </c>
      <c r="M34" s="291">
        <v>3144.6282564169401</v>
      </c>
      <c r="N34" s="291">
        <v>2188.8554218388499</v>
      </c>
      <c r="O34" s="291">
        <v>1608.0713818157001</v>
      </c>
      <c r="P34" s="291">
        <v>544.98715328607705</v>
      </c>
      <c r="Q34" s="291">
        <v>33.406437722556497</v>
      </c>
      <c r="R34" s="291">
        <v>674.15464415956706</v>
      </c>
      <c r="S34" s="291">
        <v>546.30818166145502</v>
      </c>
      <c r="T34" s="291">
        <v>1042.4002097201101</v>
      </c>
      <c r="U34" s="291">
        <v>705.12874840774998</v>
      </c>
      <c r="W34" s="291" t="s">
        <v>104</v>
      </c>
      <c r="X34" s="291">
        <f t="shared" si="1"/>
        <v>0.30851613890368657</v>
      </c>
      <c r="Y34" s="291">
        <f t="shared" si="2"/>
        <v>0.36926366452253284</v>
      </c>
      <c r="Z34" s="291">
        <f t="shared" si="3"/>
        <v>0.42875285933633323</v>
      </c>
      <c r="AA34" s="291">
        <f t="shared" si="4"/>
        <v>0.23757155318553505</v>
      </c>
      <c r="AB34" s="291">
        <f t="shared" si="5"/>
        <v>0.37757825658132449</v>
      </c>
      <c r="AC34" s="291">
        <f t="shared" si="6"/>
        <v>0.35617481952627911</v>
      </c>
      <c r="AD34" s="291">
        <f t="shared" si="7"/>
        <v>0.36398169375066841</v>
      </c>
      <c r="AE34" s="291">
        <f t="shared" si="8"/>
        <v>0.37760095870732241</v>
      </c>
      <c r="AF34" s="291">
        <f t="shared" si="9"/>
        <v>0.68884018885202503</v>
      </c>
      <c r="AH34" s="291" t="s">
        <v>104</v>
      </c>
      <c r="AI34" s="291">
        <f t="shared" si="10"/>
        <v>0.43849343777984373</v>
      </c>
      <c r="AJ34" s="291">
        <f t="shared" si="11"/>
        <v>0.32730014727287732</v>
      </c>
      <c r="AK34" s="291">
        <f t="shared" si="12"/>
        <v>0.22423278394476728</v>
      </c>
      <c r="AM34" s="291"/>
      <c r="AN34" s="291"/>
      <c r="AO34" s="291"/>
      <c r="AP34" s="291"/>
    </row>
    <row r="35" spans="1:42" x14ac:dyDescent="0.25">
      <c r="A35" s="291" t="s">
        <v>105</v>
      </c>
      <c r="B35" s="291">
        <v>10393.5874940797</v>
      </c>
      <c r="C35" s="291">
        <v>6020.5601230377397</v>
      </c>
      <c r="D35" s="291">
        <v>3800.21592858745</v>
      </c>
      <c r="E35" s="291">
        <v>2334.8399487293</v>
      </c>
      <c r="F35" s="291">
        <v>89.575046900995403</v>
      </c>
      <c r="G35" s="291">
        <v>1956.9337333879801</v>
      </c>
      <c r="H35" s="291">
        <v>1569.5545351113699</v>
      </c>
      <c r="I35" s="291">
        <v>2930.0789676827699</v>
      </c>
      <c r="J35" s="291">
        <v>1071.3644981176701</v>
      </c>
      <c r="L35" s="291" t="s">
        <v>105</v>
      </c>
      <c r="M35" s="291">
        <v>3324.5201105730498</v>
      </c>
      <c r="N35" s="291">
        <v>2300.79665019606</v>
      </c>
      <c r="O35" s="291">
        <v>1696.2943965265499</v>
      </c>
      <c r="P35" s="291">
        <v>569.19064677798599</v>
      </c>
      <c r="Q35" s="291">
        <v>35.441559690027198</v>
      </c>
      <c r="R35" s="291">
        <v>643.01996438499998</v>
      </c>
      <c r="S35" s="291">
        <v>586.02117246533703</v>
      </c>
      <c r="T35" s="291">
        <v>1151.12451971372</v>
      </c>
      <c r="U35" s="291">
        <v>746.34354762718704</v>
      </c>
      <c r="W35" s="291" t="s">
        <v>105</v>
      </c>
      <c r="X35" s="291">
        <f t="shared" si="1"/>
        <v>0.31986261841416475</v>
      </c>
      <c r="Y35" s="291">
        <f t="shared" si="2"/>
        <v>0.38215657732443137</v>
      </c>
      <c r="Z35" s="291">
        <f t="shared" si="3"/>
        <v>0.44636789814126876</v>
      </c>
      <c r="AA35" s="291">
        <f t="shared" si="4"/>
        <v>0.24378144081685732</v>
      </c>
      <c r="AB35" s="291">
        <f t="shared" si="5"/>
        <v>0.39566331156041351</v>
      </c>
      <c r="AC35" s="291">
        <f t="shared" si="6"/>
        <v>0.32858545663258559</v>
      </c>
      <c r="AD35" s="291">
        <f t="shared" si="7"/>
        <v>0.37336783103478155</v>
      </c>
      <c r="AE35" s="291">
        <f t="shared" si="8"/>
        <v>0.39286467443711182</v>
      </c>
      <c r="AF35" s="291">
        <f t="shared" si="9"/>
        <v>0.6966289707550255</v>
      </c>
      <c r="AH35" s="291" t="s">
        <v>105</v>
      </c>
      <c r="AI35" s="291">
        <f t="shared" si="10"/>
        <v>0.43998468022735432</v>
      </c>
      <c r="AJ35" s="291">
        <f t="shared" si="11"/>
        <v>0.32701154816941103</v>
      </c>
      <c r="AK35" s="291">
        <f t="shared" si="12"/>
        <v>0.22449662592010589</v>
      </c>
      <c r="AM35" s="291"/>
      <c r="AN35" s="291"/>
      <c r="AO35" s="291"/>
      <c r="AP35" s="291"/>
    </row>
    <row r="36" spans="1:42" x14ac:dyDescent="0.25">
      <c r="A36" s="291" t="s">
        <v>106</v>
      </c>
      <c r="B36" s="291">
        <v>10541.5405795356</v>
      </c>
      <c r="C36" s="291">
        <v>6080.7219544795298</v>
      </c>
      <c r="D36" s="291">
        <v>3843.3226385573098</v>
      </c>
      <c r="E36" s="291">
        <v>2353.2172176393801</v>
      </c>
      <c r="F36" s="291">
        <v>89.567410429928103</v>
      </c>
      <c r="G36" s="291">
        <v>2033.5166850227799</v>
      </c>
      <c r="H36" s="291">
        <v>1624.2722140577901</v>
      </c>
      <c r="I36" s="291">
        <v>2993.2316001081599</v>
      </c>
      <c r="J36" s="291">
        <v>1102.2224873329801</v>
      </c>
      <c r="L36" s="291" t="s">
        <v>106</v>
      </c>
      <c r="M36" s="291">
        <v>3440.53337518225</v>
      </c>
      <c r="N36" s="291">
        <v>2400.6531150983401</v>
      </c>
      <c r="O36" s="291">
        <v>1755.5576468742499</v>
      </c>
      <c r="P36" s="291">
        <v>603.86252516175102</v>
      </c>
      <c r="Q36" s="291">
        <v>37.234670231485197</v>
      </c>
      <c r="R36" s="291">
        <v>716.66395376623996</v>
      </c>
      <c r="S36" s="291">
        <v>630.41731874735399</v>
      </c>
      <c r="T36" s="291">
        <v>1102.3511281951701</v>
      </c>
      <c r="U36" s="291">
        <v>753.81413513412804</v>
      </c>
      <c r="W36" s="291" t="s">
        <v>106</v>
      </c>
      <c r="X36" s="291">
        <f t="shared" si="1"/>
        <v>0.32637861128774598</v>
      </c>
      <c r="Y36" s="291">
        <f t="shared" si="2"/>
        <v>0.39479738311827156</v>
      </c>
      <c r="Z36" s="291">
        <f t="shared" si="3"/>
        <v>0.45678123123518033</v>
      </c>
      <c r="AA36" s="291">
        <f t="shared" si="4"/>
        <v>0.25661146817866359</v>
      </c>
      <c r="AB36" s="291">
        <f t="shared" si="5"/>
        <v>0.41571672165977441</v>
      </c>
      <c r="AC36" s="291">
        <f t="shared" si="6"/>
        <v>0.35242590289256059</v>
      </c>
      <c r="AD36" s="291">
        <f t="shared" si="7"/>
        <v>0.38812294718286938</v>
      </c>
      <c r="AE36" s="291">
        <f t="shared" si="8"/>
        <v>0.36828126769586983</v>
      </c>
      <c r="AF36" s="291">
        <f t="shared" si="9"/>
        <v>0.68390378875150071</v>
      </c>
      <c r="AH36" s="291" t="s">
        <v>106</v>
      </c>
      <c r="AI36" s="291">
        <f t="shared" si="10"/>
        <v>0.42938728698330436</v>
      </c>
      <c r="AJ36" s="291">
        <f t="shared" si="11"/>
        <v>0.31593547543267758</v>
      </c>
      <c r="AK36" s="291">
        <f t="shared" si="12"/>
        <v>0.21909804467285465</v>
      </c>
      <c r="AM36" s="291"/>
      <c r="AN36" s="291"/>
      <c r="AO36" s="291"/>
      <c r="AP36" s="291"/>
    </row>
    <row r="37" spans="1:42" x14ac:dyDescent="0.25">
      <c r="A37" s="291" t="s">
        <v>107</v>
      </c>
      <c r="B37" s="291">
        <v>10694.7273075475</v>
      </c>
      <c r="C37" s="291">
        <v>6162.4740340524404</v>
      </c>
      <c r="D37" s="291">
        <v>3918.8734189343299</v>
      </c>
      <c r="E37" s="291">
        <v>2356.9897417879602</v>
      </c>
      <c r="F37" s="291">
        <v>89.207366375476795</v>
      </c>
      <c r="G37" s="291">
        <v>2102.2103507439101</v>
      </c>
      <c r="H37" s="291">
        <v>1677.91449477776</v>
      </c>
      <c r="I37" s="291">
        <v>3070.3668003891898</v>
      </c>
      <c r="J37" s="291">
        <v>1169.8356100088899</v>
      </c>
      <c r="L37" s="291" t="s">
        <v>107</v>
      </c>
      <c r="M37" s="291">
        <v>3606.2248309872698</v>
      </c>
      <c r="N37" s="291">
        <v>2500.2935116837298</v>
      </c>
      <c r="O37" s="291">
        <v>1826.06422455963</v>
      </c>
      <c r="P37" s="291">
        <v>635.49193037316797</v>
      </c>
      <c r="Q37" s="291">
        <v>37.7720336631482</v>
      </c>
      <c r="R37" s="291">
        <v>757.81102774156</v>
      </c>
      <c r="S37" s="291">
        <v>664.76385101352002</v>
      </c>
      <c r="T37" s="291">
        <v>1156.4741093812499</v>
      </c>
      <c r="U37" s="291">
        <v>793.05819212966298</v>
      </c>
      <c r="W37" s="291" t="s">
        <v>107</v>
      </c>
      <c r="X37" s="291">
        <f t="shared" si="1"/>
        <v>0.33719652004986411</v>
      </c>
      <c r="Y37" s="291">
        <f t="shared" si="2"/>
        <v>0.40572885141059778</v>
      </c>
      <c r="Z37" s="291">
        <f t="shared" si="3"/>
        <v>0.46596662595348554</v>
      </c>
      <c r="AA37" s="291">
        <f t="shared" si="4"/>
        <v>0.26962015112170062</v>
      </c>
      <c r="AB37" s="291">
        <f t="shared" si="5"/>
        <v>0.42341832516570932</v>
      </c>
      <c r="AC37" s="291">
        <f t="shared" si="6"/>
        <v>0.36048296854470013</v>
      </c>
      <c r="AD37" s="291">
        <f t="shared" si="7"/>
        <v>0.39618458096791642</v>
      </c>
      <c r="AE37" s="291">
        <f t="shared" si="8"/>
        <v>0.37665666174955348</v>
      </c>
      <c r="AF37" s="291">
        <f t="shared" si="9"/>
        <v>0.67792276568127063</v>
      </c>
      <c r="AH37" s="291" t="s">
        <v>107</v>
      </c>
      <c r="AI37" s="291">
        <f t="shared" si="10"/>
        <v>0.43429917823449793</v>
      </c>
      <c r="AJ37" s="291">
        <f t="shared" si="11"/>
        <v>0.31839138152767804</v>
      </c>
      <c r="AK37" s="291">
        <f t="shared" si="12"/>
        <v>0.21991368516880541</v>
      </c>
      <c r="AM37" s="291"/>
      <c r="AN37" s="291"/>
      <c r="AO37" s="291"/>
      <c r="AP37" s="291"/>
    </row>
    <row r="38" spans="1:42" x14ac:dyDescent="0.25">
      <c r="A38" s="291" t="s">
        <v>108</v>
      </c>
      <c r="B38" s="291">
        <v>10937.7631380947</v>
      </c>
      <c r="C38" s="291">
        <v>6335.7007528548502</v>
      </c>
      <c r="D38" s="291">
        <v>4062.00846182647</v>
      </c>
      <c r="E38" s="291">
        <v>2373.2538009274299</v>
      </c>
      <c r="F38" s="291">
        <v>89.669225370310897</v>
      </c>
      <c r="G38" s="291">
        <v>2217.91484688225</v>
      </c>
      <c r="H38" s="291">
        <v>1732.2034710242499</v>
      </c>
      <c r="I38" s="291">
        <v>3086.3729996612001</v>
      </c>
      <c r="J38" s="291">
        <v>1197.89281406078</v>
      </c>
      <c r="L38" s="291" t="s">
        <v>108</v>
      </c>
      <c r="M38" s="291">
        <v>3782.61431529625</v>
      </c>
      <c r="N38" s="291">
        <v>2653.5464262626601</v>
      </c>
      <c r="O38" s="291">
        <v>1935.3607754101599</v>
      </c>
      <c r="P38" s="291">
        <v>676.50584665901704</v>
      </c>
      <c r="Q38" s="291">
        <v>39.063618979736802</v>
      </c>
      <c r="R38" s="291">
        <v>719.70691645166903</v>
      </c>
      <c r="S38" s="291">
        <v>689.27709790164397</v>
      </c>
      <c r="T38" s="291">
        <v>1218.7210045825</v>
      </c>
      <c r="U38" s="291">
        <v>808.28552667601195</v>
      </c>
      <c r="W38" s="291" t="s">
        <v>108</v>
      </c>
      <c r="X38" s="291">
        <f t="shared" si="1"/>
        <v>0.34583070300013474</v>
      </c>
      <c r="Y38" s="291">
        <f t="shared" si="2"/>
        <v>0.41882445680013836</v>
      </c>
      <c r="Z38" s="291">
        <f t="shared" si="3"/>
        <v>0.47645414666121366</v>
      </c>
      <c r="AA38" s="291">
        <f t="shared" si="4"/>
        <v>0.28505415071689733</v>
      </c>
      <c r="AB38" s="291">
        <f t="shared" si="5"/>
        <v>0.43564131192629441</v>
      </c>
      <c r="AC38" s="291">
        <f t="shared" si="6"/>
        <v>0.3244970912491838</v>
      </c>
      <c r="AD38" s="291">
        <f t="shared" si="7"/>
        <v>0.39791924530325251</v>
      </c>
      <c r="AE38" s="291">
        <f t="shared" si="8"/>
        <v>0.39487158704287606</v>
      </c>
      <c r="AF38" s="291">
        <f t="shared" si="9"/>
        <v>0.67475613609866791</v>
      </c>
      <c r="AH38" s="291" t="s">
        <v>108</v>
      </c>
      <c r="AI38" s="291">
        <f t="shared" si="10"/>
        <v>0.41764075047181448</v>
      </c>
      <c r="AJ38" s="291">
        <f t="shared" si="11"/>
        <v>0.30796077999747301</v>
      </c>
      <c r="AK38" s="291">
        <f t="shared" si="12"/>
        <v>0.2136843620052519</v>
      </c>
      <c r="AM38" s="291"/>
      <c r="AN38" s="291"/>
      <c r="AO38" s="291"/>
      <c r="AP38" s="291"/>
    </row>
    <row r="39" spans="1:42" x14ac:dyDescent="0.25">
      <c r="A39" s="291" t="s">
        <v>109</v>
      </c>
      <c r="B39" s="291">
        <v>11163.857800259701</v>
      </c>
      <c r="C39" s="291">
        <v>6584.4724297384601</v>
      </c>
      <c r="D39" s="291">
        <v>4268.7163262848499</v>
      </c>
      <c r="E39" s="291">
        <v>2393.1783274342702</v>
      </c>
      <c r="F39" s="291">
        <v>80.691980349339602</v>
      </c>
      <c r="G39" s="291">
        <v>2206.2420959301498</v>
      </c>
      <c r="H39" s="291">
        <v>1850.88724238393</v>
      </c>
      <c r="I39" s="291">
        <v>3276.16395237599</v>
      </c>
      <c r="J39" s="291">
        <v>1300.54647079594</v>
      </c>
      <c r="L39" s="291" t="s">
        <v>109</v>
      </c>
      <c r="M39" s="291">
        <v>4108.4029031276696</v>
      </c>
      <c r="N39" s="291">
        <v>2883.0125129797102</v>
      </c>
      <c r="O39" s="291">
        <v>2151.9512194926201</v>
      </c>
      <c r="P39" s="291">
        <v>698.44725945484197</v>
      </c>
      <c r="Q39" s="291">
        <v>34.113225166317903</v>
      </c>
      <c r="R39" s="291">
        <v>811.54544977365003</v>
      </c>
      <c r="S39" s="291">
        <v>780.31379746596599</v>
      </c>
      <c r="T39" s="291">
        <v>1268.03666978365</v>
      </c>
      <c r="U39" s="291">
        <v>853.219884391552</v>
      </c>
      <c r="W39" s="291" t="s">
        <v>109</v>
      </c>
      <c r="X39" s="291">
        <f t="shared" si="1"/>
        <v>0.36800924703932519</v>
      </c>
      <c r="Y39" s="291">
        <f t="shared" si="2"/>
        <v>0.43785019130138958</v>
      </c>
      <c r="Z39" s="291">
        <f t="shared" si="3"/>
        <v>0.50412139271046541</v>
      </c>
      <c r="AA39" s="291">
        <f t="shared" si="4"/>
        <v>0.2918492330672442</v>
      </c>
      <c r="AB39" s="291">
        <f t="shared" si="5"/>
        <v>0.42275855690530334</v>
      </c>
      <c r="AC39" s="291">
        <f t="shared" si="6"/>
        <v>0.36784061516671546</v>
      </c>
      <c r="AD39" s="291">
        <f t="shared" si="7"/>
        <v>0.42158905177871731</v>
      </c>
      <c r="AE39" s="291">
        <f t="shared" si="8"/>
        <v>0.38704921005678761</v>
      </c>
      <c r="AF39" s="291">
        <f t="shared" si="9"/>
        <v>0.65604721057708748</v>
      </c>
      <c r="AH39" s="291" t="s">
        <v>109</v>
      </c>
      <c r="AI39" s="291">
        <f t="shared" si="10"/>
        <v>0.39648662881527647</v>
      </c>
      <c r="AJ39" s="291">
        <f t="shared" si="11"/>
        <v>0.29097638837451728</v>
      </c>
      <c r="AK39" s="291">
        <f t="shared" si="12"/>
        <v>0.20767677964155065</v>
      </c>
      <c r="AM39" s="291"/>
      <c r="AN39" s="291"/>
      <c r="AO39" s="291"/>
      <c r="AP39" s="291"/>
    </row>
    <row r="40" spans="1:42" x14ac:dyDescent="0.25">
      <c r="A40" s="291" t="s">
        <v>110</v>
      </c>
      <c r="B40" s="291">
        <v>11363.737533477</v>
      </c>
      <c r="C40" s="291">
        <v>6614.1227741353596</v>
      </c>
      <c r="D40" s="291">
        <v>4295.8432241865603</v>
      </c>
      <c r="E40" s="291">
        <v>2400.1519984146498</v>
      </c>
      <c r="F40" s="291">
        <v>79.898160499209297</v>
      </c>
      <c r="G40" s="291">
        <v>2346.9801733173499</v>
      </c>
      <c r="H40" s="291">
        <v>1861.91174993407</v>
      </c>
      <c r="I40" s="291">
        <v>3353.6296103585601</v>
      </c>
      <c r="J40" s="291">
        <v>1364.2283216780399</v>
      </c>
      <c r="L40" s="291" t="s">
        <v>110</v>
      </c>
      <c r="M40" s="291">
        <v>4395.0336456075502</v>
      </c>
      <c r="N40" s="291">
        <v>3014.0316326388102</v>
      </c>
      <c r="O40" s="291">
        <v>2248.70315867215</v>
      </c>
      <c r="P40" s="291">
        <v>731.85325752230005</v>
      </c>
      <c r="Q40" s="291">
        <v>35.647278813815902</v>
      </c>
      <c r="R40" s="291">
        <v>930.113279430538</v>
      </c>
      <c r="S40" s="291">
        <v>817.16615791594097</v>
      </c>
      <c r="T40" s="291">
        <v>1386.2900098682701</v>
      </c>
      <c r="U40" s="291">
        <v>902.21948822579702</v>
      </c>
      <c r="W40" s="291" t="s">
        <v>110</v>
      </c>
      <c r="X40" s="291">
        <f t="shared" si="1"/>
        <v>0.38675951751437426</v>
      </c>
      <c r="Y40" s="291">
        <f t="shared" si="2"/>
        <v>0.45569635393301627</v>
      </c>
      <c r="Z40" s="291">
        <f t="shared" si="3"/>
        <v>0.52346024780686762</v>
      </c>
      <c r="AA40" s="291">
        <f t="shared" si="4"/>
        <v>0.30491954593113452</v>
      </c>
      <c r="AB40" s="291">
        <f t="shared" si="5"/>
        <v>0.44615894272270112</v>
      </c>
      <c r="AC40" s="291">
        <f t="shared" si="6"/>
        <v>0.396302146053439</v>
      </c>
      <c r="AD40" s="291">
        <f t="shared" si="7"/>
        <v>0.43888554758026349</v>
      </c>
      <c r="AE40" s="291">
        <f t="shared" si="8"/>
        <v>0.41337004110005221</v>
      </c>
      <c r="AF40" s="291">
        <f t="shared" si="9"/>
        <v>0.6613405350770325</v>
      </c>
      <c r="AH40" s="291" t="s">
        <v>110</v>
      </c>
      <c r="AI40" s="291">
        <f t="shared" si="10"/>
        <v>0.40121769062598461</v>
      </c>
      <c r="AJ40" s="291">
        <f t="shared" si="11"/>
        <v>0.29427852105250479</v>
      </c>
      <c r="AK40" s="291">
        <f t="shared" si="12"/>
        <v>0.20528158848737962</v>
      </c>
      <c r="AM40" s="291"/>
      <c r="AN40" s="291"/>
      <c r="AO40" s="291"/>
      <c r="AP40" s="291"/>
    </row>
    <row r="41" spans="1:42" x14ac:dyDescent="0.25">
      <c r="A41" s="291" t="s">
        <v>111</v>
      </c>
      <c r="B41" s="291">
        <v>11505.655746996699</v>
      </c>
      <c r="C41" s="291">
        <v>6812.8598142636702</v>
      </c>
      <c r="D41" s="291">
        <v>4472.3345431027901</v>
      </c>
      <c r="E41" s="291">
        <v>2405.9303405750302</v>
      </c>
      <c r="F41" s="291">
        <v>78.112065157080295</v>
      </c>
      <c r="G41" s="291">
        <v>2329.5944351119301</v>
      </c>
      <c r="H41" s="291">
        <v>1868.8636212737699</v>
      </c>
      <c r="I41" s="291">
        <v>3431.8199219015</v>
      </c>
      <c r="J41" s="291">
        <v>1420.2148929294101</v>
      </c>
      <c r="L41" s="291" t="s">
        <v>111</v>
      </c>
      <c r="M41" s="291">
        <v>4624.1008584129504</v>
      </c>
      <c r="N41" s="291">
        <v>3200.5926618345802</v>
      </c>
      <c r="O41" s="291">
        <v>2389.5320723735199</v>
      </c>
      <c r="P41" s="291">
        <v>776.54647227118699</v>
      </c>
      <c r="Q41" s="291">
        <v>36.594785179046603</v>
      </c>
      <c r="R41" s="291">
        <v>936.48940167356898</v>
      </c>
      <c r="S41" s="291">
        <v>845.53229643075599</v>
      </c>
      <c r="T41" s="291">
        <v>1519.0817163520001</v>
      </c>
      <c r="U41" s="291">
        <v>959.58885670935899</v>
      </c>
      <c r="W41" s="291" t="s">
        <v>111</v>
      </c>
      <c r="X41" s="291">
        <f t="shared" si="1"/>
        <v>0.40189807170442859</v>
      </c>
      <c r="Y41" s="291">
        <f t="shared" si="2"/>
        <v>0.4697869542440451</v>
      </c>
      <c r="Z41" s="291">
        <f t="shared" si="3"/>
        <v>0.53429188924577287</v>
      </c>
      <c r="AA41" s="291">
        <f t="shared" si="4"/>
        <v>0.32276348952213979</v>
      </c>
      <c r="AB41" s="291">
        <f t="shared" si="5"/>
        <v>0.46849081643733176</v>
      </c>
      <c r="AC41" s="291">
        <f t="shared" si="6"/>
        <v>0.40199675426704623</v>
      </c>
      <c r="AD41" s="291">
        <f t="shared" si="7"/>
        <v>0.45243124581474953</v>
      </c>
      <c r="AE41" s="291">
        <f t="shared" si="8"/>
        <v>0.44264610350251377</v>
      </c>
      <c r="AF41" s="291">
        <f t="shared" si="9"/>
        <v>0.67566455012315807</v>
      </c>
      <c r="AH41" s="291" t="s">
        <v>111</v>
      </c>
      <c r="AI41" s="291">
        <f t="shared" si="10"/>
        <v>0.40158023732077397</v>
      </c>
      <c r="AJ41" s="291">
        <f t="shared" si="11"/>
        <v>0.29662125612172474</v>
      </c>
      <c r="AK41" s="291">
        <f t="shared" si="12"/>
        <v>0.20751901528348193</v>
      </c>
      <c r="AM41" s="291"/>
      <c r="AN41" s="291"/>
      <c r="AO41" s="291"/>
      <c r="AP41" s="291"/>
    </row>
    <row r="42" spans="1:42" x14ac:dyDescent="0.25">
      <c r="A42" s="291" t="s">
        <v>112</v>
      </c>
      <c r="B42" s="291">
        <v>11593.411409410601</v>
      </c>
      <c r="C42" s="291">
        <v>6887.4747550809998</v>
      </c>
      <c r="D42" s="291">
        <v>4533.4937439548203</v>
      </c>
      <c r="E42" s="291">
        <v>2418.6869883985901</v>
      </c>
      <c r="F42" s="291">
        <v>79.970613271869695</v>
      </c>
      <c r="G42" s="291">
        <v>2488.1038131596301</v>
      </c>
      <c r="H42" s="291">
        <v>1896.54858065803</v>
      </c>
      <c r="I42" s="291">
        <v>3427.3105053355098</v>
      </c>
      <c r="J42" s="291">
        <v>1503.7538519045499</v>
      </c>
      <c r="L42" s="291" t="s">
        <v>112</v>
      </c>
      <c r="M42" s="291">
        <v>5092.7626633176096</v>
      </c>
      <c r="N42" s="291">
        <v>3383.6325703305602</v>
      </c>
      <c r="O42" s="291">
        <v>2513.1567121329699</v>
      </c>
      <c r="P42" s="291">
        <v>827.61503267932596</v>
      </c>
      <c r="Q42" s="291">
        <v>37.946742139036601</v>
      </c>
      <c r="R42" s="291">
        <v>987.37897372445502</v>
      </c>
      <c r="S42" s="291">
        <v>876.14463694622395</v>
      </c>
      <c r="T42" s="291">
        <v>1633.9923968122</v>
      </c>
      <c r="U42" s="291">
        <v>988.75839916360701</v>
      </c>
      <c r="W42" s="291" t="s">
        <v>112</v>
      </c>
      <c r="X42" s="291">
        <f t="shared" si="1"/>
        <v>0.43928076762493856</v>
      </c>
      <c r="Y42" s="291">
        <f t="shared" si="2"/>
        <v>0.4912733172392974</v>
      </c>
      <c r="Z42" s="291">
        <f t="shared" si="3"/>
        <v>0.55435318852797244</v>
      </c>
      <c r="AA42" s="291">
        <f t="shared" si="4"/>
        <v>0.34217533589465787</v>
      </c>
      <c r="AB42" s="291">
        <f t="shared" si="5"/>
        <v>0.47450857992087792</v>
      </c>
      <c r="AC42" s="291">
        <f t="shared" si="6"/>
        <v>0.39683994232965208</v>
      </c>
      <c r="AD42" s="291">
        <f t="shared" si="7"/>
        <v>0.46196793790657087</v>
      </c>
      <c r="AE42" s="291">
        <f t="shared" si="8"/>
        <v>0.47675645211265838</v>
      </c>
      <c r="AF42" s="291">
        <f t="shared" si="9"/>
        <v>0.65752676072038951</v>
      </c>
      <c r="AH42" s="291" t="s">
        <v>112</v>
      </c>
      <c r="AI42" s="291">
        <f t="shared" si="10"/>
        <v>0.39343284658298389</v>
      </c>
      <c r="AJ42" s="291">
        <f t="shared" si="11"/>
        <v>0.29172926728165766</v>
      </c>
      <c r="AK42" s="291">
        <f t="shared" si="12"/>
        <v>0.19414971097818529</v>
      </c>
      <c r="AM42" s="291"/>
      <c r="AN42" s="291"/>
      <c r="AO42" s="291"/>
      <c r="AP42" s="291"/>
    </row>
    <row r="43" spans="1:42" x14ac:dyDescent="0.25">
      <c r="A43" s="291" t="s">
        <v>113</v>
      </c>
      <c r="B43" s="291">
        <v>11809.3421098863</v>
      </c>
      <c r="C43" s="291">
        <v>7046.8905590628601</v>
      </c>
      <c r="D43" s="291">
        <v>4688.4514645167001</v>
      </c>
      <c r="E43" s="291">
        <v>2399.8086079770701</v>
      </c>
      <c r="F43" s="291">
        <v>65.712319425051604</v>
      </c>
      <c r="G43" s="291">
        <v>2543.0469020155401</v>
      </c>
      <c r="H43" s="291">
        <v>1979.3082985708299</v>
      </c>
      <c r="I43" s="291">
        <v>3429.7263364587602</v>
      </c>
      <c r="J43" s="291">
        <v>1490.99689688798</v>
      </c>
      <c r="L43" s="291" t="s">
        <v>113</v>
      </c>
      <c r="M43" s="291">
        <v>5224.3047765111296</v>
      </c>
      <c r="N43" s="291">
        <v>3586.2071192810599</v>
      </c>
      <c r="O43" s="291">
        <v>2682.5966905017099</v>
      </c>
      <c r="P43" s="291">
        <v>873.96941445877405</v>
      </c>
      <c r="Q43" s="291">
        <v>31.933155776652502</v>
      </c>
      <c r="R43" s="291">
        <v>1075.7316906747899</v>
      </c>
      <c r="S43" s="291">
        <v>928.52376391568203</v>
      </c>
      <c r="T43" s="291">
        <v>1655.7164667612701</v>
      </c>
      <c r="U43" s="291">
        <v>1043.3758180802899</v>
      </c>
      <c r="W43" s="291" t="s">
        <v>113</v>
      </c>
      <c r="X43" s="291">
        <f t="shared" si="1"/>
        <v>0.44238745290794435</v>
      </c>
      <c r="Y43" s="291">
        <f t="shared" si="2"/>
        <v>0.50890631679654985</v>
      </c>
      <c r="Z43" s="291">
        <f t="shared" si="3"/>
        <v>0.5721711551893478</v>
      </c>
      <c r="AA43" s="291">
        <f t="shared" si="4"/>
        <v>0.36418296507215658</v>
      </c>
      <c r="AB43" s="291">
        <f t="shared" si="5"/>
        <v>0.4859538676469024</v>
      </c>
      <c r="AC43" s="291">
        <f t="shared" si="6"/>
        <v>0.42300898572582296</v>
      </c>
      <c r="AD43" s="291">
        <f t="shared" si="7"/>
        <v>0.46911527859814844</v>
      </c>
      <c r="AE43" s="291">
        <f t="shared" si="8"/>
        <v>0.48275468778970282</v>
      </c>
      <c r="AF43" s="291">
        <f t="shared" si="9"/>
        <v>0.69978403057580596</v>
      </c>
      <c r="AH43" s="291" t="s">
        <v>113</v>
      </c>
      <c r="AI43" s="291">
        <f t="shared" si="10"/>
        <v>0.38894248314499846</v>
      </c>
      <c r="AJ43" s="291">
        <f t="shared" si="11"/>
        <v>0.2889340943484604</v>
      </c>
      <c r="AK43" s="291">
        <f t="shared" si="12"/>
        <v>0.19971572538634935</v>
      </c>
      <c r="AM43" s="291"/>
      <c r="AN43" s="291"/>
      <c r="AO43" s="291"/>
      <c r="AP43" s="291"/>
    </row>
    <row r="44" spans="1:42" x14ac:dyDescent="0.25">
      <c r="A44" s="291" t="s">
        <v>114</v>
      </c>
      <c r="B44" s="291">
        <v>12027.4358031224</v>
      </c>
      <c r="C44" s="291">
        <v>7269.71537830344</v>
      </c>
      <c r="D44" s="291">
        <v>4883.7483974896704</v>
      </c>
      <c r="E44" s="291">
        <v>2414.0572778188598</v>
      </c>
      <c r="F44" s="291">
        <v>65.8616712955521</v>
      </c>
      <c r="G44" s="291">
        <v>2436.98779792611</v>
      </c>
      <c r="H44" s="291">
        <v>2014.6043405508899</v>
      </c>
      <c r="I44" s="291">
        <v>3567.66079582267</v>
      </c>
      <c r="J44" s="291">
        <v>1570.06557257758</v>
      </c>
      <c r="L44" s="291" t="s">
        <v>114</v>
      </c>
      <c r="M44" s="291">
        <v>5607.4833362438403</v>
      </c>
      <c r="N44" s="291">
        <v>3825.06148264382</v>
      </c>
      <c r="O44" s="291">
        <v>2869.73651144626</v>
      </c>
      <c r="P44" s="291">
        <v>928.13718248679197</v>
      </c>
      <c r="Q44" s="291">
        <v>33.517431126921103</v>
      </c>
      <c r="R44" s="291">
        <v>1077.69014720465</v>
      </c>
      <c r="S44" s="291">
        <v>983.62877591128199</v>
      </c>
      <c r="T44" s="291">
        <v>1835.4621311788601</v>
      </c>
      <c r="U44" s="291">
        <v>1091.71770200284</v>
      </c>
      <c r="W44" s="291" t="s">
        <v>114</v>
      </c>
      <c r="X44" s="291">
        <f t="shared" si="1"/>
        <v>0.46622434141682145</v>
      </c>
      <c r="Y44" s="291">
        <f t="shared" si="2"/>
        <v>0.5261638569867213</v>
      </c>
      <c r="Z44" s="291">
        <f t="shared" si="3"/>
        <v>0.58760940938754203</v>
      </c>
      <c r="AA44" s="291">
        <f t="shared" si="4"/>
        <v>0.38447189758702788</v>
      </c>
      <c r="AB44" s="291">
        <f t="shared" si="5"/>
        <v>0.50890647728194938</v>
      </c>
      <c r="AC44" s="291">
        <f t="shared" si="6"/>
        <v>0.44222221716570359</v>
      </c>
      <c r="AD44" s="291">
        <f t="shared" si="7"/>
        <v>0.4882491098189089</v>
      </c>
      <c r="AE44" s="291">
        <f t="shared" si="8"/>
        <v>0.51447215310602956</v>
      </c>
      <c r="AF44" s="291">
        <f t="shared" si="9"/>
        <v>0.69533255239178626</v>
      </c>
      <c r="AH44" s="291" t="s">
        <v>114</v>
      </c>
      <c r="AI44" s="291">
        <f t="shared" si="10"/>
        <v>0.38042436915319711</v>
      </c>
      <c r="AJ44" s="291">
        <f t="shared" si="11"/>
        <v>0.28331539332246619</v>
      </c>
      <c r="AK44" s="291">
        <f t="shared" si="12"/>
        <v>0.19468942421042032</v>
      </c>
      <c r="AM44" s="291"/>
      <c r="AN44" s="291"/>
      <c r="AO44" s="291"/>
      <c r="AP44" s="291"/>
    </row>
    <row r="45" spans="1:42" x14ac:dyDescent="0.25">
      <c r="A45" s="291" t="s">
        <v>115</v>
      </c>
      <c r="B45" s="291">
        <v>12219.969804340501</v>
      </c>
      <c r="C45" s="291">
        <v>7456.1498236952502</v>
      </c>
      <c r="D45" s="291">
        <v>5026.5901946899503</v>
      </c>
      <c r="E45" s="291">
        <v>2452.91457302354</v>
      </c>
      <c r="F45" s="291">
        <v>64.8324920622413</v>
      </c>
      <c r="G45" s="291">
        <v>2582.5641123012601</v>
      </c>
      <c r="H45" s="291">
        <v>2094.2674441692202</v>
      </c>
      <c r="I45" s="291">
        <v>3649.7923545285898</v>
      </c>
      <c r="J45" s="291">
        <v>1677.10337060235</v>
      </c>
      <c r="L45" s="291" t="s">
        <v>115</v>
      </c>
      <c r="M45" s="291">
        <v>5907.4041948567301</v>
      </c>
      <c r="N45" s="291">
        <v>4035.5145619058899</v>
      </c>
      <c r="O45" s="291">
        <v>3020.80209479003</v>
      </c>
      <c r="P45" s="291">
        <v>983.88844696450599</v>
      </c>
      <c r="Q45" s="291">
        <v>34.062147332280098</v>
      </c>
      <c r="R45" s="291">
        <v>1154.1651458128599</v>
      </c>
      <c r="S45" s="291">
        <v>1052.1195897822299</v>
      </c>
      <c r="T45" s="291">
        <v>1964.9543096544301</v>
      </c>
      <c r="U45" s="291">
        <v>1172.86032716708</v>
      </c>
      <c r="W45" s="291" t="s">
        <v>115</v>
      </c>
      <c r="X45" s="291">
        <f t="shared" si="1"/>
        <v>0.48342215974694436</v>
      </c>
      <c r="Y45" s="291">
        <f t="shared" si="2"/>
        <v>0.54123303009298951</v>
      </c>
      <c r="Z45" s="291">
        <f t="shared" si="3"/>
        <v>0.60096446652467927</v>
      </c>
      <c r="AA45" s="291">
        <f t="shared" si="4"/>
        <v>0.40110995213002221</v>
      </c>
      <c r="AB45" s="291">
        <f t="shared" si="5"/>
        <v>0.52538698187907584</v>
      </c>
      <c r="AC45" s="291">
        <f t="shared" si="6"/>
        <v>0.44690667709480847</v>
      </c>
      <c r="AD45" s="291">
        <f t="shared" si="7"/>
        <v>0.50238072157951996</v>
      </c>
      <c r="AE45" s="291">
        <f t="shared" si="8"/>
        <v>0.5383742741464056</v>
      </c>
      <c r="AF45" s="291">
        <f t="shared" si="9"/>
        <v>0.69933693278896358</v>
      </c>
      <c r="AH45" s="291" t="s">
        <v>115</v>
      </c>
      <c r="AI45" s="291">
        <f t="shared" si="10"/>
        <v>0.38826122677480573</v>
      </c>
      <c r="AJ45" s="291">
        <f t="shared" si="11"/>
        <v>0.2879653521475099</v>
      </c>
      <c r="AK45" s="291">
        <f t="shared" si="12"/>
        <v>0.19854072761573155</v>
      </c>
      <c r="AM45" s="291"/>
      <c r="AN45" s="291"/>
      <c r="AO45" s="291"/>
      <c r="AP45" s="291"/>
    </row>
    <row r="46" spans="1:42" x14ac:dyDescent="0.25">
      <c r="A46" s="291" t="s">
        <v>116</v>
      </c>
      <c r="B46" s="291">
        <v>12453.105733614701</v>
      </c>
      <c r="C46" s="291">
        <v>7571.0876470686899</v>
      </c>
      <c r="D46" s="291">
        <v>5114.3397431724798</v>
      </c>
      <c r="E46" s="291">
        <v>2492.9466153031799</v>
      </c>
      <c r="F46" s="291">
        <v>63.991411908916</v>
      </c>
      <c r="G46" s="291">
        <v>2723.70499385837</v>
      </c>
      <c r="H46" s="291">
        <v>2132.6730578085499</v>
      </c>
      <c r="I46" s="291">
        <v>3704.9412482050002</v>
      </c>
      <c r="J46" s="291">
        <v>1772.48744099226</v>
      </c>
      <c r="L46" s="291" t="s">
        <v>116</v>
      </c>
      <c r="M46" s="291">
        <v>6376.6745228542904</v>
      </c>
      <c r="N46" s="291">
        <v>4248.58547091127</v>
      </c>
      <c r="O46" s="291">
        <v>3167.1668444592901</v>
      </c>
      <c r="P46" s="291">
        <v>1041.71993699679</v>
      </c>
      <c r="Q46" s="291">
        <v>34.863555682165398</v>
      </c>
      <c r="R46" s="291">
        <v>1162.2861538586999</v>
      </c>
      <c r="S46" s="291">
        <v>1084.14928124474</v>
      </c>
      <c r="T46" s="291">
        <v>2084.1241621895101</v>
      </c>
      <c r="U46" s="291">
        <v>1249.43875208124</v>
      </c>
      <c r="W46" s="291" t="s">
        <v>116</v>
      </c>
      <c r="X46" s="291">
        <f t="shared" si="1"/>
        <v>0.5120549571535169</v>
      </c>
      <c r="Y46" s="291">
        <f t="shared" si="2"/>
        <v>0.5611591978539836</v>
      </c>
      <c r="Z46" s="291">
        <f t="shared" si="3"/>
        <v>0.61927189109549896</v>
      </c>
      <c r="AA46" s="291">
        <f t="shared" si="4"/>
        <v>0.41786692526911617</v>
      </c>
      <c r="AB46" s="291">
        <f t="shared" si="5"/>
        <v>0.54481616582846204</v>
      </c>
      <c r="AC46" s="291">
        <f t="shared" si="6"/>
        <v>0.42672982444116253</v>
      </c>
      <c r="AD46" s="291">
        <f t="shared" si="7"/>
        <v>0.50835231273506531</v>
      </c>
      <c r="AE46" s="291">
        <f t="shared" si="8"/>
        <v>0.56252556317842917</v>
      </c>
      <c r="AF46" s="291">
        <f t="shared" si="9"/>
        <v>0.70490697038834249</v>
      </c>
      <c r="AH46" s="291" t="s">
        <v>116</v>
      </c>
      <c r="AI46" s="291">
        <f t="shared" si="10"/>
        <v>0.39449729472479006</v>
      </c>
      <c r="AJ46" s="291">
        <f t="shared" si="11"/>
        <v>0.29389457644115546</v>
      </c>
      <c r="AK46" s="291">
        <f t="shared" si="12"/>
        <v>0.1959389251565522</v>
      </c>
      <c r="AM46" s="291"/>
      <c r="AN46" s="291"/>
      <c r="AO46" s="291"/>
      <c r="AP46" s="291"/>
    </row>
    <row r="47" spans="1:42" x14ac:dyDescent="0.25">
      <c r="A47" s="291" t="s">
        <v>117</v>
      </c>
      <c r="B47" s="291">
        <v>12708.611523416401</v>
      </c>
      <c r="C47" s="291">
        <v>7695.7518161868602</v>
      </c>
      <c r="D47" s="291">
        <v>5234.64617288517</v>
      </c>
      <c r="E47" s="291">
        <v>2459.0964556589902</v>
      </c>
      <c r="F47" s="291">
        <v>64.844761013548606</v>
      </c>
      <c r="G47" s="291">
        <v>2862.88753539651</v>
      </c>
      <c r="H47" s="291">
        <v>2208.6336694772099</v>
      </c>
      <c r="I47" s="291">
        <v>3761.9685838799601</v>
      </c>
      <c r="J47" s="291">
        <v>1838.9955499970099</v>
      </c>
      <c r="L47" s="291" t="s">
        <v>117</v>
      </c>
      <c r="M47" s="291">
        <v>6820.7876570731896</v>
      </c>
      <c r="N47" s="291">
        <v>4475.2229965827801</v>
      </c>
      <c r="O47" s="291">
        <v>3295.2819765408199</v>
      </c>
      <c r="P47" s="291">
        <v>1140.2272703634901</v>
      </c>
      <c r="Q47" s="291">
        <v>36.092583807403003</v>
      </c>
      <c r="R47" s="291">
        <v>1356.21980803828</v>
      </c>
      <c r="S47" s="291">
        <v>1139.4094634339299</v>
      </c>
      <c r="T47" s="291">
        <v>2241.1591137687201</v>
      </c>
      <c r="U47" s="291">
        <v>1266.8488038029</v>
      </c>
      <c r="W47" s="291" t="s">
        <v>117</v>
      </c>
      <c r="X47" s="291">
        <f t="shared" si="1"/>
        <v>0.53670596858716368</v>
      </c>
      <c r="Y47" s="291">
        <f t="shared" si="2"/>
        <v>0.58151862267307264</v>
      </c>
      <c r="Z47" s="291">
        <f t="shared" si="3"/>
        <v>0.62951379476419622</v>
      </c>
      <c r="AA47" s="291">
        <f t="shared" si="4"/>
        <v>0.46367732658047822</v>
      </c>
      <c r="AB47" s="291">
        <f t="shared" si="5"/>
        <v>0.55659984312166488</v>
      </c>
      <c r="AC47" s="291">
        <f t="shared" si="6"/>
        <v>0.47372444473283981</v>
      </c>
      <c r="AD47" s="291">
        <f t="shared" si="7"/>
        <v>0.51588884077078812</v>
      </c>
      <c r="AE47" s="291">
        <f t="shared" si="8"/>
        <v>0.59574104987800525</v>
      </c>
      <c r="AF47" s="291">
        <f t="shared" si="9"/>
        <v>0.68888084248216908</v>
      </c>
      <c r="AH47" s="291" t="s">
        <v>117</v>
      </c>
      <c r="AI47" s="291">
        <f t="shared" si="10"/>
        <v>0.38444321694520306</v>
      </c>
      <c r="AJ47" s="291">
        <f t="shared" si="11"/>
        <v>0.28566785783186605</v>
      </c>
      <c r="AK47" s="291">
        <f t="shared" si="12"/>
        <v>0.18573350579081166</v>
      </c>
      <c r="AM47" s="291"/>
      <c r="AN47" s="291"/>
      <c r="AO47" s="291"/>
      <c r="AP47" s="291"/>
    </row>
    <row r="48" spans="1:42" x14ac:dyDescent="0.25">
      <c r="A48" s="291" t="s">
        <v>118</v>
      </c>
      <c r="B48" s="291">
        <v>12997.173193054399</v>
      </c>
      <c r="C48" s="291">
        <v>7957.2794081947204</v>
      </c>
      <c r="D48" s="291">
        <v>5455.3139135457895</v>
      </c>
      <c r="E48" s="291">
        <v>2494.5591600191901</v>
      </c>
      <c r="F48" s="291">
        <v>64.222390939226798</v>
      </c>
      <c r="G48" s="291">
        <v>2939.2524234631501</v>
      </c>
      <c r="H48" s="291">
        <v>2388.1707797386798</v>
      </c>
      <c r="I48" s="291">
        <v>3836.8461211089102</v>
      </c>
      <c r="J48" s="291">
        <v>1926.68114870301</v>
      </c>
      <c r="L48" s="291" t="s">
        <v>118</v>
      </c>
      <c r="M48" s="291">
        <v>7015.3111608658501</v>
      </c>
      <c r="N48" s="291">
        <v>4734.9596813710496</v>
      </c>
      <c r="O48" s="291">
        <v>3500.5625369201798</v>
      </c>
      <c r="P48" s="291">
        <v>1200.79841388867</v>
      </c>
      <c r="Q48" s="291">
        <v>37.013619042729097</v>
      </c>
      <c r="R48" s="291">
        <v>1382.3386646741999</v>
      </c>
      <c r="S48" s="291">
        <v>1272.01858094978</v>
      </c>
      <c r="T48" s="291">
        <v>2274.4083084344902</v>
      </c>
      <c r="U48" s="291">
        <v>1358.16419787415</v>
      </c>
      <c r="W48" s="291" t="s">
        <v>118</v>
      </c>
      <c r="X48" s="291">
        <f t="shared" si="1"/>
        <v>0.53975668837088242</v>
      </c>
      <c r="Y48" s="291">
        <f t="shared" si="2"/>
        <v>0.59504755815094301</v>
      </c>
      <c r="Z48" s="291">
        <f t="shared" si="3"/>
        <v>0.64167939597905188</v>
      </c>
      <c r="AA48" s="291">
        <f t="shared" si="4"/>
        <v>0.48136698184357052</v>
      </c>
      <c r="AB48" s="291">
        <f t="shared" si="5"/>
        <v>0.57633511461376186</v>
      </c>
      <c r="AC48" s="291">
        <f t="shared" si="6"/>
        <v>0.47030280680877035</v>
      </c>
      <c r="AD48" s="291">
        <f t="shared" si="7"/>
        <v>0.53263300587279094</v>
      </c>
      <c r="AE48" s="291">
        <f t="shared" si="8"/>
        <v>0.59278069451926563</v>
      </c>
      <c r="AF48" s="291">
        <f t="shared" si="9"/>
        <v>0.70492421581455222</v>
      </c>
      <c r="AH48" s="291" t="s">
        <v>118</v>
      </c>
      <c r="AI48" s="291">
        <f t="shared" si="10"/>
        <v>0.38798455492501288</v>
      </c>
      <c r="AJ48" s="291">
        <f t="shared" si="11"/>
        <v>0.28457645126004882</v>
      </c>
      <c r="AK48" s="291">
        <f t="shared" si="12"/>
        <v>0.19359999388915508</v>
      </c>
      <c r="AM48" s="291"/>
      <c r="AN48" s="291"/>
      <c r="AO48" s="291"/>
      <c r="AP48" s="291"/>
    </row>
    <row r="49" spans="1:42" x14ac:dyDescent="0.25">
      <c r="A49" s="291" t="s">
        <v>119</v>
      </c>
      <c r="B49" s="291">
        <v>13227.1306525542</v>
      </c>
      <c r="C49" s="291">
        <v>8119.3161732440303</v>
      </c>
      <c r="D49" s="291">
        <v>5590.4788777507902</v>
      </c>
      <c r="E49" s="291">
        <v>2512.9895049505299</v>
      </c>
      <c r="F49" s="291">
        <v>63.118063383560802</v>
      </c>
      <c r="G49" s="291">
        <v>3013.5695425547101</v>
      </c>
      <c r="H49" s="291">
        <v>2492.2809954316399</v>
      </c>
      <c r="I49" s="291">
        <v>3896.8525588702601</v>
      </c>
      <c r="J49" s="291">
        <v>1985.5022813167</v>
      </c>
      <c r="L49" s="291" t="s">
        <v>119</v>
      </c>
      <c r="M49" s="291">
        <v>7374.44334310463</v>
      </c>
      <c r="N49" s="291">
        <v>4955.4142483495998</v>
      </c>
      <c r="O49" s="291">
        <v>3660.02230016167</v>
      </c>
      <c r="P49" s="291">
        <v>1259.2145243474299</v>
      </c>
      <c r="Q49" s="291">
        <v>37.682149783350901</v>
      </c>
      <c r="R49" s="291">
        <v>1502.1380240132601</v>
      </c>
      <c r="S49" s="291">
        <v>1365.3789432016899</v>
      </c>
      <c r="T49" s="291">
        <v>2277.0569787508898</v>
      </c>
      <c r="U49" s="291">
        <v>1386.4189768722699</v>
      </c>
      <c r="W49" s="291" t="s">
        <v>119</v>
      </c>
      <c r="X49" s="291">
        <f t="shared" si="1"/>
        <v>0.55752404182086168</v>
      </c>
      <c r="Y49" s="291">
        <f t="shared" si="2"/>
        <v>0.6103240891984737</v>
      </c>
      <c r="Z49" s="291">
        <f t="shared" si="3"/>
        <v>0.65468851241491532</v>
      </c>
      <c r="AA49" s="291">
        <f t="shared" si="4"/>
        <v>0.50108228540819888</v>
      </c>
      <c r="AB49" s="291">
        <f t="shared" si="5"/>
        <v>0.59701055075725395</v>
      </c>
      <c r="AC49" s="291">
        <f t="shared" si="6"/>
        <v>0.49845805872455301</v>
      </c>
      <c r="AD49" s="291">
        <f t="shared" si="7"/>
        <v>0.54784309863311342</v>
      </c>
      <c r="AE49" s="291">
        <f t="shared" si="8"/>
        <v>0.58433234112686916</v>
      </c>
      <c r="AF49" s="291">
        <f t="shared" si="9"/>
        <v>0.69827115784166027</v>
      </c>
      <c r="AH49" s="291" t="s">
        <v>119</v>
      </c>
      <c r="AI49" s="291">
        <f t="shared" si="10"/>
        <v>0.37880069113541442</v>
      </c>
      <c r="AJ49" s="291">
        <f t="shared" si="11"/>
        <v>0.27588224496565344</v>
      </c>
      <c r="AK49" s="291">
        <f t="shared" si="12"/>
        <v>0.18800320408843083</v>
      </c>
      <c r="AM49" s="291"/>
      <c r="AN49" s="291"/>
      <c r="AO49" s="291"/>
      <c r="AP49" s="291"/>
    </row>
    <row r="50" spans="1:42" x14ac:dyDescent="0.25">
      <c r="A50" s="291" t="s">
        <v>120</v>
      </c>
      <c r="B50" s="291">
        <v>13511.8819298422</v>
      </c>
      <c r="C50" s="291">
        <v>8368.2929520234302</v>
      </c>
      <c r="D50" s="291">
        <v>5822.8235028319205</v>
      </c>
      <c r="E50" s="291">
        <v>2520.9515490404601</v>
      </c>
      <c r="F50" s="291">
        <v>63.503326650703499</v>
      </c>
      <c r="G50" s="291">
        <v>3231.6855633826999</v>
      </c>
      <c r="H50" s="291">
        <v>2550.2338803903199</v>
      </c>
      <c r="I50" s="291">
        <v>3908.74227256327</v>
      </c>
      <c r="J50" s="291">
        <v>2135.9336734205599</v>
      </c>
      <c r="L50" s="291" t="s">
        <v>120</v>
      </c>
      <c r="M50" s="291">
        <v>7623.1307578727801</v>
      </c>
      <c r="N50" s="291">
        <v>5196.9274889939397</v>
      </c>
      <c r="O50" s="291">
        <v>3844.9368361965298</v>
      </c>
      <c r="P50" s="291">
        <v>1310.39151444857</v>
      </c>
      <c r="Q50" s="291">
        <v>38.241009425979399</v>
      </c>
      <c r="R50" s="291">
        <v>1629.1081331575299</v>
      </c>
      <c r="S50" s="291">
        <v>1439.7143843383301</v>
      </c>
      <c r="T50" s="291">
        <v>2244.6100441370199</v>
      </c>
      <c r="U50" s="291">
        <v>1531.2586671783599</v>
      </c>
      <c r="W50" s="291" t="s">
        <v>120</v>
      </c>
      <c r="X50" s="291">
        <f t="shared" si="1"/>
        <v>0.56417979356646197</v>
      </c>
      <c r="Y50" s="291">
        <f t="shared" si="2"/>
        <v>0.6210259988254041</v>
      </c>
      <c r="Z50" s="291">
        <f t="shared" si="3"/>
        <v>0.66032172095316843</v>
      </c>
      <c r="AA50" s="291">
        <f t="shared" si="4"/>
        <v>0.5198003567134557</v>
      </c>
      <c r="AB50" s="291">
        <f t="shared" si="5"/>
        <v>0.60218907327992333</v>
      </c>
      <c r="AC50" s="291">
        <f t="shared" si="6"/>
        <v>0.5041047778956238</v>
      </c>
      <c r="AD50" s="291">
        <f t="shared" si="7"/>
        <v>0.56454209765183505</v>
      </c>
      <c r="AE50" s="291">
        <f t="shared" si="8"/>
        <v>0.57425378487926049</v>
      </c>
      <c r="AF50" s="291">
        <f t="shared" si="9"/>
        <v>0.7169036596188626</v>
      </c>
      <c r="AH50" s="291" t="s">
        <v>120</v>
      </c>
      <c r="AI50" s="291">
        <f t="shared" si="10"/>
        <v>0.39825326979704156</v>
      </c>
      <c r="AJ50" s="291">
        <f t="shared" si="11"/>
        <v>0.28975586150856347</v>
      </c>
      <c r="AK50" s="291">
        <f t="shared" si="12"/>
        <v>0.2008700514020377</v>
      </c>
      <c r="AM50" s="291"/>
      <c r="AN50" s="291"/>
      <c r="AO50" s="291"/>
      <c r="AP50" s="291"/>
    </row>
    <row r="51" spans="1:42" x14ac:dyDescent="0.25">
      <c r="A51" s="291" t="s">
        <v>121</v>
      </c>
      <c r="B51" s="291">
        <v>13777.3664267071</v>
      </c>
      <c r="C51" s="291">
        <v>8552.3381378043396</v>
      </c>
      <c r="D51" s="291">
        <v>5974.8222127096296</v>
      </c>
      <c r="E51" s="291">
        <v>2542.8467768374298</v>
      </c>
      <c r="F51" s="291">
        <v>66.965422926726504</v>
      </c>
      <c r="G51" s="291">
        <v>3737.0895792240299</v>
      </c>
      <c r="H51" s="291">
        <v>2660.6610178911501</v>
      </c>
      <c r="I51" s="291">
        <v>3909.7156199961501</v>
      </c>
      <c r="J51" s="291">
        <v>2383.0333911304601</v>
      </c>
      <c r="L51" s="291" t="s">
        <v>121</v>
      </c>
      <c r="M51" s="291">
        <v>8015.32865986856</v>
      </c>
      <c r="N51" s="291">
        <v>5443.9535079161196</v>
      </c>
      <c r="O51" s="291">
        <v>4005.5717968291501</v>
      </c>
      <c r="P51" s="291">
        <v>1393.3827067003599</v>
      </c>
      <c r="Q51" s="291">
        <v>42.927671094741903</v>
      </c>
      <c r="R51" s="291">
        <v>1880.7323326783401</v>
      </c>
      <c r="S51" s="291">
        <v>1562.1418808635001</v>
      </c>
      <c r="T51" s="291">
        <v>2269.1957704666202</v>
      </c>
      <c r="U51" s="291">
        <v>1630.5105199889499</v>
      </c>
      <c r="W51" s="291" t="s">
        <v>121</v>
      </c>
      <c r="X51" s="291">
        <f t="shared" si="1"/>
        <v>0.58177509486363332</v>
      </c>
      <c r="Y51" s="291">
        <f t="shared" si="2"/>
        <v>0.63654563467877079</v>
      </c>
      <c r="Z51" s="291">
        <f t="shared" si="3"/>
        <v>0.67040853338004036</v>
      </c>
      <c r="AA51" s="291">
        <f t="shared" si="4"/>
        <v>0.54796172517847386</v>
      </c>
      <c r="AB51" s="291">
        <f t="shared" si="5"/>
        <v>0.641042335261786</v>
      </c>
      <c r="AC51" s="291">
        <f t="shared" si="6"/>
        <v>0.50326123920980659</v>
      </c>
      <c r="AD51" s="291">
        <f t="shared" si="7"/>
        <v>0.5871254813593878</v>
      </c>
      <c r="AE51" s="291">
        <f t="shared" si="8"/>
        <v>0.58039918782350075</v>
      </c>
      <c r="AF51" s="291">
        <f t="shared" si="9"/>
        <v>0.68421639665547052</v>
      </c>
      <c r="AH51" s="291" t="s">
        <v>121</v>
      </c>
      <c r="AI51" s="291">
        <f t="shared" si="10"/>
        <v>0.40706061523592663</v>
      </c>
      <c r="AJ51" s="291">
        <f t="shared" si="11"/>
        <v>0.29285100031664341</v>
      </c>
      <c r="AK51" s="291">
        <f t="shared" si="12"/>
        <v>0.20342403776312373</v>
      </c>
      <c r="AM51" s="291"/>
      <c r="AN51" s="291"/>
      <c r="AO51" s="291"/>
      <c r="AP51" s="291"/>
    </row>
    <row r="52" spans="1:42" x14ac:dyDescent="0.25">
      <c r="A52" s="291" t="s">
        <v>122</v>
      </c>
      <c r="B52" s="291">
        <v>14142.2769607224</v>
      </c>
      <c r="C52" s="291">
        <v>8838.2333469387304</v>
      </c>
      <c r="D52" s="291">
        <v>6225.48311618973</v>
      </c>
      <c r="E52" s="291">
        <v>2567.4287384387799</v>
      </c>
      <c r="F52" s="291">
        <v>65.896646331489904</v>
      </c>
      <c r="G52" s="291">
        <v>3767.7722188202602</v>
      </c>
      <c r="H52" s="291">
        <v>2865.2628323888098</v>
      </c>
      <c r="I52" s="291">
        <v>4096.0504210213003</v>
      </c>
      <c r="J52" s="291">
        <v>2497.64732277347</v>
      </c>
      <c r="L52" s="291" t="s">
        <v>122</v>
      </c>
      <c r="M52" s="291">
        <v>8545.5453349054696</v>
      </c>
      <c r="N52" s="291">
        <v>5791.4641746020598</v>
      </c>
      <c r="O52" s="291">
        <v>4285.1255444611998</v>
      </c>
      <c r="P52" s="291">
        <v>1464.8916697181501</v>
      </c>
      <c r="Q52" s="291">
        <v>43.992744996531201</v>
      </c>
      <c r="R52" s="291">
        <v>1999.1409895486599</v>
      </c>
      <c r="S52" s="291">
        <v>1753.98686513556</v>
      </c>
      <c r="T52" s="291">
        <v>2390.2372075364701</v>
      </c>
      <c r="U52" s="291">
        <v>1734.66342819482</v>
      </c>
      <c r="W52" s="291" t="s">
        <v>122</v>
      </c>
      <c r="X52" s="291">
        <f t="shared" si="1"/>
        <v>0.60425526657688622</v>
      </c>
      <c r="Y52" s="291">
        <f t="shared" si="2"/>
        <v>0.65527396112573</v>
      </c>
      <c r="Z52" s="291">
        <f t="shared" si="3"/>
        <v>0.68832016158191522</v>
      </c>
      <c r="AA52" s="291">
        <f t="shared" si="4"/>
        <v>0.57056760633166848</v>
      </c>
      <c r="AB52" s="291">
        <f t="shared" si="5"/>
        <v>0.66760218380807756</v>
      </c>
      <c r="AC52" s="291">
        <f t="shared" si="6"/>
        <v>0.53058966239063621</v>
      </c>
      <c r="AD52" s="291">
        <f t="shared" si="7"/>
        <v>0.61215566171053026</v>
      </c>
      <c r="AE52" s="291">
        <f t="shared" si="8"/>
        <v>0.58354682239006561</v>
      </c>
      <c r="AF52" s="291">
        <f t="shared" si="9"/>
        <v>0.69451896285685055</v>
      </c>
      <c r="AH52" s="291" t="s">
        <v>122</v>
      </c>
      <c r="AI52" s="291">
        <f t="shared" si="10"/>
        <v>0.40481040991599043</v>
      </c>
      <c r="AJ52" s="291">
        <f t="shared" si="11"/>
        <v>0.28723814205515774</v>
      </c>
      <c r="AK52" s="291">
        <f t="shared" si="12"/>
        <v>0.20299037220121527</v>
      </c>
      <c r="AM52" s="291"/>
      <c r="AN52" s="291"/>
      <c r="AO52" s="291"/>
      <c r="AP52" s="291"/>
    </row>
    <row r="53" spans="1:42" x14ac:dyDescent="0.25">
      <c r="A53" s="291" t="s">
        <v>123</v>
      </c>
      <c r="B53" s="291">
        <v>14293.235045183301</v>
      </c>
      <c r="C53" s="291">
        <v>9053.0415271663096</v>
      </c>
      <c r="D53" s="291">
        <v>6427.98259195636</v>
      </c>
      <c r="E53" s="291">
        <v>2564.45449909834</v>
      </c>
      <c r="F53" s="291">
        <v>65.119813171459001</v>
      </c>
      <c r="G53" s="291">
        <v>3587.3255364107199</v>
      </c>
      <c r="H53" s="291">
        <v>2905.8936909323302</v>
      </c>
      <c r="I53" s="291">
        <v>4076.6650581529898</v>
      </c>
      <c r="J53" s="291">
        <v>2490.50687990597</v>
      </c>
      <c r="L53" s="291" t="s">
        <v>123</v>
      </c>
      <c r="M53" s="291">
        <v>9040.8622999215204</v>
      </c>
      <c r="N53" s="291">
        <v>6118.7547006281602</v>
      </c>
      <c r="O53" s="291">
        <v>4535.91451096321</v>
      </c>
      <c r="P53" s="291">
        <v>1537.12695971669</v>
      </c>
      <c r="Q53" s="291">
        <v>45.352677326116897</v>
      </c>
      <c r="R53" s="291">
        <v>2092.3558089092598</v>
      </c>
      <c r="S53" s="291">
        <v>1841.6509974749999</v>
      </c>
      <c r="T53" s="291">
        <v>2458.4594789900598</v>
      </c>
      <c r="U53" s="291">
        <v>1769.65668612933</v>
      </c>
      <c r="W53" s="291" t="s">
        <v>123</v>
      </c>
      <c r="X53" s="291">
        <f t="shared" si="1"/>
        <v>0.63252736496264461</v>
      </c>
      <c r="Y53" s="291">
        <f t="shared" si="2"/>
        <v>0.67587834235235089</v>
      </c>
      <c r="Z53" s="291">
        <f t="shared" si="3"/>
        <v>0.70565133711457395</v>
      </c>
      <c r="AA53" s="291">
        <f t="shared" si="4"/>
        <v>0.59939724423152863</v>
      </c>
      <c r="AB53" s="291">
        <f t="shared" si="5"/>
        <v>0.69644974574334728</v>
      </c>
      <c r="AC53" s="291">
        <f t="shared" si="6"/>
        <v>0.58326343334950181</v>
      </c>
      <c r="AD53" s="291">
        <f t="shared" si="7"/>
        <v>0.63376406481137393</v>
      </c>
      <c r="AE53" s="291">
        <f t="shared" si="8"/>
        <v>0.6030565287852987</v>
      </c>
      <c r="AF53" s="291">
        <f t="shared" si="9"/>
        <v>0.7105608502459323</v>
      </c>
      <c r="AH53" s="291" t="s">
        <v>123</v>
      </c>
      <c r="AI53" s="291">
        <f t="shared" si="10"/>
        <v>0.39014330668095859</v>
      </c>
      <c r="AJ53" s="291">
        <f t="shared" si="11"/>
        <v>0.27748153802385606</v>
      </c>
      <c r="AK53" s="291">
        <f t="shared" si="12"/>
        <v>0.19573981191425641</v>
      </c>
      <c r="AM53" s="291"/>
      <c r="AN53" s="291"/>
      <c r="AO53" s="291"/>
      <c r="AP53" s="291"/>
    </row>
    <row r="54" spans="1:42" x14ac:dyDescent="0.25">
      <c r="A54" s="291" t="s">
        <v>124</v>
      </c>
      <c r="B54" s="291">
        <v>14702.3240919174</v>
      </c>
      <c r="C54" s="291">
        <v>9290.7729788537399</v>
      </c>
      <c r="D54" s="291">
        <v>6640.0639124485897</v>
      </c>
      <c r="E54" s="291">
        <v>2585.8893204825299</v>
      </c>
      <c r="F54" s="291">
        <v>64.522576814100901</v>
      </c>
      <c r="G54" s="291">
        <v>3662.5402976562</v>
      </c>
      <c r="H54" s="291">
        <v>3182.3612173442202</v>
      </c>
      <c r="I54" s="291">
        <v>4289.3663950078098</v>
      </c>
      <c r="J54" s="291">
        <v>2568.4963516456401</v>
      </c>
      <c r="L54" s="291" t="s">
        <v>124</v>
      </c>
      <c r="M54" s="291">
        <v>9948.3806892977009</v>
      </c>
      <c r="N54" s="291">
        <v>6522.9560721253201</v>
      </c>
      <c r="O54" s="291">
        <v>4835.7301819706299</v>
      </c>
      <c r="P54" s="291">
        <v>1637.7594092335901</v>
      </c>
      <c r="Q54" s="291">
        <v>46.976750413291199</v>
      </c>
      <c r="R54" s="291">
        <v>2325.5144515187699</v>
      </c>
      <c r="S54" s="291">
        <v>2101.8021622864198</v>
      </c>
      <c r="T54" s="291">
        <v>2834.8297654129501</v>
      </c>
      <c r="U54" s="291">
        <v>1895.73895456526</v>
      </c>
      <c r="W54" s="291" t="s">
        <v>124</v>
      </c>
      <c r="X54" s="291">
        <f t="shared" si="1"/>
        <v>0.67665361116388534</v>
      </c>
      <c r="Y54" s="291">
        <f t="shared" si="2"/>
        <v>0.70208970631097023</v>
      </c>
      <c r="Z54" s="291">
        <f t="shared" si="3"/>
        <v>0.72826560794162687</v>
      </c>
      <c r="AA54" s="291">
        <f t="shared" si="4"/>
        <v>0.63334474382220751</v>
      </c>
      <c r="AB54" s="291">
        <f t="shared" si="5"/>
        <v>0.72806686795287445</v>
      </c>
      <c r="AC54" s="291">
        <f t="shared" si="6"/>
        <v>0.63494576510378764</v>
      </c>
      <c r="AD54" s="291">
        <f t="shared" si="7"/>
        <v>0.66045367535004063</v>
      </c>
      <c r="AE54" s="291">
        <f t="shared" si="8"/>
        <v>0.66089708930257718</v>
      </c>
      <c r="AF54" s="291">
        <f t="shared" si="9"/>
        <v>0.73807344649357076</v>
      </c>
      <c r="AH54" s="291" t="s">
        <v>124</v>
      </c>
      <c r="AI54" s="291">
        <f t="shared" si="10"/>
        <v>0.39202744636854797</v>
      </c>
      <c r="AJ54" s="291">
        <f t="shared" si="11"/>
        <v>0.27325839513160172</v>
      </c>
      <c r="AK54" s="291">
        <f t="shared" si="12"/>
        <v>0.19055754034469788</v>
      </c>
      <c r="AM54" s="291"/>
      <c r="AN54" s="291"/>
      <c r="AO54" s="291"/>
      <c r="AP54" s="291"/>
    </row>
    <row r="55" spans="1:42" x14ac:dyDescent="0.25">
      <c r="A55" s="291" t="s">
        <v>125</v>
      </c>
      <c r="B55" s="291">
        <v>15078.684364652199</v>
      </c>
      <c r="C55" s="291">
        <v>9516.4645633485998</v>
      </c>
      <c r="D55" s="291">
        <v>6840.9271110945401</v>
      </c>
      <c r="E55" s="291">
        <v>2628.82677348773</v>
      </c>
      <c r="F55" s="291">
        <v>64.924735538645507</v>
      </c>
      <c r="G55" s="291">
        <v>4378.3468027727504</v>
      </c>
      <c r="H55" s="291">
        <v>3354.53881572007</v>
      </c>
      <c r="I55" s="291">
        <v>4271.7814591136503</v>
      </c>
      <c r="J55" s="291">
        <v>2909.0708665493898</v>
      </c>
      <c r="L55" s="291" t="s">
        <v>125</v>
      </c>
      <c r="M55" s="291">
        <v>10519.9928145923</v>
      </c>
      <c r="N55" s="291">
        <v>6907.0697442519804</v>
      </c>
      <c r="O55" s="291">
        <v>5085.7610532504596</v>
      </c>
      <c r="P55" s="291">
        <v>1773.79810183466</v>
      </c>
      <c r="Q55" s="291">
        <v>49.469323122101599</v>
      </c>
      <c r="R55" s="291">
        <v>2581.71487303816</v>
      </c>
      <c r="S55" s="291">
        <v>2331.30102895449</v>
      </c>
      <c r="T55" s="291">
        <v>3172.2235189908902</v>
      </c>
      <c r="U55" s="291">
        <v>2125.9425415314699</v>
      </c>
      <c r="W55" s="291" t="s">
        <v>125</v>
      </c>
      <c r="X55" s="291">
        <f t="shared" si="1"/>
        <v>0.69767312321050445</v>
      </c>
      <c r="Y55" s="291">
        <f t="shared" si="2"/>
        <v>0.7258020768399267</v>
      </c>
      <c r="Z55" s="291">
        <f t="shared" si="3"/>
        <v>0.74343155111277659</v>
      </c>
      <c r="AA55" s="291">
        <f t="shared" si="4"/>
        <v>0.67474894874161595</v>
      </c>
      <c r="AB55" s="291">
        <f t="shared" si="5"/>
        <v>0.76194878133397559</v>
      </c>
      <c r="AC55" s="291">
        <f t="shared" si="6"/>
        <v>0.58965518021623897</v>
      </c>
      <c r="AD55" s="291">
        <f t="shared" si="7"/>
        <v>0.69496916179044521</v>
      </c>
      <c r="AE55" s="291">
        <f t="shared" si="8"/>
        <v>0.74259967401260574</v>
      </c>
      <c r="AF55" s="291">
        <f t="shared" si="9"/>
        <v>0.73079778357313385</v>
      </c>
      <c r="AH55" s="291" t="s">
        <v>125</v>
      </c>
      <c r="AI55" s="291">
        <f t="shared" si="10"/>
        <v>0.41801856580987373</v>
      </c>
      <c r="AJ55" s="291">
        <f t="shared" si="11"/>
        <v>0.28662865673351196</v>
      </c>
      <c r="AK55" s="291">
        <f t="shared" si="12"/>
        <v>0.20208593095069147</v>
      </c>
      <c r="AM55" s="291"/>
      <c r="AN55" s="291"/>
      <c r="AO55" s="291"/>
      <c r="AP55" s="291"/>
    </row>
    <row r="56" spans="1:42" x14ac:dyDescent="0.25">
      <c r="A56" s="291" t="s">
        <v>126</v>
      </c>
      <c r="B56" s="291">
        <v>15310.335797261199</v>
      </c>
      <c r="C56" s="291">
        <v>9674.2049515440394</v>
      </c>
      <c r="D56" s="291">
        <v>6969.2133791367896</v>
      </c>
      <c r="E56" s="291">
        <v>2643.3064301241202</v>
      </c>
      <c r="F56" s="291">
        <v>64.978849764828595</v>
      </c>
      <c r="G56" s="291">
        <v>4740.29695162186</v>
      </c>
      <c r="H56" s="291">
        <v>3404.3008444974698</v>
      </c>
      <c r="I56" s="291">
        <v>4194.3127684933697</v>
      </c>
      <c r="J56" s="291">
        <v>3041.9944045656998</v>
      </c>
      <c r="L56" s="291" t="s">
        <v>126</v>
      </c>
      <c r="M56" s="291">
        <v>11252.555224333701</v>
      </c>
      <c r="N56" s="291">
        <v>7350.2676004500699</v>
      </c>
      <c r="O56" s="291">
        <v>5411.0903790824896</v>
      </c>
      <c r="P56" s="291">
        <v>1885.6112365666299</v>
      </c>
      <c r="Q56" s="291">
        <v>51.508111410997302</v>
      </c>
      <c r="R56" s="291">
        <v>2891.75655674275</v>
      </c>
      <c r="S56" s="291">
        <v>2494.5910849627999</v>
      </c>
      <c r="T56" s="291">
        <v>3289.3915093874998</v>
      </c>
      <c r="U56" s="291">
        <v>2265.6633299493601</v>
      </c>
      <c r="W56" s="291" t="s">
        <v>126</v>
      </c>
      <c r="X56" s="291">
        <f t="shared" si="1"/>
        <v>0.73496462607610624</v>
      </c>
      <c r="Y56" s="291">
        <f t="shared" si="2"/>
        <v>0.75978001678338847</v>
      </c>
      <c r="Z56" s="291">
        <f t="shared" si="3"/>
        <v>0.77642770922773929</v>
      </c>
      <c r="AA56" s="291">
        <f t="shared" si="4"/>
        <v>0.71335325147228135</v>
      </c>
      <c r="AB56" s="291">
        <f t="shared" si="5"/>
        <v>0.79269041538001084</v>
      </c>
      <c r="AC56" s="291">
        <f t="shared" si="6"/>
        <v>0.6100370053300892</v>
      </c>
      <c r="AD56" s="291">
        <f t="shared" si="7"/>
        <v>0.73277633173781442</v>
      </c>
      <c r="AE56" s="291">
        <f t="shared" si="8"/>
        <v>0.78425041024517472</v>
      </c>
      <c r="AF56" s="291">
        <f t="shared" si="9"/>
        <v>0.7447953640377668</v>
      </c>
      <c r="AH56" s="291" t="s">
        <v>126</v>
      </c>
      <c r="AI56" s="291">
        <f t="shared" si="10"/>
        <v>0.41870735308870011</v>
      </c>
      <c r="AJ56" s="291">
        <f t="shared" si="11"/>
        <v>0.28658672124009837</v>
      </c>
      <c r="AK56" s="291">
        <f t="shared" si="12"/>
        <v>0.20134656393863795</v>
      </c>
      <c r="AM56" s="291"/>
      <c r="AN56" s="291"/>
      <c r="AO56" s="291"/>
      <c r="AP56" s="291"/>
    </row>
    <row r="57" spans="1:42" x14ac:dyDescent="0.25">
      <c r="A57" s="291" t="s">
        <v>127</v>
      </c>
      <c r="B57" s="291">
        <v>15185.277700075199</v>
      </c>
      <c r="C57" s="291">
        <v>9857.2254927553895</v>
      </c>
      <c r="D57" s="291">
        <v>7125.1186510963798</v>
      </c>
      <c r="E57" s="291">
        <v>2657.6234285212699</v>
      </c>
      <c r="F57" s="291">
        <v>64.582221573904505</v>
      </c>
      <c r="G57" s="291">
        <v>4042.5371373760699</v>
      </c>
      <c r="H57" s="291">
        <v>3313.8919401397202</v>
      </c>
      <c r="I57" s="291">
        <v>4161.0790943443899</v>
      </c>
      <c r="J57" s="291">
        <v>2963.0280122501999</v>
      </c>
      <c r="L57" s="291" t="s">
        <v>127</v>
      </c>
      <c r="M57" s="291">
        <v>11759.0036235882</v>
      </c>
      <c r="N57" s="291">
        <v>7756.5134099524503</v>
      </c>
      <c r="O57" s="291">
        <v>5721.6028626798197</v>
      </c>
      <c r="P57" s="291">
        <v>1978.1850264822001</v>
      </c>
      <c r="Q57" s="291">
        <v>52.738666315681698</v>
      </c>
      <c r="R57" s="291">
        <v>3053.5634056813401</v>
      </c>
      <c r="S57" s="291">
        <v>2545.3146388243399</v>
      </c>
      <c r="T57" s="291">
        <v>3552.1187481775</v>
      </c>
      <c r="U57" s="291">
        <v>2365.51947535109</v>
      </c>
      <c r="W57" s="291" t="s">
        <v>127</v>
      </c>
      <c r="X57" s="291">
        <f t="shared" si="1"/>
        <v>0.7743686915603768</v>
      </c>
      <c r="Y57" s="291">
        <f t="shared" si="2"/>
        <v>0.78688606805770378</v>
      </c>
      <c r="Z57" s="291">
        <f t="shared" si="3"/>
        <v>0.80301860823039151</v>
      </c>
      <c r="AA57" s="291">
        <f t="shared" si="4"/>
        <v>0.74434361364088497</v>
      </c>
      <c r="AB57" s="291">
        <f t="shared" si="5"/>
        <v>0.81661276169216845</v>
      </c>
      <c r="AC57" s="291">
        <f t="shared" si="6"/>
        <v>0.75535815798673089</v>
      </c>
      <c r="AD57" s="291">
        <f t="shared" si="7"/>
        <v>0.76807412094343197</v>
      </c>
      <c r="AE57" s="291">
        <f t="shared" si="8"/>
        <v>0.8536532634059828</v>
      </c>
      <c r="AF57" s="291">
        <f t="shared" si="9"/>
        <v>0.7983452959510341</v>
      </c>
      <c r="AH57" s="291" t="s">
        <v>127</v>
      </c>
      <c r="AI57" s="291">
        <f t="shared" si="10"/>
        <v>0.41343650234458157</v>
      </c>
      <c r="AJ57" s="291">
        <f t="shared" si="11"/>
        <v>0.28614286702639591</v>
      </c>
      <c r="AK57" s="291">
        <f t="shared" si="12"/>
        <v>0.20116665927425439</v>
      </c>
      <c r="AM57" s="291"/>
      <c r="AN57" s="291"/>
      <c r="AO57" s="291"/>
      <c r="AP57" s="291"/>
    </row>
    <row r="58" spans="1:42" x14ac:dyDescent="0.25">
      <c r="A58" s="291" t="s">
        <v>128</v>
      </c>
      <c r="B58" s="291">
        <v>14457.3879857825</v>
      </c>
      <c r="C58" s="291">
        <v>9786.4132486467097</v>
      </c>
      <c r="D58" s="291">
        <v>7046.3311347810704</v>
      </c>
      <c r="E58" s="291">
        <v>2675.9082664084099</v>
      </c>
      <c r="F58" s="291">
        <v>63.973544054823499</v>
      </c>
      <c r="G58" s="291">
        <v>3297.8291932699599</v>
      </c>
      <c r="H58" s="291">
        <v>3101.89572544459</v>
      </c>
      <c r="I58" s="291">
        <v>3867.8809699009998</v>
      </c>
      <c r="J58" s="291">
        <v>2517.4402861543899</v>
      </c>
      <c r="L58" s="291" t="s">
        <v>128</v>
      </c>
      <c r="M58" s="291">
        <v>10746.9852775649</v>
      </c>
      <c r="N58" s="291">
        <v>7939.9608765438697</v>
      </c>
      <c r="O58" s="291">
        <v>5806.4230490275804</v>
      </c>
      <c r="P58" s="291">
        <v>2082.4100456002898</v>
      </c>
      <c r="Q58" s="291">
        <v>55.330269206322697</v>
      </c>
      <c r="R58" s="291">
        <v>2395.44088911381</v>
      </c>
      <c r="S58" s="291">
        <v>2436.1329867352001</v>
      </c>
      <c r="T58" s="291">
        <v>2861.2570550740702</v>
      </c>
      <c r="U58" s="291">
        <v>2212.1272677153102</v>
      </c>
      <c r="W58" s="291" t="s">
        <v>128</v>
      </c>
      <c r="X58" s="291">
        <f t="shared" si="1"/>
        <v>0.74335594286696627</v>
      </c>
      <c r="Y58" s="291">
        <f t="shared" si="2"/>
        <v>0.81132491289817832</v>
      </c>
      <c r="Z58" s="291">
        <f t="shared" si="3"/>
        <v>0.82403493931285221</v>
      </c>
      <c r="AA58" s="291">
        <f t="shared" si="4"/>
        <v>0.77820681364211697</v>
      </c>
      <c r="AB58" s="291">
        <f t="shared" si="5"/>
        <v>0.86489298074382492</v>
      </c>
      <c r="AC58" s="291">
        <f t="shared" si="6"/>
        <v>0.72636899873477456</v>
      </c>
      <c r="AD58" s="291">
        <f t="shared" si="7"/>
        <v>0.78536907825488977</v>
      </c>
      <c r="AE58" s="291">
        <f t="shared" si="8"/>
        <v>0.73974795950023908</v>
      </c>
      <c r="AF58" s="291">
        <f t="shared" si="9"/>
        <v>0.87872084985758603</v>
      </c>
      <c r="AH58" s="291" t="s">
        <v>128</v>
      </c>
      <c r="AI58" s="291">
        <f t="shared" si="10"/>
        <v>0.38097934804901651</v>
      </c>
      <c r="AJ58" s="291">
        <f t="shared" si="11"/>
        <v>0.26837879634877071</v>
      </c>
      <c r="AK58" s="291">
        <f t="shared" si="12"/>
        <v>0.20583700550267656</v>
      </c>
      <c r="AM58" s="291"/>
      <c r="AN58" s="291"/>
      <c r="AO58" s="291"/>
      <c r="AP58" s="291"/>
    </row>
    <row r="59" spans="1:42" x14ac:dyDescent="0.25">
      <c r="A59" s="291" t="s">
        <v>129</v>
      </c>
      <c r="B59" s="291">
        <v>13709.325243400601</v>
      </c>
      <c r="C59" s="291">
        <v>9446.3137163789397</v>
      </c>
      <c r="D59" s="291">
        <v>6803.4359027443197</v>
      </c>
      <c r="E59" s="291">
        <v>2598.1611963762898</v>
      </c>
      <c r="F59" s="291">
        <v>60.205138340863002</v>
      </c>
      <c r="G59" s="291">
        <v>2135.6097611433402</v>
      </c>
      <c r="H59" s="291">
        <v>2856.0830234842902</v>
      </c>
      <c r="I59" s="291">
        <v>3605.2500194583299</v>
      </c>
      <c r="J59" s="291">
        <v>1939.18152671505</v>
      </c>
      <c r="L59" s="291" t="s">
        <v>129</v>
      </c>
      <c r="M59" s="291">
        <v>9874.0345370651103</v>
      </c>
      <c r="N59" s="291">
        <v>7762.50282810105</v>
      </c>
      <c r="O59" s="291">
        <v>5735.4485864848702</v>
      </c>
      <c r="P59" s="291">
        <v>1983.94056814239</v>
      </c>
      <c r="Q59" s="291">
        <v>50.727243408687499</v>
      </c>
      <c r="R59" s="291">
        <v>1904.1091317284599</v>
      </c>
      <c r="S59" s="291">
        <v>2261.9440887097198</v>
      </c>
      <c r="T59" s="291">
        <v>2401.0524865458901</v>
      </c>
      <c r="U59" s="291">
        <v>2014.35887767441</v>
      </c>
      <c r="W59" s="291" t="s">
        <v>129</v>
      </c>
      <c r="X59" s="291">
        <f t="shared" si="1"/>
        <v>0.72024219731881234</v>
      </c>
      <c r="Y59" s="291">
        <f t="shared" si="2"/>
        <v>0.82174942111457361</v>
      </c>
      <c r="Z59" s="291">
        <f t="shared" si="3"/>
        <v>0.84302235935982694</v>
      </c>
      <c r="AA59" s="291">
        <f t="shared" si="4"/>
        <v>0.7635941029792277</v>
      </c>
      <c r="AB59" s="291">
        <f t="shared" si="5"/>
        <v>0.84257332192288015</v>
      </c>
      <c r="AC59" s="291">
        <f t="shared" si="6"/>
        <v>0.89159975121534285</v>
      </c>
      <c r="AD59" s="291">
        <f t="shared" si="7"/>
        <v>0.791974207370993</v>
      </c>
      <c r="AE59" s="291">
        <f t="shared" si="8"/>
        <v>0.6659877882496027</v>
      </c>
      <c r="AF59" s="291">
        <f t="shared" si="9"/>
        <v>1.0387675676174111</v>
      </c>
      <c r="AH59" s="291" t="s">
        <v>129</v>
      </c>
      <c r="AI59" s="291">
        <f t="shared" si="10"/>
        <v>0.35121208869713993</v>
      </c>
      <c r="AJ59" s="291">
        <f t="shared" si="11"/>
        <v>0.2518769503368668</v>
      </c>
      <c r="AK59" s="291">
        <f t="shared" si="12"/>
        <v>0.204005654437699</v>
      </c>
      <c r="AM59" s="291"/>
      <c r="AN59" s="291"/>
      <c r="AO59" s="291"/>
      <c r="AP59" s="291"/>
    </row>
    <row r="60" spans="1:42" x14ac:dyDescent="0.25">
      <c r="A60" s="291" t="s">
        <v>130</v>
      </c>
      <c r="B60" s="291">
        <v>13657.898018514799</v>
      </c>
      <c r="C60" s="291">
        <v>9290.9018543680595</v>
      </c>
      <c r="D60" s="291">
        <v>6603.34612510851</v>
      </c>
      <c r="E60" s="291">
        <v>2625.0391699506299</v>
      </c>
      <c r="F60" s="291">
        <v>59.704880372776401</v>
      </c>
      <c r="G60" s="291">
        <v>2146.28637154537</v>
      </c>
      <c r="H60" s="291">
        <v>2761.6981813387301</v>
      </c>
      <c r="I60" s="291">
        <v>3871.1747307209998</v>
      </c>
      <c r="J60" s="291">
        <v>1908.5980396820701</v>
      </c>
      <c r="L60" s="291" t="s">
        <v>130</v>
      </c>
      <c r="M60" s="291">
        <v>10162.384871611601</v>
      </c>
      <c r="N60" s="291">
        <v>7886.0804298068697</v>
      </c>
      <c r="O60" s="291">
        <v>5742.9579564747401</v>
      </c>
      <c r="P60" s="291">
        <v>2081.0348997688102</v>
      </c>
      <c r="Q60" s="291">
        <v>51.964623665634797</v>
      </c>
      <c r="R60" s="291">
        <v>1861.57820177644</v>
      </c>
      <c r="S60" s="291">
        <v>2226.3170180624802</v>
      </c>
      <c r="T60" s="291">
        <v>2530.5415202502099</v>
      </c>
      <c r="U60" s="291">
        <v>1908.06676626576</v>
      </c>
      <c r="W60" s="291" t="s">
        <v>130</v>
      </c>
      <c r="X60" s="291">
        <f t="shared" si="1"/>
        <v>0.74406653628804065</v>
      </c>
      <c r="Y60" s="291">
        <f t="shared" si="2"/>
        <v>0.8487960107015099</v>
      </c>
      <c r="Z60" s="291">
        <f t="shared" si="3"/>
        <v>0.86970421475223947</v>
      </c>
      <c r="AA60" s="291">
        <f t="shared" si="4"/>
        <v>0.79276337038732603</v>
      </c>
      <c r="AB60" s="291">
        <f t="shared" si="5"/>
        <v>0.87035805684871748</v>
      </c>
      <c r="AC60" s="291">
        <f t="shared" si="6"/>
        <v>0.8673484705752782</v>
      </c>
      <c r="AD60" s="291">
        <f t="shared" si="7"/>
        <v>0.80614059606733546</v>
      </c>
      <c r="AE60" s="291">
        <f t="shared" si="8"/>
        <v>0.65368827197807755</v>
      </c>
      <c r="AF60" s="291">
        <f t="shared" si="9"/>
        <v>0.99972164206120706</v>
      </c>
      <c r="AH60" s="291" t="s">
        <v>130</v>
      </c>
      <c r="AI60" s="291">
        <f t="shared" si="10"/>
        <v>0.33224459951244506</v>
      </c>
      <c r="AJ60" s="291">
        <f t="shared" si="11"/>
        <v>0.23942789932111264</v>
      </c>
      <c r="AK60" s="291">
        <f t="shared" si="12"/>
        <v>0.1877577744172928</v>
      </c>
      <c r="AM60" s="291"/>
      <c r="AN60" s="291"/>
      <c r="AO60" s="291"/>
      <c r="AP60" s="291"/>
    </row>
    <row r="61" spans="1:42" x14ac:dyDescent="0.25">
      <c r="A61" s="291" t="s">
        <v>131</v>
      </c>
      <c r="B61" s="291">
        <v>13871.8847583029</v>
      </c>
      <c r="C61" s="291">
        <v>9239.36191101843</v>
      </c>
      <c r="D61" s="291">
        <v>6542.8645522875804</v>
      </c>
      <c r="E61" s="291">
        <v>2637.7192963901598</v>
      </c>
      <c r="F61" s="291">
        <v>59.327591919297397</v>
      </c>
      <c r="G61" s="291">
        <v>2469.4968920426099</v>
      </c>
      <c r="H61" s="291">
        <v>2799.7157808741799</v>
      </c>
      <c r="I61" s="291">
        <v>4075.4678659643</v>
      </c>
      <c r="J61" s="291">
        <v>1948.89554476681</v>
      </c>
      <c r="L61" s="291" t="s">
        <v>131</v>
      </c>
      <c r="M61" s="291">
        <v>10651.077210138399</v>
      </c>
      <c r="N61" s="291">
        <v>8005.8163134369197</v>
      </c>
      <c r="O61" s="291">
        <v>5793.6959690424601</v>
      </c>
      <c r="P61" s="291">
        <v>2150.3241789888102</v>
      </c>
      <c r="Q61" s="291">
        <v>53.029791060198399</v>
      </c>
      <c r="R61" s="291">
        <v>1886.3690011978199</v>
      </c>
      <c r="S61" s="291">
        <v>2289.71142699845</v>
      </c>
      <c r="T61" s="291">
        <v>2863.7359860566098</v>
      </c>
      <c r="U61" s="291">
        <v>1915.1610818280301</v>
      </c>
      <c r="W61" s="291" t="s">
        <v>131</v>
      </c>
      <c r="X61" s="291">
        <f t="shared" si="1"/>
        <v>0.76781759621837153</v>
      </c>
      <c r="Y61" s="291">
        <f t="shared" si="2"/>
        <v>0.86649017437985176</v>
      </c>
      <c r="Z61" s="291">
        <f t="shared" si="3"/>
        <v>0.88549838113595236</v>
      </c>
      <c r="AA61" s="291">
        <f t="shared" si="4"/>
        <v>0.81522100624263838</v>
      </c>
      <c r="AB61" s="291">
        <f t="shared" si="5"/>
        <v>0.89384701695518298</v>
      </c>
      <c r="AC61" s="291">
        <f t="shared" si="6"/>
        <v>0.76386773649167705</v>
      </c>
      <c r="AD61" s="291">
        <f t="shared" si="7"/>
        <v>0.81783709712259189</v>
      </c>
      <c r="AE61" s="291">
        <f t="shared" si="8"/>
        <v>0.70267662026554067</v>
      </c>
      <c r="AF61" s="291">
        <f t="shared" si="9"/>
        <v>0.98269047151892575</v>
      </c>
      <c r="AH61" s="291" t="s">
        <v>131</v>
      </c>
      <c r="AI61" s="291">
        <f t="shared" si="10"/>
        <v>0.3305594722369517</v>
      </c>
      <c r="AJ61" s="291">
        <f t="shared" si="11"/>
        <v>0.23692497334305301</v>
      </c>
      <c r="AK61" s="291">
        <f t="shared" si="12"/>
        <v>0.17980914456286667</v>
      </c>
      <c r="AM61" s="291"/>
      <c r="AN61" s="291"/>
      <c r="AO61" s="291"/>
      <c r="AP61" s="291"/>
    </row>
    <row r="62" spans="1:42" x14ac:dyDescent="0.25">
      <c r="A62" s="291" t="s">
        <v>132</v>
      </c>
      <c r="B62" s="291">
        <v>14029.914372937499</v>
      </c>
      <c r="C62" s="291">
        <v>9353.6243672178098</v>
      </c>
      <c r="D62" s="291">
        <v>6633.3053235140096</v>
      </c>
      <c r="E62" s="291">
        <v>2682.7654690874601</v>
      </c>
      <c r="F62" s="291">
        <v>58.679596731298098</v>
      </c>
      <c r="G62" s="291">
        <v>2546.31670701963</v>
      </c>
      <c r="H62" s="291">
        <v>2792.85816321628</v>
      </c>
      <c r="I62" s="291">
        <v>4138.7329283418703</v>
      </c>
      <c r="J62" s="291">
        <v>2112.1542528535902</v>
      </c>
      <c r="L62" s="291" t="s">
        <v>132</v>
      </c>
      <c r="M62" s="291">
        <v>10902.2369748532</v>
      </c>
      <c r="N62" s="291">
        <v>8207.4639737999805</v>
      </c>
      <c r="O62" s="291">
        <v>5921.3104067802296</v>
      </c>
      <c r="P62" s="291">
        <v>2244.10562294698</v>
      </c>
      <c r="Q62" s="291">
        <v>53.615216606474299</v>
      </c>
      <c r="R62" s="291">
        <v>1918.78261386443</v>
      </c>
      <c r="S62" s="291">
        <v>2324.7251014905501</v>
      </c>
      <c r="T62" s="291">
        <v>2955.9844188064999</v>
      </c>
      <c r="U62" s="291">
        <v>2021.21808745567</v>
      </c>
      <c r="W62" s="291" t="s">
        <v>132</v>
      </c>
      <c r="X62" s="291">
        <f t="shared" si="1"/>
        <v>0.77707081348141938</v>
      </c>
      <c r="Y62" s="291">
        <f t="shared" si="2"/>
        <v>0.87746349987766836</v>
      </c>
      <c r="Z62" s="291">
        <f t="shared" si="3"/>
        <v>0.89266362966741908</v>
      </c>
      <c r="AA62" s="291">
        <f t="shared" si="4"/>
        <v>0.83648967783617334</v>
      </c>
      <c r="AB62" s="291">
        <f t="shared" si="5"/>
        <v>0.9136943604433021</v>
      </c>
      <c r="AC62" s="291">
        <f t="shared" si="6"/>
        <v>0.75355222253962839</v>
      </c>
      <c r="AD62" s="291">
        <f t="shared" si="7"/>
        <v>0.83238208517305301</v>
      </c>
      <c r="AE62" s="291">
        <f t="shared" si="8"/>
        <v>0.71422449092185725</v>
      </c>
      <c r="AF62" s="291">
        <f t="shared" si="9"/>
        <v>0.95694624799535244</v>
      </c>
      <c r="AH62" s="291" t="s">
        <v>132</v>
      </c>
      <c r="AI62" s="291">
        <f t="shared" si="10"/>
        <v>0.34134641635089136</v>
      </c>
      <c r="AJ62" s="291">
        <f t="shared" si="11"/>
        <v>0.24511391994715362</v>
      </c>
      <c r="AK62" s="291">
        <f t="shared" si="12"/>
        <v>0.18539480403129707</v>
      </c>
      <c r="AM62" s="291"/>
      <c r="AN62" s="291"/>
      <c r="AO62" s="291"/>
      <c r="AP62" s="291"/>
    </row>
    <row r="63" spans="1:42" x14ac:dyDescent="0.25">
      <c r="A63" s="291" t="s">
        <v>133</v>
      </c>
      <c r="B63" s="291">
        <v>14267.575568365801</v>
      </c>
      <c r="C63" s="291">
        <v>9580.7370402734796</v>
      </c>
      <c r="D63" s="291">
        <v>6936.3268939131704</v>
      </c>
      <c r="E63" s="291">
        <v>2593.87515511935</v>
      </c>
      <c r="F63" s="291">
        <v>59.667168726475602</v>
      </c>
      <c r="G63" s="291">
        <v>2275.6765674164899</v>
      </c>
      <c r="H63" s="291">
        <v>2789.9095626728599</v>
      </c>
      <c r="I63" s="291">
        <v>4230.1986807080602</v>
      </c>
      <c r="J63" s="291">
        <v>2197.27784347334</v>
      </c>
      <c r="L63" s="291" t="s">
        <v>133</v>
      </c>
      <c r="M63" s="291">
        <v>11829.544209478699</v>
      </c>
      <c r="N63" s="291">
        <v>8445.9458477477001</v>
      </c>
      <c r="O63" s="291">
        <v>6250.0552388689603</v>
      </c>
      <c r="P63" s="291">
        <v>2152.1382108646599</v>
      </c>
      <c r="Q63" s="291">
        <v>53.027238491742303</v>
      </c>
      <c r="R63" s="291">
        <v>2285.8928013345699</v>
      </c>
      <c r="S63" s="291">
        <v>2385.4733229245699</v>
      </c>
      <c r="T63" s="291">
        <v>3259.5166388421599</v>
      </c>
      <c r="U63" s="291">
        <v>2096.7946395997201</v>
      </c>
      <c r="W63" s="291" t="s">
        <v>133</v>
      </c>
      <c r="X63" s="291">
        <f t="shared" si="1"/>
        <v>0.8291208378603071</v>
      </c>
      <c r="Y63" s="291">
        <f t="shared" si="2"/>
        <v>0.88155491714723155</v>
      </c>
      <c r="Z63" s="291">
        <f t="shared" si="3"/>
        <v>0.90106122944602951</v>
      </c>
      <c r="AA63" s="291">
        <f t="shared" si="4"/>
        <v>0.82969999794212734</v>
      </c>
      <c r="AB63" s="291">
        <f t="shared" si="5"/>
        <v>0.88871718942837952</v>
      </c>
      <c r="AC63" s="291">
        <f t="shared" si="6"/>
        <v>1.0044893171834512</v>
      </c>
      <c r="AD63" s="291">
        <f t="shared" si="7"/>
        <v>0.855036075305315</v>
      </c>
      <c r="AE63" s="291">
        <f t="shared" si="8"/>
        <v>0.77053511782018114</v>
      </c>
      <c r="AF63" s="291">
        <f t="shared" si="9"/>
        <v>0.95426923173503564</v>
      </c>
      <c r="AH63" s="291" t="s">
        <v>133</v>
      </c>
      <c r="AI63" s="291">
        <f t="shared" si="10"/>
        <v>0.33548417725331431</v>
      </c>
      <c r="AJ63" s="291">
        <f t="shared" si="11"/>
        <v>0.24281022575463901</v>
      </c>
      <c r="AK63" s="291">
        <f t="shared" si="12"/>
        <v>0.17725067022612875</v>
      </c>
      <c r="AM63" s="291"/>
      <c r="AN63" s="291"/>
      <c r="AO63" s="291"/>
      <c r="AP63" s="291"/>
    </row>
    <row r="64" spans="1:42" x14ac:dyDescent="0.25">
      <c r="A64" s="291" t="s">
        <v>134</v>
      </c>
      <c r="B64" s="291">
        <v>14390.1010655187</v>
      </c>
      <c r="C64" s="291">
        <v>9668.1548665739101</v>
      </c>
      <c r="D64" s="291">
        <v>7010.1050571624901</v>
      </c>
      <c r="E64" s="291">
        <v>2592.0535005851102</v>
      </c>
      <c r="F64" s="291">
        <v>59.401231102951499</v>
      </c>
      <c r="G64" s="291">
        <v>2907.07048656606</v>
      </c>
      <c r="H64" s="291">
        <v>2937.7358613891902</v>
      </c>
      <c r="I64" s="291">
        <v>4113.53468841002</v>
      </c>
      <c r="J64" s="291">
        <v>2388.1616242280902</v>
      </c>
      <c r="L64" s="291" t="s">
        <v>134</v>
      </c>
      <c r="M64" s="291">
        <v>12080.5983218122</v>
      </c>
      <c r="N64" s="291">
        <v>8698.3985045544505</v>
      </c>
      <c r="O64" s="291">
        <v>6414.1881624239904</v>
      </c>
      <c r="P64" s="291">
        <v>2224.9756127762698</v>
      </c>
      <c r="Q64" s="291">
        <v>53.947405833959799</v>
      </c>
      <c r="R64" s="291">
        <v>2617.47160596616</v>
      </c>
      <c r="S64" s="291">
        <v>2608.7920527318902</v>
      </c>
      <c r="T64" s="291">
        <v>3283.92881766252</v>
      </c>
      <c r="U64" s="291">
        <v>2306.2309545038402</v>
      </c>
      <c r="W64" s="291" t="s">
        <v>134</v>
      </c>
      <c r="X64" s="291">
        <f t="shared" si="1"/>
        <v>0.83950753832851888</v>
      </c>
      <c r="Y64" s="291">
        <f t="shared" si="2"/>
        <v>0.89969581834355628</v>
      </c>
      <c r="Z64" s="291">
        <f t="shared" si="3"/>
        <v>0.9149917312395156</v>
      </c>
      <c r="AA64" s="291">
        <f t="shared" si="4"/>
        <v>0.85838336757864797</v>
      </c>
      <c r="AB64" s="291">
        <f t="shared" si="5"/>
        <v>0.9081866626713615</v>
      </c>
      <c r="AC64" s="291">
        <f t="shared" si="6"/>
        <v>0.90038119751888612</v>
      </c>
      <c r="AD64" s="291">
        <f t="shared" si="7"/>
        <v>0.88802811955267147</v>
      </c>
      <c r="AE64" s="291">
        <f t="shared" si="8"/>
        <v>0.79832286984599066</v>
      </c>
      <c r="AF64" s="291">
        <f t="shared" si="9"/>
        <v>0.96569299628088112</v>
      </c>
      <c r="AH64" s="291" t="s">
        <v>134</v>
      </c>
      <c r="AI64" s="291">
        <f t="shared" si="10"/>
        <v>0.3595514967918077</v>
      </c>
      <c r="AJ64" s="291">
        <f t="shared" si="11"/>
        <v>0.25559525783178261</v>
      </c>
      <c r="AK64" s="291">
        <f t="shared" si="12"/>
        <v>0.1909037030342951</v>
      </c>
      <c r="AM64" s="291"/>
      <c r="AN64" s="291"/>
      <c r="AO64" s="291"/>
      <c r="AP64" s="291"/>
    </row>
    <row r="65" spans="1:42" x14ac:dyDescent="0.25">
      <c r="A65" s="291" t="s">
        <v>135</v>
      </c>
      <c r="B65" s="291">
        <v>14418.280551104101</v>
      </c>
      <c r="C65" s="291">
        <v>9662.8108486007095</v>
      </c>
      <c r="D65" s="291">
        <v>7004.9057737979101</v>
      </c>
      <c r="E65" s="291">
        <v>2592.7321556664701</v>
      </c>
      <c r="F65" s="291">
        <v>58.8818602739263</v>
      </c>
      <c r="G65" s="291">
        <v>3167.8356006649101</v>
      </c>
      <c r="H65" s="291">
        <v>2977.0523414240702</v>
      </c>
      <c r="I65" s="291">
        <v>4197.4246353369499</v>
      </c>
      <c r="J65" s="291">
        <v>2593.9490629492002</v>
      </c>
      <c r="L65" s="291" t="s">
        <v>135</v>
      </c>
      <c r="M65" s="291">
        <v>12420.8571239881</v>
      </c>
      <c r="N65" s="291">
        <v>8946.9805420698704</v>
      </c>
      <c r="O65" s="291">
        <v>6586.8413424580904</v>
      </c>
      <c r="P65" s="291">
        <v>2297.0795673448902</v>
      </c>
      <c r="Q65" s="291">
        <v>54.821441669078801</v>
      </c>
      <c r="R65" s="291">
        <v>2815.9802435189399</v>
      </c>
      <c r="S65" s="291">
        <v>2708.6825356576401</v>
      </c>
      <c r="T65" s="291">
        <v>3292.9096672313299</v>
      </c>
      <c r="U65" s="291">
        <v>2516.3249828487601</v>
      </c>
      <c r="W65" s="291" t="s">
        <v>135</v>
      </c>
      <c r="X65" s="291">
        <f t="shared" si="1"/>
        <v>0.8614659064209258</v>
      </c>
      <c r="Y65" s="291">
        <f t="shared" si="2"/>
        <v>0.92591903973423018</v>
      </c>
      <c r="Z65" s="291">
        <f t="shared" si="3"/>
        <v>0.94031833620038063</v>
      </c>
      <c r="AA65" s="291">
        <f t="shared" si="4"/>
        <v>0.88596871154799961</v>
      </c>
      <c r="AB65" s="291">
        <f t="shared" si="5"/>
        <v>0.93104126489961614</v>
      </c>
      <c r="AC65" s="291">
        <f t="shared" si="6"/>
        <v>0.88892878245571905</v>
      </c>
      <c r="AD65" s="291">
        <f t="shared" si="7"/>
        <v>0.90985385039012934</v>
      </c>
      <c r="AE65" s="291">
        <f t="shared" si="8"/>
        <v>0.78450715696220963</v>
      </c>
      <c r="AF65" s="291">
        <f t="shared" si="9"/>
        <v>0.97007494048006282</v>
      </c>
      <c r="AH65" s="291" t="s">
        <v>135</v>
      </c>
      <c r="AI65" s="291">
        <f t="shared" si="10"/>
        <v>0.38202301407030903</v>
      </c>
      <c r="AJ65" s="291">
        <f t="shared" si="11"/>
        <v>0.27070286901988327</v>
      </c>
      <c r="AK65" s="291">
        <f t="shared" si="12"/>
        <v>0.20258867465668232</v>
      </c>
      <c r="AM65" s="291"/>
      <c r="AN65" s="291"/>
      <c r="AO65" s="291"/>
      <c r="AP65" s="291"/>
    </row>
    <row r="66" spans="1:42" x14ac:dyDescent="0.25">
      <c r="A66" s="291" t="s">
        <v>136</v>
      </c>
      <c r="B66" s="291">
        <v>14684.472821536299</v>
      </c>
      <c r="C66" s="291">
        <v>9728.7749769281309</v>
      </c>
      <c r="D66" s="291">
        <v>7073.9378153838397</v>
      </c>
      <c r="E66" s="291">
        <v>2611.1890108927701</v>
      </c>
      <c r="F66" s="291">
        <v>58.783676247935098</v>
      </c>
      <c r="G66" s="291">
        <v>3382.8322431010502</v>
      </c>
      <c r="H66" s="291">
        <v>3046.8663887232801</v>
      </c>
      <c r="I66" s="291">
        <v>4260.7255154573004</v>
      </c>
      <c r="J66" s="291">
        <v>2707.6838873045199</v>
      </c>
      <c r="L66" s="291" t="s">
        <v>136</v>
      </c>
      <c r="M66" s="291">
        <v>13293.1060732273</v>
      </c>
      <c r="N66" s="291">
        <v>9284.5148118988709</v>
      </c>
      <c r="O66" s="291">
        <v>6823.7483700258499</v>
      </c>
      <c r="P66" s="291">
        <v>2418.46788616918</v>
      </c>
      <c r="Q66" s="291">
        <v>55.896584773387197</v>
      </c>
      <c r="R66" s="291">
        <v>3088.5269566504899</v>
      </c>
      <c r="S66" s="291">
        <v>2834.0350012231602</v>
      </c>
      <c r="T66" s="291">
        <v>3617.2017167850299</v>
      </c>
      <c r="U66" s="291">
        <v>2664.9034749504299</v>
      </c>
      <c r="W66" s="291" t="s">
        <v>136</v>
      </c>
      <c r="X66" s="291">
        <f t="shared" si="1"/>
        <v>0.90524911822040921</v>
      </c>
      <c r="Y66" s="291">
        <f t="shared" si="2"/>
        <v>0.95433544654051239</v>
      </c>
      <c r="Z66" s="291">
        <f t="shared" si="3"/>
        <v>0.96463222438655061</v>
      </c>
      <c r="AA66" s="291">
        <f t="shared" si="4"/>
        <v>0.92619411160217069</v>
      </c>
      <c r="AB66" s="291">
        <f t="shared" si="5"/>
        <v>0.95088617012704579</v>
      </c>
      <c r="AC66" s="291">
        <f t="shared" si="6"/>
        <v>0.91300033069899733</v>
      </c>
      <c r="AD66" s="291">
        <f t="shared" si="7"/>
        <v>0.93014744975761732</v>
      </c>
      <c r="AE66" s="291">
        <f t="shared" si="8"/>
        <v>0.84896379822223733</v>
      </c>
      <c r="AF66" s="291">
        <f t="shared" si="9"/>
        <v>0.98420036675821942</v>
      </c>
      <c r="AH66" s="291" t="s">
        <v>136</v>
      </c>
      <c r="AI66" s="291">
        <f t="shared" si="10"/>
        <v>0.39053366719328991</v>
      </c>
      <c r="AJ66" s="291">
        <f t="shared" si="11"/>
        <v>0.27593324187450546</v>
      </c>
      <c r="AK66" s="291">
        <f t="shared" si="12"/>
        <v>0.20047259536412054</v>
      </c>
      <c r="AM66" s="291"/>
      <c r="AN66" s="291"/>
      <c r="AO66" s="291"/>
      <c r="AP66" s="291"/>
    </row>
    <row r="67" spans="1:42" x14ac:dyDescent="0.25">
      <c r="A67" s="291" t="s">
        <v>137</v>
      </c>
      <c r="B67" s="291">
        <v>14735.740340803501</v>
      </c>
      <c r="C67" s="291">
        <v>9933.2848312736605</v>
      </c>
      <c r="D67" s="291">
        <v>7250.6452017995998</v>
      </c>
      <c r="E67" s="291">
        <v>2627.17975230514</v>
      </c>
      <c r="F67" s="291">
        <v>56.803778047235902</v>
      </c>
      <c r="G67" s="291">
        <v>3458.9051291289102</v>
      </c>
      <c r="H67" s="291">
        <v>2984.7096028240999</v>
      </c>
      <c r="I67" s="291">
        <v>4181.4205771703901</v>
      </c>
      <c r="J67" s="291">
        <v>2843.0829115173001</v>
      </c>
      <c r="L67" s="291" t="s">
        <v>137</v>
      </c>
      <c r="M67" s="291">
        <v>14123.4042471087</v>
      </c>
      <c r="N67" s="291">
        <v>9749.9626917916994</v>
      </c>
      <c r="O67" s="291">
        <v>7150.8120332279004</v>
      </c>
      <c r="P67" s="291">
        <v>2542.9322002045201</v>
      </c>
      <c r="Q67" s="291">
        <v>55.268972149698399</v>
      </c>
      <c r="R67" s="291">
        <v>3344.2633241409098</v>
      </c>
      <c r="S67" s="291">
        <v>2837.7842218107799</v>
      </c>
      <c r="T67" s="291">
        <v>3860.9917628042099</v>
      </c>
      <c r="U67" s="291">
        <v>2812.9673618520601</v>
      </c>
      <c r="W67" s="291" t="s">
        <v>137</v>
      </c>
      <c r="X67" s="291">
        <f t="shared" si="1"/>
        <v>0.95844551549274848</v>
      </c>
      <c r="Y67" s="291">
        <f t="shared" si="2"/>
        <v>0.98154466094591442</v>
      </c>
      <c r="Z67" s="291">
        <f t="shared" si="3"/>
        <v>0.98623113312082611</v>
      </c>
      <c r="AA67" s="291">
        <f t="shared" si="4"/>
        <v>0.96793232285430819</v>
      </c>
      <c r="AB67" s="291">
        <f t="shared" si="5"/>
        <v>0.97298056660489707</v>
      </c>
      <c r="AC67" s="291">
        <f t="shared" si="6"/>
        <v>0.96685604238677925</v>
      </c>
      <c r="AD67" s="291">
        <f t="shared" si="7"/>
        <v>0.95077397785221696</v>
      </c>
      <c r="AE67" s="291">
        <f t="shared" si="8"/>
        <v>0.92336843222237697</v>
      </c>
      <c r="AF67" s="291">
        <f t="shared" si="9"/>
        <v>0.98940743179059532</v>
      </c>
      <c r="AH67" s="291" t="s">
        <v>137</v>
      </c>
      <c r="AI67" s="291">
        <f t="shared" si="10"/>
        <v>0.39337733236182931</v>
      </c>
      <c r="AJ67" s="291">
        <f t="shared" si="11"/>
        <v>0.28161788604010074</v>
      </c>
      <c r="AK67" s="291">
        <f t="shared" si="12"/>
        <v>0.19917063284710004</v>
      </c>
      <c r="AM67" s="291"/>
      <c r="AN67" s="291"/>
      <c r="AO67" s="291"/>
      <c r="AP67" s="291"/>
    </row>
    <row r="68" spans="1:42" x14ac:dyDescent="0.25">
      <c r="A68" s="291" t="s">
        <v>138</v>
      </c>
      <c r="B68" s="291">
        <v>14905.197930554101</v>
      </c>
      <c r="C68" s="291">
        <v>10109.432763121</v>
      </c>
      <c r="D68" s="291">
        <v>7412.0018661840804</v>
      </c>
      <c r="E68" s="291">
        <v>2632.7513644341502</v>
      </c>
      <c r="F68" s="291">
        <v>56.456651314404802</v>
      </c>
      <c r="G68" s="291">
        <v>3611.2646742561801</v>
      </c>
      <c r="H68" s="291">
        <v>3150.9928842828299</v>
      </c>
      <c r="I68" s="291">
        <v>4238.5379489503002</v>
      </c>
      <c r="J68" s="291">
        <v>3015.8829624486302</v>
      </c>
      <c r="L68" s="291" t="s">
        <v>138</v>
      </c>
      <c r="M68" s="291">
        <v>14755.894806664</v>
      </c>
      <c r="N68" s="291">
        <v>10101.7045052839</v>
      </c>
      <c r="O68" s="291">
        <v>7409.5242536922897</v>
      </c>
      <c r="P68" s="291">
        <v>2627.37235870425</v>
      </c>
      <c r="Q68" s="291">
        <v>56.327163449716501</v>
      </c>
      <c r="R68" s="291">
        <v>3526.54832490024</v>
      </c>
      <c r="S68" s="291">
        <v>3061.2160749826899</v>
      </c>
      <c r="T68" s="291">
        <v>4155.9491864161901</v>
      </c>
      <c r="U68" s="291">
        <v>2984.4504751378499</v>
      </c>
      <c r="W68" s="291" t="s">
        <v>138</v>
      </c>
      <c r="X68" s="291">
        <f t="shared" ref="X68:X104" si="13">M68/B68</f>
        <v>0.98998315053676378</v>
      </c>
      <c r="Y68" s="291">
        <f t="shared" ref="Y68:Y104" si="14">N68/C68</f>
        <v>0.99923553991423808</v>
      </c>
      <c r="Z68" s="291">
        <f t="shared" ref="Z68:Z104" si="15">O68/D68</f>
        <v>0.99966572964544242</v>
      </c>
      <c r="AA68" s="291">
        <f t="shared" ref="AA68:AA104" si="16">P68/E68</f>
        <v>0.99795688806677108</v>
      </c>
      <c r="AB68" s="291">
        <f t="shared" ref="AB68:AB104" si="17">Q68/F68</f>
        <v>0.99770641967467766</v>
      </c>
      <c r="AC68" s="291">
        <f t="shared" ref="AC68:AC104" si="18">R68/G68</f>
        <v>0.97654108546519391</v>
      </c>
      <c r="AD68" s="291">
        <f t="shared" ref="AD68:AD104" si="19">S68/H68</f>
        <v>0.9715084062081043</v>
      </c>
      <c r="AE68" s="291">
        <f t="shared" ref="AE68:AE104" si="20">T68/I68</f>
        <v>0.98051479931787233</v>
      </c>
      <c r="AF68" s="291">
        <f t="shared" ref="AF68:AF104" si="21">U68/J68</f>
        <v>0.98957768331790308</v>
      </c>
      <c r="AH68" s="291" t="s">
        <v>138</v>
      </c>
      <c r="AI68" s="291">
        <f t="shared" ref="AI68:AI104" si="22">U68/O68</f>
        <v>0.40278570836051297</v>
      </c>
      <c r="AJ68" s="291">
        <f t="shared" ref="AJ68:AJ104" si="23">U68/(O68+S68)</f>
        <v>0.28502764670466402</v>
      </c>
      <c r="AK68" s="291">
        <f t="shared" ref="AK68:AK104" si="24">U68/M68</f>
        <v>0.20225479472719091</v>
      </c>
      <c r="AM68" s="291"/>
      <c r="AN68" s="291"/>
      <c r="AO68" s="291"/>
      <c r="AP68" s="291"/>
    </row>
    <row r="69" spans="1:42" x14ac:dyDescent="0.25">
      <c r="A69" s="291" t="s">
        <v>139</v>
      </c>
      <c r="B69" s="291">
        <v>15161.7218304133</v>
      </c>
      <c r="C69" s="291">
        <v>10260.323972624599</v>
      </c>
      <c r="D69" s="291">
        <v>7566.5645709195496</v>
      </c>
      <c r="E69" s="291">
        <v>2631.54314768722</v>
      </c>
      <c r="F69" s="291">
        <v>56.0803618331961</v>
      </c>
      <c r="G69" s="291">
        <v>3709.1614734580198</v>
      </c>
      <c r="H69" s="291">
        <v>3256.1035729023101</v>
      </c>
      <c r="I69" s="291">
        <v>4168.7031903412499</v>
      </c>
      <c r="J69" s="291">
        <v>3021.3165748802899</v>
      </c>
      <c r="L69" s="291" t="s">
        <v>139</v>
      </c>
      <c r="M69" s="291">
        <v>15204.752424284399</v>
      </c>
      <c r="N69" s="291">
        <v>10344.898603526801</v>
      </c>
      <c r="O69" s="291">
        <v>7609.8845532571304</v>
      </c>
      <c r="P69" s="291">
        <v>2670.8468395310201</v>
      </c>
      <c r="Q69" s="291">
        <v>56.700833124194297</v>
      </c>
      <c r="R69" s="291">
        <v>3726.1042826994199</v>
      </c>
      <c r="S69" s="291">
        <v>3233.2904382481602</v>
      </c>
      <c r="T69" s="291">
        <v>4188.8488365264102</v>
      </c>
      <c r="U69" s="291">
        <v>2970.2013530589402</v>
      </c>
      <c r="W69" s="291" t="s">
        <v>139</v>
      </c>
      <c r="X69" s="291">
        <f t="shared" si="13"/>
        <v>1.0028381073305792</v>
      </c>
      <c r="Y69" s="291">
        <f t="shared" si="14"/>
        <v>1.0082428811339539</v>
      </c>
      <c r="Z69" s="291">
        <f t="shared" si="15"/>
        <v>1.0057251850468667</v>
      </c>
      <c r="AA69" s="291">
        <f t="shared" si="16"/>
        <v>1.0149356060828199</v>
      </c>
      <c r="AB69" s="291">
        <f t="shared" si="17"/>
        <v>1.0110639673268105</v>
      </c>
      <c r="AC69" s="291">
        <f t="shared" si="18"/>
        <v>1.0045678273546836</v>
      </c>
      <c r="AD69" s="291">
        <f t="shared" si="19"/>
        <v>0.99299373188125717</v>
      </c>
      <c r="AE69" s="291">
        <f t="shared" si="20"/>
        <v>1.0048325930787869</v>
      </c>
      <c r="AF69" s="291">
        <f t="shared" si="21"/>
        <v>0.98308180538036638</v>
      </c>
      <c r="AH69" s="291" t="s">
        <v>139</v>
      </c>
      <c r="AI69" s="291">
        <f t="shared" si="22"/>
        <v>0.39030833283635757</v>
      </c>
      <c r="AJ69" s="291">
        <f t="shared" si="23"/>
        <v>0.27392358376451931</v>
      </c>
      <c r="AK69" s="291">
        <f t="shared" si="24"/>
        <v>0.19534690668919133</v>
      </c>
      <c r="AM69" s="291"/>
      <c r="AN69" s="291"/>
      <c r="AO69" s="291"/>
      <c r="AP69" s="291"/>
    </row>
    <row r="70" spans="1:42" x14ac:dyDescent="0.25">
      <c r="A70" s="291" t="s">
        <v>140</v>
      </c>
      <c r="B70" s="291">
        <v>15393.8443176646</v>
      </c>
      <c r="C70" s="291">
        <v>10357.8826209863</v>
      </c>
      <c r="D70" s="291">
        <v>7674.1471183826898</v>
      </c>
      <c r="E70" s="291">
        <v>2642.40090479324</v>
      </c>
      <c r="F70" s="291">
        <v>56.048601907248901</v>
      </c>
      <c r="G70" s="291">
        <v>3809.9318201731598</v>
      </c>
      <c r="H70" s="291">
        <v>3381.2974769204998</v>
      </c>
      <c r="I70" s="291">
        <v>4266.30046340029</v>
      </c>
      <c r="J70" s="291">
        <v>3084.0910800871202</v>
      </c>
      <c r="L70" s="291" t="s">
        <v>140</v>
      </c>
      <c r="M70" s="291">
        <v>15858.466333582501</v>
      </c>
      <c r="N70" s="291">
        <v>10636.0004095071</v>
      </c>
      <c r="O70" s="291">
        <v>7843.6280820228203</v>
      </c>
      <c r="P70" s="291">
        <v>2750.7479886544302</v>
      </c>
      <c r="Q70" s="291">
        <v>57.485583314064101</v>
      </c>
      <c r="R70" s="291">
        <v>3900.6830724300999</v>
      </c>
      <c r="S70" s="291">
        <v>3420.9245640264799</v>
      </c>
      <c r="T70" s="291">
        <v>4617.3884489391703</v>
      </c>
      <c r="U70" s="291">
        <v>3206.7831044291202</v>
      </c>
      <c r="W70" s="291" t="s">
        <v>140</v>
      </c>
      <c r="X70" s="291">
        <f t="shared" si="13"/>
        <v>1.0301823252418334</v>
      </c>
      <c r="Y70" s="291">
        <f t="shared" si="14"/>
        <v>1.0268508341615399</v>
      </c>
      <c r="Z70" s="291">
        <f t="shared" si="15"/>
        <v>1.022084664396667</v>
      </c>
      <c r="AA70" s="291">
        <f t="shared" si="16"/>
        <v>1.0410032723136946</v>
      </c>
      <c r="AB70" s="291">
        <f t="shared" si="17"/>
        <v>1.02563813115612</v>
      </c>
      <c r="AC70" s="291">
        <f t="shared" si="18"/>
        <v>1.0238196525660701</v>
      </c>
      <c r="AD70" s="291">
        <f t="shared" si="19"/>
        <v>1.0117194915195897</v>
      </c>
      <c r="AE70" s="291">
        <f t="shared" si="20"/>
        <v>1.0822933097541516</v>
      </c>
      <c r="AF70" s="291">
        <f t="shared" si="21"/>
        <v>1.039782231184474</v>
      </c>
      <c r="AH70" s="291" t="s">
        <v>140</v>
      </c>
      <c r="AI70" s="291">
        <f t="shared" si="22"/>
        <v>0.40883926046658142</v>
      </c>
      <c r="AJ70" s="291">
        <f t="shared" si="23"/>
        <v>0.28467913508787246</v>
      </c>
      <c r="AK70" s="291">
        <f t="shared" si="24"/>
        <v>0.20221268797212202</v>
      </c>
      <c r="AM70" s="291"/>
      <c r="AN70" s="291"/>
      <c r="AO70" s="291"/>
      <c r="AP70" s="291"/>
    </row>
    <row r="71" spans="1:42" x14ac:dyDescent="0.25">
      <c r="A71" s="291" t="s">
        <v>141</v>
      </c>
      <c r="B71" s="291">
        <v>15548.576823727</v>
      </c>
      <c r="C71" s="291">
        <v>10631.5625471191</v>
      </c>
      <c r="D71" s="291">
        <v>7865.1038987946004</v>
      </c>
      <c r="E71" s="291">
        <v>2705.22558741597</v>
      </c>
      <c r="F71" s="291">
        <v>56.088447298833799</v>
      </c>
      <c r="G71" s="291">
        <v>3875.93444882839</v>
      </c>
      <c r="H71" s="291">
        <v>3300.5927697638599</v>
      </c>
      <c r="I71" s="291">
        <v>4326.9617595964601</v>
      </c>
      <c r="J71" s="291">
        <v>3183.34557465636</v>
      </c>
      <c r="L71" s="291" t="s">
        <v>141</v>
      </c>
      <c r="M71" s="291">
        <v>16467.949448134401</v>
      </c>
      <c r="N71" s="291">
        <v>11255.9087643163</v>
      </c>
      <c r="O71" s="291">
        <v>8252.3356032732208</v>
      </c>
      <c r="P71" s="291">
        <v>2938.3850574465</v>
      </c>
      <c r="Q71" s="291">
        <v>60.378178615503899</v>
      </c>
      <c r="R71" s="291">
        <v>3966.1326094369001</v>
      </c>
      <c r="S71" s="291">
        <v>3451.3421423406899</v>
      </c>
      <c r="T71" s="291">
        <v>4630.3784984548302</v>
      </c>
      <c r="U71" s="291">
        <v>3305.60692384804</v>
      </c>
      <c r="W71" s="291" t="s">
        <v>141</v>
      </c>
      <c r="X71" s="291">
        <f t="shared" si="13"/>
        <v>1.0591290530850672</v>
      </c>
      <c r="Y71" s="291">
        <f t="shared" si="14"/>
        <v>1.0587257248809945</v>
      </c>
      <c r="Z71" s="291">
        <f t="shared" si="15"/>
        <v>1.0492341499186002</v>
      </c>
      <c r="AA71" s="291">
        <f t="shared" si="16"/>
        <v>1.0861885497147186</v>
      </c>
      <c r="AB71" s="291">
        <f t="shared" si="17"/>
        <v>1.0764815487548591</v>
      </c>
      <c r="AC71" s="291">
        <f t="shared" si="18"/>
        <v>1.0232713328358209</v>
      </c>
      <c r="AD71" s="291">
        <f t="shared" si="19"/>
        <v>1.0456734238642882</v>
      </c>
      <c r="AE71" s="291">
        <f t="shared" si="20"/>
        <v>1.0701223527537409</v>
      </c>
      <c r="AF71" s="291">
        <f t="shared" si="21"/>
        <v>1.0384065588621738</v>
      </c>
      <c r="AH71" s="291" t="s">
        <v>141</v>
      </c>
      <c r="AI71" s="291">
        <f t="shared" si="22"/>
        <v>0.40056622546190418</v>
      </c>
      <c r="AJ71" s="291">
        <f t="shared" si="23"/>
        <v>0.28244172436197285</v>
      </c>
      <c r="AK71" s="291">
        <f t="shared" si="24"/>
        <v>0.20072972255950913</v>
      </c>
      <c r="AM71" s="291"/>
      <c r="AN71" s="291"/>
      <c r="AO71" s="291"/>
      <c r="AP71" s="291"/>
    </row>
    <row r="72" spans="1:42" x14ac:dyDescent="0.25">
      <c r="A72" s="291" t="s">
        <v>142</v>
      </c>
      <c r="B72" s="291">
        <v>15591.6601523921</v>
      </c>
      <c r="C72" s="291">
        <v>10781.8668985728</v>
      </c>
      <c r="D72" s="291">
        <v>8017.9288916000296</v>
      </c>
      <c r="E72" s="291">
        <v>2702.4817813743098</v>
      </c>
      <c r="F72" s="291">
        <v>55.820213745262699</v>
      </c>
      <c r="G72" s="291">
        <v>3945.1537903015101</v>
      </c>
      <c r="H72" s="291">
        <v>3369.2020084958899</v>
      </c>
      <c r="I72" s="291">
        <v>4192.1396995908599</v>
      </c>
      <c r="J72" s="291">
        <v>3241.3674780666602</v>
      </c>
      <c r="L72" s="291" t="s">
        <v>142</v>
      </c>
      <c r="M72" s="291">
        <v>16854.4432150713</v>
      </c>
      <c r="N72" s="291">
        <v>11594.918771689699</v>
      </c>
      <c r="O72" s="291">
        <v>8517.1248187540004</v>
      </c>
      <c r="P72" s="291">
        <v>3008.89791700777</v>
      </c>
      <c r="Q72" s="291">
        <v>61.513029492305598</v>
      </c>
      <c r="R72" s="291">
        <v>4168.0460159633403</v>
      </c>
      <c r="S72" s="291">
        <v>3589.6053473736802</v>
      </c>
      <c r="T72" s="291">
        <v>4565.30872123464</v>
      </c>
      <c r="U72" s="291">
        <v>3396.2853586828601</v>
      </c>
      <c r="W72" s="291" t="s">
        <v>142</v>
      </c>
      <c r="X72" s="291">
        <f t="shared" si="13"/>
        <v>1.0809909304292693</v>
      </c>
      <c r="Y72" s="291">
        <f t="shared" si="14"/>
        <v>1.0754091921895756</v>
      </c>
      <c r="Z72" s="291">
        <f t="shared" si="15"/>
        <v>1.0622599593863888</v>
      </c>
      <c r="AA72" s="291">
        <f t="shared" si="16"/>
        <v>1.1133832382313551</v>
      </c>
      <c r="AB72" s="291">
        <f t="shared" si="17"/>
        <v>1.1019848432150805</v>
      </c>
      <c r="AC72" s="291">
        <f t="shared" si="18"/>
        <v>1.0564977279744514</v>
      </c>
      <c r="AD72" s="291">
        <f t="shared" si="19"/>
        <v>1.0654170745244762</v>
      </c>
      <c r="AE72" s="291">
        <f t="shared" si="20"/>
        <v>1.0890163611866752</v>
      </c>
      <c r="AF72" s="291">
        <f t="shared" si="21"/>
        <v>1.0477939886990542</v>
      </c>
      <c r="AH72" s="291" t="s">
        <v>142</v>
      </c>
      <c r="AI72" s="291">
        <f t="shared" si="22"/>
        <v>0.39875960854824177</v>
      </c>
      <c r="AJ72" s="291">
        <f t="shared" si="23"/>
        <v>0.28052870693236548</v>
      </c>
      <c r="AK72" s="291">
        <f t="shared" si="24"/>
        <v>0.201506826143381</v>
      </c>
      <c r="AM72" s="291"/>
      <c r="AN72" s="291"/>
      <c r="AO72" s="291"/>
      <c r="AP72" s="291"/>
    </row>
    <row r="73" spans="1:42" x14ac:dyDescent="0.25">
      <c r="A73" s="291" t="s">
        <v>143</v>
      </c>
      <c r="B73" s="291">
        <v>15661.21306455</v>
      </c>
      <c r="C73" s="291">
        <v>10890.5284863951</v>
      </c>
      <c r="D73" s="291">
        <v>8129.7066568959699</v>
      </c>
      <c r="E73" s="291">
        <v>2699.8241442047902</v>
      </c>
      <c r="F73" s="291">
        <v>55.653076230066802</v>
      </c>
      <c r="G73" s="291">
        <v>3873.5017440802899</v>
      </c>
      <c r="H73" s="291">
        <v>3459.7600605406401</v>
      </c>
      <c r="I73" s="291">
        <v>4235.4092218053702</v>
      </c>
      <c r="J73" s="291">
        <v>3325.92931043522</v>
      </c>
      <c r="L73" s="291" t="s">
        <v>143</v>
      </c>
      <c r="M73" s="291">
        <v>17153.304788061501</v>
      </c>
      <c r="N73" s="291">
        <v>12015.8006529863</v>
      </c>
      <c r="O73" s="291">
        <v>8832.9258399765495</v>
      </c>
      <c r="P73" s="291">
        <v>3112.9826473799499</v>
      </c>
      <c r="Q73" s="291">
        <v>62.933855497902996</v>
      </c>
      <c r="R73" s="291">
        <v>4230.2345046508899</v>
      </c>
      <c r="S73" s="291">
        <v>3753.2711822331398</v>
      </c>
      <c r="T73" s="291">
        <v>4564.2325967446504</v>
      </c>
      <c r="U73" s="291">
        <v>3531.2605185541802</v>
      </c>
      <c r="W73" s="291" t="s">
        <v>143</v>
      </c>
      <c r="X73" s="291">
        <f t="shared" si="13"/>
        <v>1.0952730620138826</v>
      </c>
      <c r="Y73" s="291">
        <f t="shared" si="14"/>
        <v>1.1033257631158062</v>
      </c>
      <c r="Z73" s="291">
        <f t="shared" si="15"/>
        <v>1.086499945540357</v>
      </c>
      <c r="AA73" s="291">
        <f t="shared" si="16"/>
        <v>1.1530316350648282</v>
      </c>
      <c r="AB73" s="291">
        <f t="shared" si="17"/>
        <v>1.1308243813466456</v>
      </c>
      <c r="AC73" s="291">
        <f t="shared" si="18"/>
        <v>1.092095675732115</v>
      </c>
      <c r="AD73" s="291">
        <f t="shared" si="19"/>
        <v>1.0848356870293006</v>
      </c>
      <c r="AE73" s="291">
        <f t="shared" si="20"/>
        <v>1.0776367424536883</v>
      </c>
      <c r="AF73" s="291">
        <f t="shared" si="21"/>
        <v>1.0617364919557148</v>
      </c>
      <c r="AH73" s="291" t="s">
        <v>143</v>
      </c>
      <c r="AI73" s="291">
        <f t="shared" si="22"/>
        <v>0.39978378427816114</v>
      </c>
      <c r="AJ73" s="291">
        <f t="shared" si="23"/>
        <v>0.28056612432833317</v>
      </c>
      <c r="AK73" s="291">
        <f t="shared" si="24"/>
        <v>0.20586473348342157</v>
      </c>
      <c r="AM73" s="291"/>
      <c r="AN73" s="291"/>
      <c r="AO73" s="291"/>
      <c r="AP73" s="291"/>
    </row>
    <row r="74" spans="1:42" x14ac:dyDescent="0.25">
      <c r="A74" s="291" t="s">
        <v>144</v>
      </c>
      <c r="B74" s="291">
        <v>15646.9231875443</v>
      </c>
      <c r="C74" s="291">
        <v>11011.218205273401</v>
      </c>
      <c r="D74" s="291">
        <v>8268.3932752022702</v>
      </c>
      <c r="E74" s="291">
        <v>2698.98754958176</v>
      </c>
      <c r="F74" s="291">
        <v>55.499535760569302</v>
      </c>
      <c r="G74" s="291">
        <v>3686.7016450931401</v>
      </c>
      <c r="H74" s="291">
        <v>3424.6333460589199</v>
      </c>
      <c r="I74" s="291">
        <v>4330.1962335771696</v>
      </c>
      <c r="J74" s="291">
        <v>3374.9061314103401</v>
      </c>
      <c r="L74" s="291" t="s">
        <v>144</v>
      </c>
      <c r="M74" s="291">
        <v>17481.327937513499</v>
      </c>
      <c r="N74" s="291">
        <v>12341.8528750715</v>
      </c>
      <c r="O74" s="291">
        <v>9122.9292294006009</v>
      </c>
      <c r="P74" s="291">
        <v>3171.4216101575198</v>
      </c>
      <c r="Q74" s="291">
        <v>63.7837429745611</v>
      </c>
      <c r="R74" s="291">
        <v>4247.1280760890804</v>
      </c>
      <c r="S74" s="291">
        <v>3757.3210999504199</v>
      </c>
      <c r="T74" s="291">
        <v>4576.4134064846803</v>
      </c>
      <c r="U74" s="291">
        <v>3535.3572770065398</v>
      </c>
      <c r="W74" s="291" t="s">
        <v>144</v>
      </c>
      <c r="X74" s="291">
        <f t="shared" si="13"/>
        <v>1.1172374100634348</v>
      </c>
      <c r="Y74" s="291">
        <f t="shared" si="14"/>
        <v>1.120843547461519</v>
      </c>
      <c r="Z74" s="291">
        <f t="shared" si="15"/>
        <v>1.1033496987572142</v>
      </c>
      <c r="AA74" s="291">
        <f t="shared" si="16"/>
        <v>1.1750412152323448</v>
      </c>
      <c r="AB74" s="291">
        <f t="shared" si="17"/>
        <v>1.1492662434102281</v>
      </c>
      <c r="AC74" s="291">
        <f t="shared" si="18"/>
        <v>1.1520129603494893</v>
      </c>
      <c r="AD74" s="291">
        <f t="shared" si="19"/>
        <v>1.097145510270277</v>
      </c>
      <c r="AE74" s="291">
        <f t="shared" si="20"/>
        <v>1.0568605115394762</v>
      </c>
      <c r="AF74" s="291">
        <f t="shared" si="21"/>
        <v>1.0475424024694722</v>
      </c>
      <c r="AH74" s="291" t="s">
        <v>144</v>
      </c>
      <c r="AI74" s="291">
        <f t="shared" si="22"/>
        <v>0.38752435627946019</v>
      </c>
      <c r="AJ74" s="291">
        <f t="shared" si="23"/>
        <v>0.27447892599962154</v>
      </c>
      <c r="AK74" s="291">
        <f t="shared" si="24"/>
        <v>0.20223619679486432</v>
      </c>
      <c r="AM74" s="291"/>
      <c r="AN74" s="291"/>
      <c r="AO74" s="291"/>
      <c r="AP74" s="291"/>
    </row>
    <row r="75" spans="1:42" x14ac:dyDescent="0.25">
      <c r="A75" s="291" t="s">
        <v>145</v>
      </c>
      <c r="B75" s="291">
        <v>15773.7439417067</v>
      </c>
      <c r="C75" s="291">
        <v>11083.1190291278</v>
      </c>
      <c r="D75" s="291">
        <v>8301.4705712735795</v>
      </c>
      <c r="E75" s="291">
        <v>2726.3346726035202</v>
      </c>
      <c r="F75" s="291">
        <v>55.319837779737398</v>
      </c>
      <c r="G75" s="291">
        <v>3922.38708210503</v>
      </c>
      <c r="H75" s="291">
        <v>3415.1171724812598</v>
      </c>
      <c r="I75" s="291">
        <v>4354.9047783146398</v>
      </c>
      <c r="J75" s="291">
        <v>3434.2657444403399</v>
      </c>
      <c r="L75" s="291" t="s">
        <v>145</v>
      </c>
      <c r="M75" s="291">
        <v>17805.976422185999</v>
      </c>
      <c r="N75" s="291">
        <v>12590.615687248999</v>
      </c>
      <c r="O75" s="291">
        <v>9210.4817533020505</v>
      </c>
      <c r="P75" s="291">
        <v>3307.5073310677899</v>
      </c>
      <c r="Q75" s="291">
        <v>63.081879335556103</v>
      </c>
      <c r="R75" s="291">
        <v>4390.8830966837204</v>
      </c>
      <c r="S75" s="291">
        <v>3890.4957135903701</v>
      </c>
      <c r="T75" s="291">
        <v>4487.13625616639</v>
      </c>
      <c r="U75" s="291">
        <v>3589.3053113999499</v>
      </c>
      <c r="W75" s="291" t="s">
        <v>145</v>
      </c>
      <c r="X75" s="291">
        <f t="shared" si="13"/>
        <v>1.1288364061182683</v>
      </c>
      <c r="Y75" s="291">
        <f t="shared" si="14"/>
        <v>1.1360173660644908</v>
      </c>
      <c r="Z75" s="291">
        <f t="shared" si="15"/>
        <v>1.1095000186080302</v>
      </c>
      <c r="AA75" s="291">
        <f t="shared" si="16"/>
        <v>1.2131699619655563</v>
      </c>
      <c r="AB75" s="291">
        <f t="shared" si="17"/>
        <v>1.1403120809342249</v>
      </c>
      <c r="AC75" s="291">
        <f t="shared" si="18"/>
        <v>1.119441555555823</v>
      </c>
      <c r="AD75" s="291">
        <f t="shared" si="19"/>
        <v>1.1391983106581738</v>
      </c>
      <c r="AE75" s="291">
        <f t="shared" si="20"/>
        <v>1.0303638046255799</v>
      </c>
      <c r="AF75" s="291">
        <f t="shared" si="21"/>
        <v>1.0451448951527995</v>
      </c>
      <c r="AH75" s="291" t="s">
        <v>145</v>
      </c>
      <c r="AI75" s="291">
        <f t="shared" si="22"/>
        <v>0.38969789067907851</v>
      </c>
      <c r="AJ75" s="291">
        <f t="shared" si="23"/>
        <v>0.27397232919990211</v>
      </c>
      <c r="AK75" s="291">
        <f t="shared" si="24"/>
        <v>0.20157868494803383</v>
      </c>
      <c r="AM75" s="291"/>
      <c r="AN75" s="291"/>
      <c r="AO75" s="291"/>
      <c r="AP75" s="291"/>
    </row>
    <row r="76" spans="1:42" x14ac:dyDescent="0.25">
      <c r="A76" s="291" t="s">
        <v>146</v>
      </c>
      <c r="B76" s="291">
        <v>15871.3221290662</v>
      </c>
      <c r="C76" s="291">
        <v>11286.1775377825</v>
      </c>
      <c r="D76" s="291">
        <v>8509.8680865311107</v>
      </c>
      <c r="E76" s="291">
        <v>2724.3714510003801</v>
      </c>
      <c r="F76" s="291">
        <v>55.183858973900598</v>
      </c>
      <c r="G76" s="291">
        <v>3697.2329983170598</v>
      </c>
      <c r="H76" s="291">
        <v>3478.5164400888798</v>
      </c>
      <c r="I76" s="291">
        <v>4422.1954079400502</v>
      </c>
      <c r="J76" s="291">
        <v>3449.9345221389299</v>
      </c>
      <c r="L76" s="291" t="s">
        <v>146</v>
      </c>
      <c r="M76" s="291">
        <v>18005.611611824301</v>
      </c>
      <c r="N76" s="291">
        <v>12994.6032345572</v>
      </c>
      <c r="O76" s="291">
        <v>9554.9466528511803</v>
      </c>
      <c r="P76" s="291">
        <v>3370.2870366530401</v>
      </c>
      <c r="Q76" s="291">
        <v>64.177327538749196</v>
      </c>
      <c r="R76" s="291">
        <v>4290.0374547307601</v>
      </c>
      <c r="S76" s="291">
        <v>4005.7069125133398</v>
      </c>
      <c r="T76" s="291">
        <v>4610.67079539105</v>
      </c>
      <c r="U76" s="291">
        <v>3739.6673396680899</v>
      </c>
      <c r="W76" s="291" t="s">
        <v>146</v>
      </c>
      <c r="X76" s="291">
        <f t="shared" si="13"/>
        <v>1.1344745866413635</v>
      </c>
      <c r="Y76" s="291">
        <f t="shared" si="14"/>
        <v>1.1513732786016735</v>
      </c>
      <c r="Z76" s="291">
        <f t="shared" si="15"/>
        <v>1.1228078456320791</v>
      </c>
      <c r="AA76" s="291">
        <f t="shared" si="16"/>
        <v>1.2370879291865586</v>
      </c>
      <c r="AB76" s="291">
        <f t="shared" si="17"/>
        <v>1.1629728100222583</v>
      </c>
      <c r="AC76" s="291">
        <f t="shared" si="18"/>
        <v>1.1603373270452628</v>
      </c>
      <c r="AD76" s="291">
        <f t="shared" si="19"/>
        <v>1.1515561250045407</v>
      </c>
      <c r="AE76" s="291">
        <f t="shared" si="20"/>
        <v>1.0426203209185627</v>
      </c>
      <c r="AF76" s="291">
        <f t="shared" si="21"/>
        <v>1.0839821207242879</v>
      </c>
      <c r="AH76" s="291" t="s">
        <v>146</v>
      </c>
      <c r="AI76" s="291">
        <f t="shared" si="22"/>
        <v>0.39138547555911046</v>
      </c>
      <c r="AJ76" s="291">
        <f t="shared" si="23"/>
        <v>0.2757733852311981</v>
      </c>
      <c r="AK76" s="291">
        <f t="shared" si="24"/>
        <v>0.20769454658303566</v>
      </c>
      <c r="AM76" s="291"/>
      <c r="AN76" s="291"/>
      <c r="AO76" s="291"/>
      <c r="AP76" s="291"/>
    </row>
    <row r="77" spans="1:42" x14ac:dyDescent="0.25">
      <c r="A77" s="291" t="s">
        <v>147</v>
      </c>
      <c r="B77" s="291">
        <v>15907.890939387</v>
      </c>
      <c r="C77" s="291">
        <v>11359.923894847299</v>
      </c>
      <c r="D77" s="291">
        <v>8583.7009899312307</v>
      </c>
      <c r="E77" s="291">
        <v>2722.5500591024802</v>
      </c>
      <c r="F77" s="291">
        <v>54.965179257288099</v>
      </c>
      <c r="G77" s="291">
        <v>3530.7461411981899</v>
      </c>
      <c r="H77" s="291">
        <v>3478.8813716852901</v>
      </c>
      <c r="I77" s="291">
        <v>4557.8817793937496</v>
      </c>
      <c r="J77" s="291">
        <v>3413.96273898358</v>
      </c>
      <c r="L77" s="291" t="s">
        <v>147</v>
      </c>
      <c r="M77" s="291">
        <v>18416.840244491599</v>
      </c>
      <c r="N77" s="291">
        <v>13311.768992699401</v>
      </c>
      <c r="O77" s="291">
        <v>9794.8460404245197</v>
      </c>
      <c r="P77" s="291">
        <v>3447.3503068713098</v>
      </c>
      <c r="Q77" s="291">
        <v>65.448825373324496</v>
      </c>
      <c r="R77" s="291">
        <v>4166.1709619315398</v>
      </c>
      <c r="S77" s="291">
        <v>4045.8633267196701</v>
      </c>
      <c r="T77" s="291">
        <v>4957.2400095920502</v>
      </c>
      <c r="U77" s="291">
        <v>3826.3413714728799</v>
      </c>
      <c r="W77" s="291" t="s">
        <v>147</v>
      </c>
      <c r="X77" s="291">
        <f t="shared" si="13"/>
        <v>1.157717280981138</v>
      </c>
      <c r="Y77" s="291">
        <f t="shared" si="14"/>
        <v>1.171818501243431</v>
      </c>
      <c r="Z77" s="291">
        <f t="shared" si="15"/>
        <v>1.141098233956888</v>
      </c>
      <c r="AA77" s="291">
        <f t="shared" si="16"/>
        <v>1.2662210912690319</v>
      </c>
      <c r="AB77" s="291">
        <f t="shared" si="17"/>
        <v>1.1907325011524694</v>
      </c>
      <c r="AC77" s="291">
        <f t="shared" si="18"/>
        <v>1.1799689910636602</v>
      </c>
      <c r="AD77" s="291">
        <f t="shared" si="19"/>
        <v>1.1629782376740585</v>
      </c>
      <c r="AE77" s="291">
        <f t="shared" si="20"/>
        <v>1.0876192603335622</v>
      </c>
      <c r="AF77" s="291">
        <f t="shared" si="21"/>
        <v>1.1207917789436903</v>
      </c>
      <c r="AH77" s="291" t="s">
        <v>147</v>
      </c>
      <c r="AI77" s="291">
        <f t="shared" si="22"/>
        <v>0.39064844466989113</v>
      </c>
      <c r="AJ77" s="291">
        <f t="shared" si="23"/>
        <v>0.2764555825842317</v>
      </c>
      <c r="AK77" s="291">
        <f t="shared" si="24"/>
        <v>0.20776318416604189</v>
      </c>
      <c r="AM77" s="291"/>
      <c r="AN77" s="291"/>
      <c r="AO77" s="291"/>
      <c r="AP77" s="291"/>
    </row>
    <row r="78" spans="1:42" x14ac:dyDescent="0.25">
      <c r="A78" s="291" t="s">
        <v>148</v>
      </c>
      <c r="B78" s="291">
        <v>16001.517608084399</v>
      </c>
      <c r="C78" s="291">
        <v>11357.0106240849</v>
      </c>
      <c r="D78" s="291">
        <v>8587.7078557914301</v>
      </c>
      <c r="E78" s="291">
        <v>2722.4999247343699</v>
      </c>
      <c r="F78" s="291">
        <v>54.9257563005714</v>
      </c>
      <c r="G78" s="291">
        <v>3476.8434919892802</v>
      </c>
      <c r="H78" s="291">
        <v>3427.9217908862302</v>
      </c>
      <c r="I78" s="291">
        <v>4522.5338892633599</v>
      </c>
      <c r="J78" s="291">
        <v>3317.5259193899201</v>
      </c>
      <c r="L78" s="291" t="s">
        <v>148</v>
      </c>
      <c r="M78" s="291">
        <v>18607.4553775274</v>
      </c>
      <c r="N78" s="291">
        <v>13484.034443075399</v>
      </c>
      <c r="O78" s="291">
        <v>9928.8376428440097</v>
      </c>
      <c r="P78" s="291">
        <v>3500.2151717100701</v>
      </c>
      <c r="Q78" s="291">
        <v>66.3594864740313</v>
      </c>
      <c r="R78" s="291">
        <v>3993.8914904121598</v>
      </c>
      <c r="S78" s="291">
        <v>4019.5198085750799</v>
      </c>
      <c r="T78" s="291">
        <v>4795.9790115206497</v>
      </c>
      <c r="U78" s="291">
        <v>3750.8561362522701</v>
      </c>
      <c r="W78" s="291" t="s">
        <v>148</v>
      </c>
      <c r="X78" s="291">
        <f t="shared" si="13"/>
        <v>1.1628556636482037</v>
      </c>
      <c r="Y78" s="291">
        <f t="shared" si="14"/>
        <v>1.1872872967539279</v>
      </c>
      <c r="Z78" s="291">
        <f t="shared" si="15"/>
        <v>1.1561685387502021</v>
      </c>
      <c r="AA78" s="291">
        <f t="shared" si="16"/>
        <v>1.2856621739123026</v>
      </c>
      <c r="AB78" s="291">
        <f t="shared" si="17"/>
        <v>1.2081670047635003</v>
      </c>
      <c r="AC78" s="291">
        <f t="shared" si="18"/>
        <v>1.1487118990584906</v>
      </c>
      <c r="AD78" s="291">
        <f t="shared" si="19"/>
        <v>1.1725821222822888</v>
      </c>
      <c r="AE78" s="291">
        <f t="shared" si="20"/>
        <v>1.0604628133149996</v>
      </c>
      <c r="AF78" s="291">
        <f t="shared" si="21"/>
        <v>1.1306184872074903</v>
      </c>
      <c r="AH78" s="291" t="s">
        <v>148</v>
      </c>
      <c r="AI78" s="291">
        <f t="shared" si="22"/>
        <v>0.37777394204402331</v>
      </c>
      <c r="AJ78" s="291">
        <f t="shared" si="23"/>
        <v>0.26891023902392625</v>
      </c>
      <c r="AK78" s="291">
        <f t="shared" si="24"/>
        <v>0.20157813414843681</v>
      </c>
      <c r="AM78" s="291"/>
      <c r="AN78" s="291"/>
      <c r="AO78" s="291"/>
      <c r="AP78" s="291"/>
    </row>
    <row r="79" spans="1:42" x14ac:dyDescent="0.25">
      <c r="A79" s="291" t="s">
        <v>149</v>
      </c>
      <c r="B79" s="291">
        <v>15878.972734224501</v>
      </c>
      <c r="C79" s="291">
        <v>11302.8264160382</v>
      </c>
      <c r="D79" s="291">
        <v>8593.7971857464108</v>
      </c>
      <c r="E79" s="291">
        <v>2671.92941934995</v>
      </c>
      <c r="F79" s="291">
        <v>55.198810586668799</v>
      </c>
      <c r="G79" s="291">
        <v>3396.5930407951601</v>
      </c>
      <c r="H79" s="291">
        <v>3392.77045119071</v>
      </c>
      <c r="I79" s="291">
        <v>4547.8921936650604</v>
      </c>
      <c r="J79" s="291">
        <v>3306.3456203055898</v>
      </c>
      <c r="L79" s="291" t="s">
        <v>149</v>
      </c>
      <c r="M79" s="291">
        <v>18902.893228508699</v>
      </c>
      <c r="N79" s="291">
        <v>13548.819265386401</v>
      </c>
      <c r="O79" s="291">
        <v>10067.689380056499</v>
      </c>
      <c r="P79" s="291">
        <v>3415.2706278558699</v>
      </c>
      <c r="Q79" s="291">
        <v>69.497507766315806</v>
      </c>
      <c r="R79" s="291">
        <v>4401.9685748452002</v>
      </c>
      <c r="S79" s="291">
        <v>4026.23094685673</v>
      </c>
      <c r="T79" s="291">
        <v>5051.9567648697303</v>
      </c>
      <c r="U79" s="291">
        <v>3966.1645849341799</v>
      </c>
      <c r="W79" s="291" t="s">
        <v>149</v>
      </c>
      <c r="X79" s="291">
        <f t="shared" si="13"/>
        <v>1.1904355240667828</v>
      </c>
      <c r="Y79" s="291">
        <f t="shared" si="14"/>
        <v>1.1987107265631576</v>
      </c>
      <c r="Z79" s="291">
        <f t="shared" si="15"/>
        <v>1.1715065136462228</v>
      </c>
      <c r="AA79" s="291">
        <f t="shared" si="16"/>
        <v>1.2782039088018897</v>
      </c>
      <c r="AB79" s="291">
        <f t="shared" si="17"/>
        <v>1.2590399508191634</v>
      </c>
      <c r="AC79" s="291">
        <f t="shared" si="18"/>
        <v>1.2959952876234702</v>
      </c>
      <c r="AD79" s="291">
        <f t="shared" si="19"/>
        <v>1.1867089167331388</v>
      </c>
      <c r="AE79" s="291">
        <f t="shared" si="20"/>
        <v>1.1108347669073602</v>
      </c>
      <c r="AF79" s="291">
        <f t="shared" si="21"/>
        <v>1.1995614011361602</v>
      </c>
      <c r="AH79" s="291" t="s">
        <v>149</v>
      </c>
      <c r="AI79" s="291">
        <f t="shared" si="22"/>
        <v>0.39394983647299636</v>
      </c>
      <c r="AJ79" s="291">
        <f t="shared" si="23"/>
        <v>0.28140960732980291</v>
      </c>
      <c r="AK79" s="291">
        <f t="shared" si="24"/>
        <v>0.20981785893772842</v>
      </c>
      <c r="AM79" s="291"/>
      <c r="AN79" s="291"/>
      <c r="AO79" s="291"/>
      <c r="AP79" s="291"/>
    </row>
    <row r="80" spans="1:42" x14ac:dyDescent="0.25">
      <c r="A80" s="291" t="s">
        <v>150</v>
      </c>
      <c r="B80" s="291">
        <v>16091.3144323919</v>
      </c>
      <c r="C80" s="291">
        <v>11415.404159526001</v>
      </c>
      <c r="D80" s="291">
        <v>8709.5036271762601</v>
      </c>
      <c r="E80" s="291">
        <v>2666.9350659400202</v>
      </c>
      <c r="F80" s="291">
        <v>55.180304846095702</v>
      </c>
      <c r="G80" s="291">
        <v>3499.5982126143299</v>
      </c>
      <c r="H80" s="291">
        <v>3399.1461839896401</v>
      </c>
      <c r="I80" s="291">
        <v>4564.1108298848403</v>
      </c>
      <c r="J80" s="291">
        <v>3266.66279759084</v>
      </c>
      <c r="L80" s="291" t="s">
        <v>150</v>
      </c>
      <c r="M80" s="291">
        <v>19643.585935075502</v>
      </c>
      <c r="N80" s="291">
        <v>13993.177923662601</v>
      </c>
      <c r="O80" s="291">
        <v>10395.7241699813</v>
      </c>
      <c r="P80" s="291">
        <v>3523.9096947500202</v>
      </c>
      <c r="Q80" s="291">
        <v>71.422580495129594</v>
      </c>
      <c r="R80" s="291">
        <v>4555.9725536884998</v>
      </c>
      <c r="S80" s="291">
        <v>4171.9747360891297</v>
      </c>
      <c r="T80" s="291">
        <v>5298.0293068076899</v>
      </c>
      <c r="U80" s="291">
        <v>4035.4536983067201</v>
      </c>
      <c r="W80" s="291" t="s">
        <v>150</v>
      </c>
      <c r="X80" s="291">
        <f t="shared" si="13"/>
        <v>1.2207570747317484</v>
      </c>
      <c r="Y80" s="291">
        <f t="shared" si="14"/>
        <v>1.2258153743935105</v>
      </c>
      <c r="Z80" s="291">
        <f t="shared" si="15"/>
        <v>1.1936069625763204</v>
      </c>
      <c r="AA80" s="291">
        <f t="shared" si="16"/>
        <v>1.3213331437103963</v>
      </c>
      <c r="AB80" s="291">
        <f t="shared" si="17"/>
        <v>1.2943491467532753</v>
      </c>
      <c r="AC80" s="291">
        <f t="shared" si="18"/>
        <v>1.3018558922754218</v>
      </c>
      <c r="AD80" s="291">
        <f t="shared" si="19"/>
        <v>1.2273596104044007</v>
      </c>
      <c r="AE80" s="291">
        <f t="shared" si="20"/>
        <v>1.1608020717019634</v>
      </c>
      <c r="AF80" s="291">
        <f t="shared" si="21"/>
        <v>1.2353444320248979</v>
      </c>
      <c r="AH80" s="291" t="s">
        <v>150</v>
      </c>
      <c r="AI80" s="291">
        <f t="shared" si="22"/>
        <v>0.38818399106427803</v>
      </c>
      <c r="AJ80" s="291">
        <f t="shared" si="23"/>
        <v>0.27701380460472913</v>
      </c>
      <c r="AK80" s="291">
        <f t="shared" si="24"/>
        <v>0.20543365715630524</v>
      </c>
      <c r="AM80" s="291"/>
      <c r="AN80" s="291"/>
      <c r="AO80" s="291"/>
      <c r="AP80" s="291"/>
    </row>
    <row r="81" spans="1:42" x14ac:dyDescent="0.25">
      <c r="A81" s="291" t="s">
        <v>151</v>
      </c>
      <c r="B81" s="291">
        <v>16035.206870472901</v>
      </c>
      <c r="C81" s="291">
        <v>11359.6256965354</v>
      </c>
      <c r="D81" s="291">
        <v>8646.9425761396997</v>
      </c>
      <c r="E81" s="291">
        <v>2663.97817806285</v>
      </c>
      <c r="F81" s="291">
        <v>54.990837778162103</v>
      </c>
      <c r="G81" s="291">
        <v>3440.6330519060102</v>
      </c>
      <c r="H81" s="291">
        <v>3411.8383730712899</v>
      </c>
      <c r="I81" s="291">
        <v>4558.4603672598596</v>
      </c>
      <c r="J81" s="291">
        <v>3180.1023720932999</v>
      </c>
      <c r="L81" s="291" t="s">
        <v>151</v>
      </c>
      <c r="M81" s="291">
        <v>19886.963872973</v>
      </c>
      <c r="N81" s="291">
        <v>14280.9596903935</v>
      </c>
      <c r="O81" s="291">
        <v>10602.695723979899</v>
      </c>
      <c r="P81" s="291">
        <v>3599.68338633348</v>
      </c>
      <c r="Q81" s="291">
        <v>73.195817656562696</v>
      </c>
      <c r="R81" s="291">
        <v>4311.6629994833202</v>
      </c>
      <c r="S81" s="291">
        <v>4251.0719011997098</v>
      </c>
      <c r="T81" s="291">
        <v>5269.1616546150499</v>
      </c>
      <c r="U81" s="291">
        <v>3946.18928096831</v>
      </c>
      <c r="W81" s="291" t="s">
        <v>151</v>
      </c>
      <c r="X81" s="291">
        <f t="shared" si="13"/>
        <v>1.2402062557479501</v>
      </c>
      <c r="Y81" s="291">
        <f t="shared" si="14"/>
        <v>1.2571681560554486</v>
      </c>
      <c r="Z81" s="291">
        <f t="shared" si="15"/>
        <v>1.2261785747527558</v>
      </c>
      <c r="AA81" s="291">
        <f t="shared" si="16"/>
        <v>1.3512435709781383</v>
      </c>
      <c r="AB81" s="291">
        <f t="shared" si="17"/>
        <v>1.3310547831957225</v>
      </c>
      <c r="AC81" s="291">
        <f t="shared" si="18"/>
        <v>1.2531597919443298</v>
      </c>
      <c r="AD81" s="291">
        <f t="shared" si="19"/>
        <v>1.2459769298429437</v>
      </c>
      <c r="AE81" s="291">
        <f t="shared" si="20"/>
        <v>1.1559081861190779</v>
      </c>
      <c r="AF81" s="291">
        <f t="shared" si="21"/>
        <v>1.2409000778081034</v>
      </c>
      <c r="AH81" s="291" t="s">
        <v>151</v>
      </c>
      <c r="AI81" s="291">
        <f t="shared" si="22"/>
        <v>0.37218735533863284</v>
      </c>
      <c r="AJ81" s="291">
        <f t="shared" si="23"/>
        <v>0.26566924840529094</v>
      </c>
      <c r="AK81" s="291">
        <f t="shared" si="24"/>
        <v>0.19843095739371777</v>
      </c>
      <c r="AM81" s="291"/>
      <c r="AN81" s="291"/>
      <c r="AO81" s="291"/>
      <c r="AP81" s="291"/>
    </row>
    <row r="82" spans="1:42" x14ac:dyDescent="0.25">
      <c r="A82" s="291" t="s">
        <v>152</v>
      </c>
      <c r="B82" s="291">
        <v>16035.459658957499</v>
      </c>
      <c r="C82" s="291">
        <v>11421.497517436899</v>
      </c>
      <c r="D82" s="291">
        <v>8711.9978753210598</v>
      </c>
      <c r="E82" s="291">
        <v>2664.1705978729601</v>
      </c>
      <c r="F82" s="291">
        <v>54.972021628357403</v>
      </c>
      <c r="G82" s="291">
        <v>3298.6087140612499</v>
      </c>
      <c r="H82" s="291">
        <v>3372.0497514256999</v>
      </c>
      <c r="I82" s="291">
        <v>4295.5232331628204</v>
      </c>
      <c r="J82" s="291">
        <v>2909.26065647827</v>
      </c>
      <c r="L82" s="291" t="s">
        <v>152</v>
      </c>
      <c r="M82" s="291">
        <v>20408.6442866978</v>
      </c>
      <c r="N82" s="291">
        <v>14852.8477022469</v>
      </c>
      <c r="O82" s="291">
        <v>11069.287124624299</v>
      </c>
      <c r="P82" s="291">
        <v>3704.8496700939299</v>
      </c>
      <c r="Q82" s="291">
        <v>76.200268786392201</v>
      </c>
      <c r="R82" s="291">
        <v>4255.8112141663396</v>
      </c>
      <c r="S82" s="291">
        <v>4335.4514566984699</v>
      </c>
      <c r="T82" s="291">
        <v>5760.9267736632401</v>
      </c>
      <c r="U82" s="291">
        <v>4385.3524730230602</v>
      </c>
      <c r="W82" s="291" t="s">
        <v>152</v>
      </c>
      <c r="X82" s="291">
        <f t="shared" si="13"/>
        <v>1.2727196301664738</v>
      </c>
      <c r="Y82" s="291">
        <f t="shared" si="14"/>
        <v>1.3004290969350953</v>
      </c>
      <c r="Z82" s="291">
        <f t="shared" si="15"/>
        <v>1.27057964005947</v>
      </c>
      <c r="AA82" s="291">
        <f t="shared" si="16"/>
        <v>1.3906202827445941</v>
      </c>
      <c r="AB82" s="291">
        <f t="shared" si="17"/>
        <v>1.3861645711622177</v>
      </c>
      <c r="AC82" s="291">
        <f t="shared" si="18"/>
        <v>1.2901837056407279</v>
      </c>
      <c r="AD82" s="291">
        <f t="shared" si="19"/>
        <v>1.2857021029613944</v>
      </c>
      <c r="AE82" s="291">
        <f t="shared" si="20"/>
        <v>1.3411466917899624</v>
      </c>
      <c r="AF82" s="291">
        <f t="shared" si="21"/>
        <v>1.5073769561547761</v>
      </c>
      <c r="AH82" s="291" t="s">
        <v>152</v>
      </c>
      <c r="AI82" s="291">
        <f t="shared" si="22"/>
        <v>0.39617298057682304</v>
      </c>
      <c r="AJ82" s="291">
        <f t="shared" si="23"/>
        <v>0.28467555290681862</v>
      </c>
      <c r="AK82" s="291">
        <f t="shared" si="24"/>
        <v>0.21487720651201705</v>
      </c>
      <c r="AM82" s="291"/>
      <c r="AN82" s="291"/>
      <c r="AO82" s="291"/>
      <c r="AP82" s="291"/>
    </row>
    <row r="83" spans="1:42" x14ac:dyDescent="0.25">
      <c r="A83" s="291" t="s">
        <v>153</v>
      </c>
      <c r="B83" s="291">
        <v>15667.4744927006</v>
      </c>
      <c r="C83" s="291">
        <v>10596.432826051199</v>
      </c>
      <c r="D83" s="291">
        <v>7962.7690954783502</v>
      </c>
      <c r="E83" s="291">
        <v>2585.32251397247</v>
      </c>
      <c r="F83" s="291">
        <v>53.440900328646499</v>
      </c>
      <c r="G83" s="291">
        <v>2869.6115664579402</v>
      </c>
      <c r="H83" s="291">
        <v>3209.3677851842399</v>
      </c>
      <c r="I83" s="291">
        <v>4795.9175653216398</v>
      </c>
      <c r="J83" s="291">
        <v>2480.1164842580401</v>
      </c>
      <c r="L83" s="291" t="s">
        <v>153</v>
      </c>
      <c r="M83" s="291">
        <v>20223.428100206998</v>
      </c>
      <c r="N83" s="291">
        <v>14376.436018652899</v>
      </c>
      <c r="O83" s="291">
        <v>10768.2195840116</v>
      </c>
      <c r="P83" s="291">
        <v>3546.1541671249302</v>
      </c>
      <c r="Q83" s="291">
        <v>76.371294025462205</v>
      </c>
      <c r="R83" s="291">
        <v>4113.6233817132197</v>
      </c>
      <c r="S83" s="291">
        <v>4389.1998136848897</v>
      </c>
      <c r="T83" s="291">
        <v>6621.0002303249303</v>
      </c>
      <c r="U83" s="291">
        <v>4611.66985451454</v>
      </c>
      <c r="W83" s="291" t="s">
        <v>153</v>
      </c>
      <c r="X83" s="291">
        <f t="shared" si="13"/>
        <v>1.290790555276091</v>
      </c>
      <c r="Y83" s="291">
        <f t="shared" si="14"/>
        <v>1.3567241216599428</v>
      </c>
      <c r="Z83" s="291">
        <f t="shared" si="15"/>
        <v>1.3523209645908636</v>
      </c>
      <c r="AA83" s="291">
        <f t="shared" si="16"/>
        <v>1.3716486619984973</v>
      </c>
      <c r="AB83" s="291">
        <f t="shared" si="17"/>
        <v>1.429079479496046</v>
      </c>
      <c r="AC83" s="291">
        <f t="shared" si="18"/>
        <v>1.4335122668852376</v>
      </c>
      <c r="AD83" s="291">
        <f t="shared" si="19"/>
        <v>1.3676213221642091</v>
      </c>
      <c r="AE83" s="291">
        <f t="shared" si="20"/>
        <v>1.3805492150657703</v>
      </c>
      <c r="AF83" s="291">
        <f t="shared" si="21"/>
        <v>1.8594569584880536</v>
      </c>
      <c r="AH83" s="291" t="s">
        <v>153</v>
      </c>
      <c r="AI83" s="291">
        <f t="shared" si="22"/>
        <v>0.428266698922247</v>
      </c>
      <c r="AJ83" s="291">
        <f t="shared" si="23"/>
        <v>0.30425164953972222</v>
      </c>
      <c r="AK83" s="291">
        <f t="shared" si="24"/>
        <v>0.22803601009995614</v>
      </c>
      <c r="AM83" s="291"/>
      <c r="AN83" s="291"/>
      <c r="AO83" s="291"/>
      <c r="AP83" s="291"/>
    </row>
    <row r="84" spans="1:42" x14ac:dyDescent="0.25">
      <c r="A84" s="291" t="s">
        <v>154</v>
      </c>
      <c r="B84" s="291">
        <v>15577.803173083799</v>
      </c>
      <c r="C84" s="291">
        <v>10564.628202833601</v>
      </c>
      <c r="D84" s="291">
        <v>7927.0824544243296</v>
      </c>
      <c r="E84" s="291">
        <v>2582.41816990186</v>
      </c>
      <c r="F84" s="291">
        <v>53.467740282005799</v>
      </c>
      <c r="G84" s="291">
        <v>2824.05643887723</v>
      </c>
      <c r="H84" s="291">
        <v>2994.9771234651998</v>
      </c>
      <c r="I84" s="291">
        <v>4646.0158396515699</v>
      </c>
      <c r="J84" s="291">
        <v>2341.59944576923</v>
      </c>
      <c r="L84" s="291" t="s">
        <v>154</v>
      </c>
      <c r="M84" s="291">
        <v>20400.7957055765</v>
      </c>
      <c r="N84" s="291">
        <v>14468.9088368021</v>
      </c>
      <c r="O84" s="291">
        <v>10747.6125873245</v>
      </c>
      <c r="P84" s="291">
        <v>3641.43768304078</v>
      </c>
      <c r="Q84" s="291">
        <v>77.562597688334094</v>
      </c>
      <c r="R84" s="291">
        <v>4232.4401255432904</v>
      </c>
      <c r="S84" s="291">
        <v>4207.0238831782999</v>
      </c>
      <c r="T84" s="291">
        <v>5598.6245258137196</v>
      </c>
      <c r="U84" s="291">
        <v>3795.5244037235102</v>
      </c>
      <c r="W84" s="291" t="s">
        <v>154</v>
      </c>
      <c r="X84" s="291">
        <f t="shared" si="13"/>
        <v>1.3096067191827239</v>
      </c>
      <c r="Y84" s="291">
        <f t="shared" si="14"/>
        <v>1.3695615746251544</v>
      </c>
      <c r="Z84" s="291">
        <f t="shared" si="15"/>
        <v>1.3558093597633707</v>
      </c>
      <c r="AA84" s="291">
        <f t="shared" si="16"/>
        <v>1.4100883139229019</v>
      </c>
      <c r="AB84" s="291">
        <f t="shared" si="17"/>
        <v>1.450642897553635</v>
      </c>
      <c r="AC84" s="291">
        <f t="shared" si="18"/>
        <v>1.498709468861039</v>
      </c>
      <c r="AD84" s="291">
        <f t="shared" si="19"/>
        <v>1.4046931611653706</v>
      </c>
      <c r="AE84" s="291">
        <f t="shared" si="20"/>
        <v>1.2050377611785308</v>
      </c>
      <c r="AF84" s="291">
        <f t="shared" si="21"/>
        <v>1.6209110446200403</v>
      </c>
      <c r="AH84" s="291" t="s">
        <v>154</v>
      </c>
      <c r="AI84" s="291">
        <f t="shared" si="22"/>
        <v>0.3531504669418275</v>
      </c>
      <c r="AJ84" s="291">
        <f t="shared" si="23"/>
        <v>0.25380251878472432</v>
      </c>
      <c r="AK84" s="291">
        <f t="shared" si="24"/>
        <v>0.18604786100014786</v>
      </c>
      <c r="AM84" s="291"/>
      <c r="AN84" s="291"/>
      <c r="AO84" s="291"/>
      <c r="AP84" s="291"/>
    </row>
    <row r="85" spans="1:42" x14ac:dyDescent="0.25">
      <c r="A85" s="291" t="s">
        <v>155</v>
      </c>
      <c r="B85" s="291">
        <v>15603.511708304701</v>
      </c>
      <c r="C85" s="291">
        <v>10435.1413660006</v>
      </c>
      <c r="D85" s="291">
        <v>7799.1456596606004</v>
      </c>
      <c r="E85" s="291">
        <v>2581.2647719728202</v>
      </c>
      <c r="F85" s="291">
        <v>53.4211483939728</v>
      </c>
      <c r="G85" s="291">
        <v>3175.2386463466</v>
      </c>
      <c r="H85" s="291">
        <v>2957.3202037896799</v>
      </c>
      <c r="I85" s="291">
        <v>4516.7246029200096</v>
      </c>
      <c r="J85" s="291">
        <v>2375.3128381851802</v>
      </c>
      <c r="L85" s="291" t="s">
        <v>155</v>
      </c>
      <c r="M85" s="291">
        <v>21082.000555602001</v>
      </c>
      <c r="N85" s="291">
        <v>14752.936999916201</v>
      </c>
      <c r="O85" s="291">
        <v>10941.6047026705</v>
      </c>
      <c r="P85" s="291">
        <v>3729.1731852801599</v>
      </c>
      <c r="Q85" s="291">
        <v>78.662188057699595</v>
      </c>
      <c r="R85" s="291">
        <v>5012.1774239357701</v>
      </c>
      <c r="S85" s="291">
        <v>4243.1462380905105</v>
      </c>
      <c r="T85" s="291">
        <v>5862.4669918793597</v>
      </c>
      <c r="U85" s="291">
        <v>4411.7086218924196</v>
      </c>
      <c r="W85" s="291" t="s">
        <v>155</v>
      </c>
      <c r="X85" s="291">
        <f t="shared" si="13"/>
        <v>1.3511061451879109</v>
      </c>
      <c r="Y85" s="291">
        <f t="shared" si="14"/>
        <v>1.4137745223062992</v>
      </c>
      <c r="Z85" s="291">
        <f t="shared" si="15"/>
        <v>1.4029234970265514</v>
      </c>
      <c r="AA85" s="291">
        <f t="shared" si="16"/>
        <v>1.444707736211815</v>
      </c>
      <c r="AB85" s="291">
        <f t="shared" si="17"/>
        <v>1.4724915211028036</v>
      </c>
      <c r="AC85" s="291">
        <f t="shared" si="18"/>
        <v>1.5785199105279015</v>
      </c>
      <c r="AD85" s="291">
        <f t="shared" si="19"/>
        <v>1.4347943224589272</v>
      </c>
      <c r="AE85" s="291">
        <f t="shared" si="20"/>
        <v>1.2979465225950113</v>
      </c>
      <c r="AF85" s="291">
        <f t="shared" si="21"/>
        <v>1.8573168767374302</v>
      </c>
      <c r="AH85" s="291" t="s">
        <v>155</v>
      </c>
      <c r="AI85" s="291">
        <f t="shared" si="22"/>
        <v>0.40320489926086078</v>
      </c>
      <c r="AJ85" s="291">
        <f t="shared" si="23"/>
        <v>0.29053546147075093</v>
      </c>
      <c r="AK85" s="291">
        <f t="shared" si="24"/>
        <v>0.20926423041574777</v>
      </c>
      <c r="AM85" s="291"/>
      <c r="AN85" s="291"/>
      <c r="AO85" s="291"/>
      <c r="AP85" s="291"/>
    </row>
    <row r="86" spans="1:42" x14ac:dyDescent="0.25">
      <c r="A86" s="291" t="s">
        <v>156</v>
      </c>
      <c r="B86" s="291">
        <v>15599.998084978501</v>
      </c>
      <c r="C86" s="291">
        <v>10389.2138550744</v>
      </c>
      <c r="D86" s="291">
        <v>7749.2243752634304</v>
      </c>
      <c r="E86" s="291">
        <v>2587.1586660306298</v>
      </c>
      <c r="F86" s="291">
        <v>53.392008721121996</v>
      </c>
      <c r="G86" s="291">
        <v>2991.3186672119</v>
      </c>
      <c r="H86" s="291">
        <v>2972.4704000981501</v>
      </c>
      <c r="I86" s="291">
        <v>4657.2841385020802</v>
      </c>
      <c r="J86" s="291">
        <v>2289.1460573597901</v>
      </c>
      <c r="L86" s="291" t="s">
        <v>156</v>
      </c>
      <c r="M86" s="291">
        <v>21246.891360237802</v>
      </c>
      <c r="N86" s="291">
        <v>14917.837826410499</v>
      </c>
      <c r="O86" s="291">
        <v>10985.252315686401</v>
      </c>
      <c r="P86" s="291">
        <v>3848.28319877592</v>
      </c>
      <c r="Q86" s="291">
        <v>81.6232618995884</v>
      </c>
      <c r="R86" s="291">
        <v>4906.0768949830499</v>
      </c>
      <c r="S86" s="291">
        <v>4293.9756146857599</v>
      </c>
      <c r="T86" s="291">
        <v>5789.6708504101398</v>
      </c>
      <c r="U86" s="291">
        <v>4364.3267393272799</v>
      </c>
      <c r="W86" s="291" t="s">
        <v>156</v>
      </c>
      <c r="X86" s="291">
        <f t="shared" si="13"/>
        <v>1.3619803825935588</v>
      </c>
      <c r="Y86" s="291">
        <f t="shared" si="14"/>
        <v>1.4358966938700741</v>
      </c>
      <c r="Z86" s="291">
        <f t="shared" si="15"/>
        <v>1.4175937853539005</v>
      </c>
      <c r="AA86" s="291">
        <f t="shared" si="16"/>
        <v>1.4874554271849825</v>
      </c>
      <c r="AB86" s="291">
        <f t="shared" si="17"/>
        <v>1.5287542809247792</v>
      </c>
      <c r="AC86" s="291">
        <f t="shared" si="18"/>
        <v>1.6401050642845174</v>
      </c>
      <c r="AD86" s="291">
        <f t="shared" si="19"/>
        <v>1.444581454719944</v>
      </c>
      <c r="AE86" s="291">
        <f t="shared" si="20"/>
        <v>1.2431431448527142</v>
      </c>
      <c r="AF86" s="291">
        <f t="shared" si="21"/>
        <v>1.9065304834069525</v>
      </c>
      <c r="AH86" s="291" t="s">
        <v>156</v>
      </c>
      <c r="AI86" s="291">
        <f t="shared" si="22"/>
        <v>0.3972896219320548</v>
      </c>
      <c r="AJ86" s="291">
        <f t="shared" si="23"/>
        <v>0.28563791045042525</v>
      </c>
      <c r="AK86" s="291">
        <f t="shared" si="24"/>
        <v>0.20541013107897932</v>
      </c>
      <c r="AM86" s="291"/>
      <c r="AN86" s="291"/>
      <c r="AO86" s="291"/>
      <c r="AP86" s="291"/>
    </row>
    <row r="87" spans="1:42" x14ac:dyDescent="0.25">
      <c r="A87" s="291" t="s">
        <v>157</v>
      </c>
      <c r="B87" s="291">
        <v>15590.1882947881</v>
      </c>
      <c r="C87" s="291">
        <v>10361.8993585228</v>
      </c>
      <c r="D87" s="291">
        <v>7700.4625707778096</v>
      </c>
      <c r="E87" s="291">
        <v>2603.7102520875301</v>
      </c>
      <c r="F87" s="291">
        <v>54.016791250380997</v>
      </c>
      <c r="G87" s="291">
        <v>2942.61053813849</v>
      </c>
      <c r="H87" s="291">
        <v>2947.5932862383602</v>
      </c>
      <c r="I87" s="291">
        <v>4614.9301687592197</v>
      </c>
      <c r="J87" s="291">
        <v>2206.3685206916598</v>
      </c>
      <c r="L87" s="291" t="s">
        <v>157</v>
      </c>
      <c r="M87" s="291">
        <v>20693.977954874401</v>
      </c>
      <c r="N87" s="291">
        <v>15136.0823315487</v>
      </c>
      <c r="O87" s="291">
        <v>11200.0802949318</v>
      </c>
      <c r="P87" s="291">
        <v>3865.9974351434298</v>
      </c>
      <c r="Q87" s="291">
        <v>83.707233494534606</v>
      </c>
      <c r="R87" s="291">
        <v>4669.5231098060103</v>
      </c>
      <c r="S87" s="291">
        <v>4335.7223081766497</v>
      </c>
      <c r="T87" s="291">
        <v>5525.6023263216402</v>
      </c>
      <c r="U87" s="291">
        <v>4554.2247913449901</v>
      </c>
      <c r="W87" s="291" t="s">
        <v>157</v>
      </c>
      <c r="X87" s="291">
        <f t="shared" si="13"/>
        <v>1.3273719062002947</v>
      </c>
      <c r="Y87" s="291">
        <f t="shared" si="14"/>
        <v>1.4607440014459387</v>
      </c>
      <c r="Z87" s="291">
        <f t="shared" si="15"/>
        <v>1.4544685065329135</v>
      </c>
      <c r="AA87" s="291">
        <f t="shared" si="16"/>
        <v>1.4848032464610295</v>
      </c>
      <c r="AB87" s="291">
        <f t="shared" si="17"/>
        <v>1.5496520907088163</v>
      </c>
      <c r="AC87" s="291">
        <f t="shared" si="18"/>
        <v>1.5868641294134609</v>
      </c>
      <c r="AD87" s="291">
        <f t="shared" si="19"/>
        <v>1.4709364173202413</v>
      </c>
      <c r="AE87" s="291">
        <f t="shared" si="20"/>
        <v>1.1973317307653359</v>
      </c>
      <c r="AF87" s="291">
        <f t="shared" si="21"/>
        <v>2.0641269799830702</v>
      </c>
      <c r="AH87" s="291" t="s">
        <v>157</v>
      </c>
      <c r="AI87" s="291">
        <f t="shared" si="22"/>
        <v>0.40662429834595409</v>
      </c>
      <c r="AJ87" s="291">
        <f t="shared" si="23"/>
        <v>0.29314383734727467</v>
      </c>
      <c r="AK87" s="291">
        <f t="shared" si="24"/>
        <v>0.22007488368239306</v>
      </c>
      <c r="AM87" s="291"/>
      <c r="AN87" s="291"/>
      <c r="AO87" s="291"/>
      <c r="AP87" s="291"/>
    </row>
    <row r="88" spans="1:42" x14ac:dyDescent="0.25">
      <c r="A88" s="291" t="s">
        <v>158</v>
      </c>
      <c r="B88" s="291">
        <v>15526.3678125402</v>
      </c>
      <c r="C88" s="291">
        <v>10231.7033595378</v>
      </c>
      <c r="D88" s="291">
        <v>7566.1754379282002</v>
      </c>
      <c r="E88" s="291">
        <v>2603.7494920764002</v>
      </c>
      <c r="F88" s="291">
        <v>53.950037490606498</v>
      </c>
      <c r="G88" s="291">
        <v>2843.7751937682701</v>
      </c>
      <c r="H88" s="291">
        <v>2971.10430043621</v>
      </c>
      <c r="I88" s="291">
        <v>4770.74029108184</v>
      </c>
      <c r="J88" s="291">
        <v>2204.2900772503199</v>
      </c>
      <c r="L88" s="291" t="s">
        <v>158</v>
      </c>
      <c r="M88" s="291">
        <v>21156.548473740098</v>
      </c>
      <c r="N88" s="291">
        <v>15229.439901774</v>
      </c>
      <c r="O88" s="291">
        <v>11217.7595144511</v>
      </c>
      <c r="P88" s="291">
        <v>3920.6655869430701</v>
      </c>
      <c r="Q88" s="291">
        <v>85.327565328975197</v>
      </c>
      <c r="R88" s="291">
        <v>4599.3491104674404</v>
      </c>
      <c r="S88" s="291">
        <v>4502.7158765990798</v>
      </c>
      <c r="T88" s="291">
        <v>5421.5218870634899</v>
      </c>
      <c r="U88" s="291">
        <v>4324.8174619199899</v>
      </c>
      <c r="W88" s="291" t="s">
        <v>158</v>
      </c>
      <c r="X88" s="291">
        <f t="shared" si="13"/>
        <v>1.362620590287225</v>
      </c>
      <c r="Y88" s="291">
        <f t="shared" si="14"/>
        <v>1.488455965406523</v>
      </c>
      <c r="Z88" s="291">
        <f t="shared" si="15"/>
        <v>1.4826195356531133</v>
      </c>
      <c r="AA88" s="291">
        <f t="shared" si="16"/>
        <v>1.505776803365394</v>
      </c>
      <c r="AB88" s="291">
        <f t="shared" si="17"/>
        <v>1.5816034482614028</v>
      </c>
      <c r="AC88" s="291">
        <f t="shared" si="18"/>
        <v>1.61733920478182</v>
      </c>
      <c r="AD88" s="291">
        <f t="shared" si="19"/>
        <v>1.5155024601250122</v>
      </c>
      <c r="AE88" s="291">
        <f t="shared" si="20"/>
        <v>1.1364110297930461</v>
      </c>
      <c r="AF88" s="291">
        <f t="shared" si="21"/>
        <v>1.9620001498690511</v>
      </c>
      <c r="AH88" s="291" t="s">
        <v>158</v>
      </c>
      <c r="AI88" s="291">
        <f t="shared" si="22"/>
        <v>0.38553308763203675</v>
      </c>
      <c r="AJ88" s="291">
        <f t="shared" si="23"/>
        <v>0.2751072950619643</v>
      </c>
      <c r="AK88" s="291">
        <f t="shared" si="24"/>
        <v>0.20441980256316544</v>
      </c>
      <c r="AM88" s="291"/>
      <c r="AN88" s="291"/>
      <c r="AO88" s="291"/>
      <c r="AP88" s="291"/>
    </row>
    <row r="89" spans="1:42" x14ac:dyDescent="0.25">
      <c r="A89" s="291" t="s">
        <v>159</v>
      </c>
      <c r="B89" s="291">
        <v>15545.020016951599</v>
      </c>
      <c r="C89" s="291">
        <v>10305.7901934156</v>
      </c>
      <c r="D89" s="291">
        <v>7642.6582771123803</v>
      </c>
      <c r="E89" s="291">
        <v>2606.9898635657701</v>
      </c>
      <c r="F89" s="291">
        <v>53.853117380169301</v>
      </c>
      <c r="G89" s="291">
        <v>2897.9469574013701</v>
      </c>
      <c r="H89" s="291">
        <v>2981.5710832524301</v>
      </c>
      <c r="I89" s="291">
        <v>4899.6463930561004</v>
      </c>
      <c r="J89" s="291">
        <v>2304.08417562164</v>
      </c>
      <c r="L89" s="291" t="s">
        <v>159</v>
      </c>
      <c r="M89" s="291">
        <v>21494.1765246424</v>
      </c>
      <c r="N89" s="291">
        <v>15412.991795595601</v>
      </c>
      <c r="O89" s="291">
        <v>11338.405778628799</v>
      </c>
      <c r="P89" s="291">
        <v>3986.42211576304</v>
      </c>
      <c r="Q89" s="291">
        <v>86.831676226196294</v>
      </c>
      <c r="R89" s="291">
        <v>5132.9738212881302</v>
      </c>
      <c r="S89" s="291">
        <v>4665.26057294567</v>
      </c>
      <c r="T89" s="291">
        <v>5552.7235971912396</v>
      </c>
      <c r="U89" s="291">
        <v>4435.2998072268301</v>
      </c>
      <c r="W89" s="291" t="s">
        <v>159</v>
      </c>
      <c r="X89" s="291">
        <f t="shared" si="13"/>
        <v>1.3827049756901786</v>
      </c>
      <c r="Y89" s="291">
        <f t="shared" si="14"/>
        <v>1.4955662308595228</v>
      </c>
      <c r="Z89" s="291">
        <f t="shared" si="15"/>
        <v>1.4835683302214555</v>
      </c>
      <c r="AA89" s="291">
        <f t="shared" si="16"/>
        <v>1.5291283527702404</v>
      </c>
      <c r="AB89" s="291">
        <f t="shared" si="17"/>
        <v>1.6123797553485903</v>
      </c>
      <c r="AC89" s="291">
        <f t="shared" si="18"/>
        <v>1.7712449181233256</v>
      </c>
      <c r="AD89" s="291">
        <f t="shared" si="19"/>
        <v>1.5646987587016026</v>
      </c>
      <c r="AE89" s="291">
        <f t="shared" si="20"/>
        <v>1.133290680948057</v>
      </c>
      <c r="AF89" s="291">
        <f t="shared" si="21"/>
        <v>1.9249729910714697</v>
      </c>
      <c r="AH89" s="291" t="s">
        <v>159</v>
      </c>
      <c r="AI89" s="291">
        <f t="shared" si="22"/>
        <v>0.39117490534575039</v>
      </c>
      <c r="AJ89" s="291">
        <f t="shared" si="23"/>
        <v>0.27714273153354496</v>
      </c>
      <c r="AK89" s="291">
        <f t="shared" si="24"/>
        <v>0.20634890581371645</v>
      </c>
      <c r="AM89" s="291"/>
      <c r="AN89" s="291"/>
      <c r="AO89" s="291"/>
      <c r="AP89" s="291"/>
    </row>
    <row r="90" spans="1:42" x14ac:dyDescent="0.25">
      <c r="A90" s="291" t="s">
        <v>160</v>
      </c>
      <c r="B90" s="291">
        <v>15672.6492045941</v>
      </c>
      <c r="C90" s="291">
        <v>10290.717249233199</v>
      </c>
      <c r="D90" s="291">
        <v>7619.8744508248701</v>
      </c>
      <c r="E90" s="291">
        <v>2619.5865254846999</v>
      </c>
      <c r="F90" s="291">
        <v>53.988227082523501</v>
      </c>
      <c r="G90" s="291">
        <v>3044.3608044828302</v>
      </c>
      <c r="H90" s="291">
        <v>3160.99633115189</v>
      </c>
      <c r="I90" s="291">
        <v>4905.1580901633997</v>
      </c>
      <c r="J90" s="291">
        <v>2392.6014644624001</v>
      </c>
      <c r="L90" s="291" t="s">
        <v>160</v>
      </c>
      <c r="M90" s="291">
        <v>22141.343638062401</v>
      </c>
      <c r="N90" s="291">
        <v>15617.0846968108</v>
      </c>
      <c r="O90" s="291">
        <v>11478.3363880304</v>
      </c>
      <c r="P90" s="291">
        <v>4048.28401010178</v>
      </c>
      <c r="Q90" s="291">
        <v>88.451894685037104</v>
      </c>
      <c r="R90" s="291">
        <v>5306.7372484424404</v>
      </c>
      <c r="S90" s="291">
        <v>4944.3065059692699</v>
      </c>
      <c r="T90" s="291">
        <v>5608.5660102905304</v>
      </c>
      <c r="U90" s="291">
        <v>4403.2449796472401</v>
      </c>
      <c r="W90" s="291" t="s">
        <v>160</v>
      </c>
      <c r="X90" s="291">
        <f t="shared" si="13"/>
        <v>1.4127377796200622</v>
      </c>
      <c r="Y90" s="291">
        <f t="shared" si="14"/>
        <v>1.517589524478917</v>
      </c>
      <c r="Z90" s="291">
        <f t="shared" si="15"/>
        <v>1.5063681773375994</v>
      </c>
      <c r="AA90" s="291">
        <f t="shared" si="16"/>
        <v>1.5453904540727967</v>
      </c>
      <c r="AB90" s="291">
        <f t="shared" si="17"/>
        <v>1.6383552390011678</v>
      </c>
      <c r="AC90" s="291">
        <f t="shared" si="18"/>
        <v>1.7431367663873001</v>
      </c>
      <c r="AD90" s="291">
        <f t="shared" si="19"/>
        <v>1.5641607860289823</v>
      </c>
      <c r="AE90" s="291">
        <f t="shared" si="20"/>
        <v>1.143401681902509</v>
      </c>
      <c r="AF90" s="291">
        <f t="shared" si="21"/>
        <v>1.8403587246138449</v>
      </c>
      <c r="AH90" s="291" t="s">
        <v>160</v>
      </c>
      <c r="AI90" s="291">
        <f t="shared" si="22"/>
        <v>0.38361351600036225</v>
      </c>
      <c r="AJ90" s="291">
        <f t="shared" si="23"/>
        <v>0.26812036333421407</v>
      </c>
      <c r="AK90" s="291">
        <f t="shared" si="24"/>
        <v>0.19886981800317563</v>
      </c>
      <c r="AM90" s="291"/>
      <c r="AN90" s="291"/>
      <c r="AO90" s="291"/>
      <c r="AP90" s="291"/>
    </row>
    <row r="91" spans="1:42" x14ac:dyDescent="0.25">
      <c r="A91" s="291" t="s">
        <v>161</v>
      </c>
      <c r="B91" s="291">
        <v>15795.359737291201</v>
      </c>
      <c r="C91" s="291">
        <v>10540.739609377901</v>
      </c>
      <c r="D91" s="291">
        <v>7818.0094627890503</v>
      </c>
      <c r="E91" s="291">
        <v>2661.3823827644401</v>
      </c>
      <c r="F91" s="291">
        <v>54.012632451465102</v>
      </c>
      <c r="G91" s="291">
        <v>3145.0187357781201</v>
      </c>
      <c r="H91" s="291">
        <v>3198.21150263338</v>
      </c>
      <c r="I91" s="291">
        <v>4940.0035632232702</v>
      </c>
      <c r="J91" s="291">
        <v>2543.6444982416901</v>
      </c>
      <c r="L91" s="291" t="s">
        <v>161</v>
      </c>
      <c r="M91" s="291">
        <v>22532.782683305799</v>
      </c>
      <c r="N91" s="291">
        <v>15931.4103334018</v>
      </c>
      <c r="O91" s="291">
        <v>11759.4854919629</v>
      </c>
      <c r="P91" s="291">
        <v>4088.6812896874599</v>
      </c>
      <c r="Q91" s="291">
        <v>93.509565724266807</v>
      </c>
      <c r="R91" s="291">
        <v>5155.4923495230296</v>
      </c>
      <c r="S91" s="291">
        <v>4915.1597200423403</v>
      </c>
      <c r="T91" s="291">
        <v>5845.27761162976</v>
      </c>
      <c r="U91" s="291">
        <v>4410.3534746704599</v>
      </c>
      <c r="W91" s="291" t="s">
        <v>161</v>
      </c>
      <c r="X91" s="291">
        <f t="shared" si="13"/>
        <v>1.4265444445755955</v>
      </c>
      <c r="Y91" s="291">
        <f t="shared" si="14"/>
        <v>1.5114129485968821</v>
      </c>
      <c r="Z91" s="291">
        <f t="shared" si="15"/>
        <v>1.5041533970934515</v>
      </c>
      <c r="AA91" s="291">
        <f t="shared" si="16"/>
        <v>1.5362998252962248</v>
      </c>
      <c r="AB91" s="291">
        <f t="shared" si="17"/>
        <v>1.7312536249421471</v>
      </c>
      <c r="AC91" s="291">
        <f t="shared" si="18"/>
        <v>1.6392564822821289</v>
      </c>
      <c r="AD91" s="291">
        <f t="shared" si="19"/>
        <v>1.5368463642868022</v>
      </c>
      <c r="AE91" s="291">
        <f t="shared" si="20"/>
        <v>1.1832537237717726</v>
      </c>
      <c r="AF91" s="291">
        <f t="shared" si="21"/>
        <v>1.7338718039093686</v>
      </c>
      <c r="AH91" s="291" t="s">
        <v>161</v>
      </c>
      <c r="AI91" s="291">
        <f t="shared" si="22"/>
        <v>0.37504646590913743</v>
      </c>
      <c r="AJ91" s="291">
        <f t="shared" si="23"/>
        <v>0.26449459155479593</v>
      </c>
      <c r="AK91" s="291">
        <f t="shared" si="24"/>
        <v>0.19573052900998442</v>
      </c>
      <c r="AM91" s="291"/>
      <c r="AN91" s="291"/>
      <c r="AO91" s="291"/>
      <c r="AP91" s="291"/>
    </row>
    <row r="92" spans="1:42" x14ac:dyDescent="0.25">
      <c r="A92" s="291" t="s">
        <v>162</v>
      </c>
      <c r="B92" s="291">
        <v>15890.473430669101</v>
      </c>
      <c r="C92" s="291">
        <v>10615.212071517401</v>
      </c>
      <c r="D92" s="291">
        <v>7885.4387210450004</v>
      </c>
      <c r="E92" s="291">
        <v>2669.4485911155698</v>
      </c>
      <c r="F92" s="291">
        <v>54.173015514123797</v>
      </c>
      <c r="G92" s="291">
        <v>3250.5202627624299</v>
      </c>
      <c r="H92" s="291">
        <v>3231.0504646203199</v>
      </c>
      <c r="I92" s="291">
        <v>4963.8478183972602</v>
      </c>
      <c r="J92" s="291">
        <v>2693.93416171134</v>
      </c>
      <c r="L92" s="291" t="s">
        <v>162</v>
      </c>
      <c r="M92" s="291">
        <v>22692.394603082801</v>
      </c>
      <c r="N92" s="291">
        <v>16266.3843050175</v>
      </c>
      <c r="O92" s="291">
        <v>12011.551338404901</v>
      </c>
      <c r="P92" s="291">
        <v>4158.8452904230899</v>
      </c>
      <c r="Q92" s="291">
        <v>94.7043849275436</v>
      </c>
      <c r="R92" s="291">
        <v>5400.5898649167702</v>
      </c>
      <c r="S92" s="291">
        <v>5069.3209276707203</v>
      </c>
      <c r="T92" s="291">
        <v>5785.6800112036199</v>
      </c>
      <c r="U92" s="291">
        <v>4731.6381838379702</v>
      </c>
      <c r="W92" s="291" t="s">
        <v>162</v>
      </c>
      <c r="X92" s="291">
        <f t="shared" si="13"/>
        <v>1.4280502530079302</v>
      </c>
      <c r="Y92" s="291">
        <f t="shared" si="14"/>
        <v>1.5323654577437271</v>
      </c>
      <c r="Z92" s="291">
        <f t="shared" si="15"/>
        <v>1.5232572039838383</v>
      </c>
      <c r="AA92" s="291">
        <f t="shared" si="16"/>
        <v>1.5579417053636149</v>
      </c>
      <c r="AB92" s="291">
        <f t="shared" si="17"/>
        <v>1.7481837410888195</v>
      </c>
      <c r="AC92" s="291">
        <f t="shared" si="18"/>
        <v>1.6614539914687749</v>
      </c>
      <c r="AD92" s="291">
        <f t="shared" si="19"/>
        <v>1.5689389513346443</v>
      </c>
      <c r="AE92" s="291">
        <f t="shared" si="20"/>
        <v>1.1655635351592457</v>
      </c>
      <c r="AF92" s="291">
        <f t="shared" si="21"/>
        <v>1.7564045369364798</v>
      </c>
      <c r="AH92" s="291" t="s">
        <v>162</v>
      </c>
      <c r="AI92" s="291">
        <f t="shared" si="22"/>
        <v>0.39392398621395047</v>
      </c>
      <c r="AJ92" s="291">
        <f t="shared" si="23"/>
        <v>0.27701384976898946</v>
      </c>
      <c r="AK92" s="291">
        <f t="shared" si="24"/>
        <v>0.20851207052406753</v>
      </c>
      <c r="AM92" s="291"/>
      <c r="AN92" s="291"/>
      <c r="AO92" s="291"/>
      <c r="AP92" s="291"/>
    </row>
    <row r="93" spans="1:42" x14ac:dyDescent="0.25">
      <c r="A93" s="291" t="s">
        <v>163</v>
      </c>
      <c r="B93" s="291">
        <v>15941.0460501125</v>
      </c>
      <c r="C93" s="291">
        <v>10716.7467573674</v>
      </c>
      <c r="D93" s="291">
        <v>7985.3116334391198</v>
      </c>
      <c r="E93" s="291">
        <v>2675.98927636796</v>
      </c>
      <c r="F93" s="291">
        <v>54.3235997722823</v>
      </c>
      <c r="G93" s="291">
        <v>3131.7662789195201</v>
      </c>
      <c r="H93" s="291">
        <v>3116.2872867624201</v>
      </c>
      <c r="I93" s="291">
        <v>5091.0752303853296</v>
      </c>
      <c r="J93" s="291">
        <v>2714.9760770479302</v>
      </c>
      <c r="L93" s="291" t="s">
        <v>163</v>
      </c>
      <c r="M93" s="291">
        <v>22919.5558562103</v>
      </c>
      <c r="N93" s="291">
        <v>16453.9061269472</v>
      </c>
      <c r="O93" s="291">
        <v>12142.1193700316</v>
      </c>
      <c r="P93" s="291">
        <v>4212.6960200441099</v>
      </c>
      <c r="Q93" s="291">
        <v>96.4155364006441</v>
      </c>
      <c r="R93" s="291">
        <v>5416.1174414073803</v>
      </c>
      <c r="S93" s="291">
        <v>4988.1772893694597</v>
      </c>
      <c r="T93" s="291">
        <v>5938.1063700616596</v>
      </c>
      <c r="U93" s="291">
        <v>4894.3700407857796</v>
      </c>
      <c r="W93" s="291" t="s">
        <v>163</v>
      </c>
      <c r="X93" s="291">
        <f t="shared" si="13"/>
        <v>1.4377698793517097</v>
      </c>
      <c r="Y93" s="291">
        <f t="shared" si="14"/>
        <v>1.5353452404420864</v>
      </c>
      <c r="Z93" s="291">
        <f t="shared" si="15"/>
        <v>1.5205567330879763</v>
      </c>
      <c r="AA93" s="291">
        <f t="shared" si="16"/>
        <v>1.5742574371455913</v>
      </c>
      <c r="AB93" s="291">
        <f t="shared" si="17"/>
        <v>1.7748370285622805</v>
      </c>
      <c r="AC93" s="291">
        <f t="shared" si="18"/>
        <v>1.7294130401314547</v>
      </c>
      <c r="AD93" s="291">
        <f t="shared" si="19"/>
        <v>1.6006795363696353</v>
      </c>
      <c r="AE93" s="291">
        <f t="shared" si="20"/>
        <v>1.1663756871281237</v>
      </c>
      <c r="AF93" s="291">
        <f t="shared" si="21"/>
        <v>1.8027304484051165</v>
      </c>
      <c r="AH93" s="291" t="s">
        <v>163</v>
      </c>
      <c r="AI93" s="291">
        <f t="shared" si="22"/>
        <v>0.40309025892676936</v>
      </c>
      <c r="AJ93" s="291">
        <f t="shared" si="23"/>
        <v>0.28571426041823761</v>
      </c>
      <c r="AK93" s="291">
        <f t="shared" si="24"/>
        <v>0.21354558838275209</v>
      </c>
      <c r="AM93" s="291"/>
      <c r="AN93" s="291"/>
      <c r="AO93" s="291"/>
      <c r="AP93" s="291"/>
    </row>
    <row r="94" spans="1:42" x14ac:dyDescent="0.25">
      <c r="A94" s="291" t="s">
        <v>164</v>
      </c>
      <c r="B94" s="291">
        <v>15846.804793187601</v>
      </c>
      <c r="C94" s="291">
        <v>10707.2154812394</v>
      </c>
      <c r="D94" s="291">
        <v>7965.4770330190004</v>
      </c>
      <c r="E94" s="291">
        <v>2688.09526221951</v>
      </c>
      <c r="F94" s="291">
        <v>54.313459551323596</v>
      </c>
      <c r="G94" s="291">
        <v>3033.0970084174</v>
      </c>
      <c r="H94" s="291">
        <v>3204.1076132248299</v>
      </c>
      <c r="I94" s="291">
        <v>5160.8865829987399</v>
      </c>
      <c r="J94" s="291">
        <v>2732.4003252212501</v>
      </c>
      <c r="L94" s="291" t="s">
        <v>164</v>
      </c>
      <c r="M94" s="291">
        <v>23625.399779777599</v>
      </c>
      <c r="N94" s="291">
        <v>16626.527132293199</v>
      </c>
      <c r="O94" s="291">
        <v>12240.8661311538</v>
      </c>
      <c r="P94" s="291">
        <v>4286.1999525212896</v>
      </c>
      <c r="Q94" s="291">
        <v>96.048738298024702</v>
      </c>
      <c r="R94" s="291">
        <v>5705.3733904065302</v>
      </c>
      <c r="S94" s="291">
        <v>5142.0341094060996</v>
      </c>
      <c r="T94" s="291">
        <v>6333.1911482114701</v>
      </c>
      <c r="U94" s="291">
        <v>4991.6334877742001</v>
      </c>
      <c r="W94" s="291" t="s">
        <v>164</v>
      </c>
      <c r="X94" s="291">
        <f t="shared" si="13"/>
        <v>1.4908620436804993</v>
      </c>
      <c r="Y94" s="291">
        <f t="shared" si="14"/>
        <v>1.5528338961166228</v>
      </c>
      <c r="Z94" s="291">
        <f t="shared" si="15"/>
        <v>1.5367398688631184</v>
      </c>
      <c r="AA94" s="291">
        <f t="shared" si="16"/>
        <v>1.5945119255119904</v>
      </c>
      <c r="AB94" s="291">
        <f t="shared" si="17"/>
        <v>1.7684150317705924</v>
      </c>
      <c r="AC94" s="291">
        <f t="shared" si="18"/>
        <v>1.8810388769541737</v>
      </c>
      <c r="AD94" s="291">
        <f t="shared" si="19"/>
        <v>1.6048256582215132</v>
      </c>
      <c r="AE94" s="291">
        <f t="shared" si="20"/>
        <v>1.2271517783542456</v>
      </c>
      <c r="AF94" s="291">
        <f t="shared" si="21"/>
        <v>1.8268309521482777</v>
      </c>
      <c r="AH94" s="291" t="s">
        <v>164</v>
      </c>
      <c r="AI94" s="291">
        <f t="shared" si="22"/>
        <v>0.40778433766791783</v>
      </c>
      <c r="AJ94" s="291">
        <f t="shared" si="23"/>
        <v>0.28715769052894369</v>
      </c>
      <c r="AK94" s="291">
        <f t="shared" si="24"/>
        <v>0.21128249825625553</v>
      </c>
      <c r="AM94" s="291"/>
      <c r="AN94" s="291"/>
      <c r="AO94" s="291"/>
      <c r="AP94" s="291"/>
    </row>
    <row r="95" spans="1:42" x14ac:dyDescent="0.25">
      <c r="A95" s="291" t="s">
        <v>165</v>
      </c>
      <c r="B95" s="291">
        <v>16145.366533357401</v>
      </c>
      <c r="C95" s="291">
        <v>10769.471453462</v>
      </c>
      <c r="D95" s="291">
        <v>8017.9666698676501</v>
      </c>
      <c r="E95" s="291">
        <v>2693.0859132371602</v>
      </c>
      <c r="F95" s="291">
        <v>53.486701698926801</v>
      </c>
      <c r="G95" s="291">
        <v>3315.4625392501498</v>
      </c>
      <c r="H95" s="291">
        <v>3284.0491419947998</v>
      </c>
      <c r="I95" s="291">
        <v>5288.6363076383304</v>
      </c>
      <c r="J95" s="291">
        <v>2784.04837811166</v>
      </c>
      <c r="L95" s="291" t="s">
        <v>165</v>
      </c>
      <c r="M95" s="291">
        <v>24944.261789637501</v>
      </c>
      <c r="N95" s="291">
        <v>16970.371318389301</v>
      </c>
      <c r="O95" s="291">
        <v>12417.078030525799</v>
      </c>
      <c r="P95" s="291">
        <v>4458.1160531230298</v>
      </c>
      <c r="Q95" s="291">
        <v>94.925586575078498</v>
      </c>
      <c r="R95" s="291">
        <v>5897.6722337495103</v>
      </c>
      <c r="S95" s="291">
        <v>5217.3581443720304</v>
      </c>
      <c r="T95" s="291">
        <v>6897.5063661745799</v>
      </c>
      <c r="U95" s="291">
        <v>5061.9705419407001</v>
      </c>
      <c r="W95" s="291" t="s">
        <v>165</v>
      </c>
      <c r="X95" s="291">
        <f t="shared" si="13"/>
        <v>1.5449795913955251</v>
      </c>
      <c r="Y95" s="291">
        <f t="shared" si="14"/>
        <v>1.5757849762379874</v>
      </c>
      <c r="Z95" s="291">
        <f t="shared" si="15"/>
        <v>1.5486567282937787</v>
      </c>
      <c r="AA95" s="291">
        <f t="shared" si="16"/>
        <v>1.6553931797015182</v>
      </c>
      <c r="AB95" s="291">
        <f t="shared" si="17"/>
        <v>1.774751172906651</v>
      </c>
      <c r="AC95" s="291">
        <f t="shared" si="18"/>
        <v>1.778838446801867</v>
      </c>
      <c r="AD95" s="291">
        <f t="shared" si="19"/>
        <v>1.5886967334486652</v>
      </c>
      <c r="AE95" s="291">
        <f t="shared" si="20"/>
        <v>1.3042126485825036</v>
      </c>
      <c r="AF95" s="291">
        <f t="shared" si="21"/>
        <v>1.818204949934846</v>
      </c>
      <c r="AH95" s="291" t="s">
        <v>165</v>
      </c>
      <c r="AI95" s="291">
        <f t="shared" si="22"/>
        <v>0.40766197405673804</v>
      </c>
      <c r="AJ95" s="291">
        <f t="shared" si="23"/>
        <v>0.28705031971174028</v>
      </c>
      <c r="AK95" s="291">
        <f t="shared" si="24"/>
        <v>0.20293126269399461</v>
      </c>
      <c r="AM95" s="291"/>
      <c r="AN95" s="291"/>
      <c r="AO95" s="291"/>
      <c r="AP95" s="291"/>
    </row>
    <row r="96" spans="1:42" x14ac:dyDescent="0.25">
      <c r="A96" s="291" t="s">
        <v>166</v>
      </c>
      <c r="B96" s="291">
        <v>16306.566381168101</v>
      </c>
      <c r="C96" s="291">
        <v>10959.618724509701</v>
      </c>
      <c r="D96" s="291">
        <v>8202.6220119425507</v>
      </c>
      <c r="E96" s="291">
        <v>2701.67158028631</v>
      </c>
      <c r="F96" s="291">
        <v>53.588353025823103</v>
      </c>
      <c r="G96" s="291">
        <v>3106.43140610513</v>
      </c>
      <c r="H96" s="291">
        <v>3155.03307850589</v>
      </c>
      <c r="I96" s="291">
        <v>5383.1946308113602</v>
      </c>
      <c r="J96" s="291">
        <v>2779.9619435004502</v>
      </c>
      <c r="L96" s="291" t="s">
        <v>166</v>
      </c>
      <c r="M96" s="291">
        <v>26150.013165420201</v>
      </c>
      <c r="N96" s="291">
        <v>17451.4874674969</v>
      </c>
      <c r="O96" s="291">
        <v>12802.433635872299</v>
      </c>
      <c r="P96" s="291">
        <v>4552.8594003289099</v>
      </c>
      <c r="Q96" s="291">
        <v>96.790141516512605</v>
      </c>
      <c r="R96" s="291">
        <v>6149.0708723417602</v>
      </c>
      <c r="S96" s="291">
        <v>5164.4188462114098</v>
      </c>
      <c r="T96" s="291">
        <v>8005.5699623708597</v>
      </c>
      <c r="U96" s="291">
        <v>5523.3029285552002</v>
      </c>
      <c r="W96" s="291" t="s">
        <v>166</v>
      </c>
      <c r="X96" s="291">
        <f t="shared" si="13"/>
        <v>1.6036492633801782</v>
      </c>
      <c r="Y96" s="291">
        <f t="shared" si="14"/>
        <v>1.592344396841928</v>
      </c>
      <c r="Z96" s="291">
        <f t="shared" si="15"/>
        <v>1.5607733255576919</v>
      </c>
      <c r="AA96" s="291">
        <f t="shared" si="16"/>
        <v>1.6852009080416872</v>
      </c>
      <c r="AB96" s="291">
        <f t="shared" si="17"/>
        <v>1.806178694647911</v>
      </c>
      <c r="AC96" s="291">
        <f t="shared" si="18"/>
        <v>1.9794645586755502</v>
      </c>
      <c r="AD96" s="291">
        <f t="shared" si="19"/>
        <v>1.6368826309285773</v>
      </c>
      <c r="AE96" s="291">
        <f t="shared" si="20"/>
        <v>1.4871410958374085</v>
      </c>
      <c r="AF96" s="291">
        <f t="shared" si="21"/>
        <v>1.9868268130319842</v>
      </c>
      <c r="AH96" s="291" t="s">
        <v>166</v>
      </c>
      <c r="AI96" s="291">
        <f t="shared" si="22"/>
        <v>0.4314260152131511</v>
      </c>
      <c r="AJ96" s="291">
        <f t="shared" si="23"/>
        <v>0.30741627861991744</v>
      </c>
      <c r="AK96" s="291">
        <f t="shared" si="24"/>
        <v>0.211216066837741</v>
      </c>
      <c r="AM96" s="291"/>
      <c r="AN96" s="291"/>
      <c r="AO96" s="291"/>
      <c r="AP96" s="291"/>
    </row>
    <row r="97" spans="1:42" x14ac:dyDescent="0.25">
      <c r="A97" s="291" t="s">
        <v>167</v>
      </c>
      <c r="B97" s="291">
        <v>16330.8693949264</v>
      </c>
      <c r="C97" s="291">
        <v>10979.7876441845</v>
      </c>
      <c r="D97" s="291">
        <v>8213.8171931130601</v>
      </c>
      <c r="E97" s="291">
        <v>2711.3774423688601</v>
      </c>
      <c r="F97" s="291">
        <v>53.653223176252801</v>
      </c>
      <c r="G97" s="291">
        <v>3114.9726743102501</v>
      </c>
      <c r="H97" s="291">
        <v>3336.70357357189</v>
      </c>
      <c r="I97" s="291">
        <v>5311.1975235065902</v>
      </c>
      <c r="J97" s="291">
        <v>2731.4524943952401</v>
      </c>
      <c r="L97" s="291" t="s">
        <v>167</v>
      </c>
      <c r="M97" s="291">
        <v>26564.879805799901</v>
      </c>
      <c r="N97" s="291">
        <v>17684.461545787599</v>
      </c>
      <c r="O97" s="291">
        <v>12945.7818545791</v>
      </c>
      <c r="P97" s="291">
        <v>4640.23556386154</v>
      </c>
      <c r="Q97" s="291">
        <v>98.650354433423203</v>
      </c>
      <c r="R97" s="291">
        <v>5697.71253637892</v>
      </c>
      <c r="S97" s="291">
        <v>5631.2753357823103</v>
      </c>
      <c r="T97" s="291">
        <v>8403.4137534049496</v>
      </c>
      <c r="U97" s="291">
        <v>5418.8602322011802</v>
      </c>
      <c r="W97" s="291" t="s">
        <v>167</v>
      </c>
      <c r="X97" s="291">
        <f t="shared" si="13"/>
        <v>1.6266666007415966</v>
      </c>
      <c r="Y97" s="291">
        <f t="shared" si="14"/>
        <v>1.6106378482788111</v>
      </c>
      <c r="Z97" s="291">
        <f t="shared" si="15"/>
        <v>1.5760981222510762</v>
      </c>
      <c r="AA97" s="291">
        <f t="shared" si="16"/>
        <v>1.7113941760198044</v>
      </c>
      <c r="AB97" s="291">
        <f t="shared" si="17"/>
        <v>1.8386659476049216</v>
      </c>
      <c r="AC97" s="291">
        <f t="shared" si="18"/>
        <v>1.829137245205712</v>
      </c>
      <c r="AD97" s="291">
        <f t="shared" si="19"/>
        <v>1.6876762384241752</v>
      </c>
      <c r="AE97" s="291">
        <f t="shared" si="20"/>
        <v>1.5822069723847887</v>
      </c>
      <c r="AF97" s="291">
        <f t="shared" si="21"/>
        <v>1.9838749688381265</v>
      </c>
      <c r="AH97" s="291" t="s">
        <v>167</v>
      </c>
      <c r="AI97" s="291">
        <f t="shared" si="22"/>
        <v>0.41858114813547975</v>
      </c>
      <c r="AJ97" s="291">
        <f t="shared" si="23"/>
        <v>0.29169637454810238</v>
      </c>
      <c r="AK97" s="291">
        <f t="shared" si="24"/>
        <v>0.2039858742751805</v>
      </c>
      <c r="AM97" s="291"/>
      <c r="AN97" s="291"/>
      <c r="AO97" s="291"/>
      <c r="AP97" s="291"/>
    </row>
    <row r="98" spans="1:42" x14ac:dyDescent="0.25">
      <c r="A98" s="291" t="s">
        <v>168</v>
      </c>
      <c r="B98" s="291">
        <v>16286.609028696301</v>
      </c>
      <c r="C98" s="291">
        <v>11047.977628844101</v>
      </c>
      <c r="D98" s="291">
        <v>8270.3266005938403</v>
      </c>
      <c r="E98" s="291">
        <v>2722.8323361277098</v>
      </c>
      <c r="F98" s="291">
        <v>53.672933173983999</v>
      </c>
      <c r="G98" s="291">
        <v>3009.6214600982598</v>
      </c>
      <c r="H98" s="291">
        <v>3079.1604353105499</v>
      </c>
      <c r="I98" s="291">
        <v>5308.37810861259</v>
      </c>
      <c r="J98" s="291">
        <v>2701.5284321125901</v>
      </c>
      <c r="L98" s="291" t="s">
        <v>168</v>
      </c>
      <c r="M98" s="291">
        <v>26830.495801894602</v>
      </c>
      <c r="N98" s="291">
        <v>18009.844714689501</v>
      </c>
      <c r="O98" s="291">
        <v>13155.5835031526</v>
      </c>
      <c r="P98" s="291">
        <v>4758.2753555673999</v>
      </c>
      <c r="Q98" s="291">
        <v>100.03561487486201</v>
      </c>
      <c r="R98" s="291">
        <v>5272.2983774515496</v>
      </c>
      <c r="S98" s="291">
        <v>5277.1551035059902</v>
      </c>
      <c r="T98" s="291">
        <v>8510.4423141533298</v>
      </c>
      <c r="U98" s="291">
        <v>5527.9322277155698</v>
      </c>
      <c r="W98" s="291" t="s">
        <v>168</v>
      </c>
      <c r="X98" s="291">
        <f t="shared" si="13"/>
        <v>1.6473960757957919</v>
      </c>
      <c r="Y98" s="291">
        <f t="shared" si="14"/>
        <v>1.6301485502350523</v>
      </c>
      <c r="Z98" s="291">
        <f t="shared" si="15"/>
        <v>1.5906969746766688</v>
      </c>
      <c r="AA98" s="291">
        <f t="shared" si="16"/>
        <v>1.7475462195863318</v>
      </c>
      <c r="AB98" s="291">
        <f t="shared" si="17"/>
        <v>1.8638000377320654</v>
      </c>
      <c r="AC98" s="291">
        <f t="shared" si="18"/>
        <v>1.7518144548581922</v>
      </c>
      <c r="AD98" s="291">
        <f t="shared" si="19"/>
        <v>1.7138292123364987</v>
      </c>
      <c r="AE98" s="291">
        <f t="shared" si="20"/>
        <v>1.6032095189951792</v>
      </c>
      <c r="AF98" s="291">
        <f t="shared" si="21"/>
        <v>2.0462239678864815</v>
      </c>
      <c r="AH98" s="291" t="s">
        <v>168</v>
      </c>
      <c r="AI98" s="291">
        <f t="shared" si="22"/>
        <v>0.42019665842954496</v>
      </c>
      <c r="AJ98" s="291">
        <f t="shared" si="23"/>
        <v>0.29989750007731764</v>
      </c>
      <c r="AK98" s="291">
        <f t="shared" si="24"/>
        <v>0.20603168381723388</v>
      </c>
      <c r="AM98" s="291"/>
      <c r="AN98" s="291"/>
      <c r="AO98" s="291"/>
      <c r="AP98" s="291"/>
    </row>
    <row r="99" spans="1:42" x14ac:dyDescent="0.25">
      <c r="A99" s="291" t="s">
        <v>169</v>
      </c>
      <c r="B99" s="291">
        <v>16209.082981559999</v>
      </c>
      <c r="C99" s="291">
        <v>11030.1528595073</v>
      </c>
      <c r="D99" s="291">
        <v>8225.8423881819108</v>
      </c>
      <c r="E99" s="291">
        <v>2746.0094499842398</v>
      </c>
      <c r="F99" s="291">
        <v>54.612511242104198</v>
      </c>
      <c r="G99" s="291">
        <v>2997.1878008034</v>
      </c>
      <c r="H99" s="291">
        <v>3164.79126384243</v>
      </c>
      <c r="I99" s="291">
        <v>5252.0925126643797</v>
      </c>
      <c r="J99" s="291">
        <v>2719.52913055621</v>
      </c>
      <c r="L99" s="291" t="s">
        <v>169</v>
      </c>
      <c r="M99" s="291">
        <v>27180.5961080181</v>
      </c>
      <c r="N99" s="291">
        <v>18477.219161147401</v>
      </c>
      <c r="O99" s="291">
        <v>13456.4370901784</v>
      </c>
      <c r="P99" s="291">
        <v>4908.5012422468299</v>
      </c>
      <c r="Q99" s="291">
        <v>102.19037083506601</v>
      </c>
      <c r="R99" s="291">
        <v>5992.8573830607402</v>
      </c>
      <c r="S99" s="291">
        <v>5453.01866103869</v>
      </c>
      <c r="T99" s="291">
        <v>8103.3762396236298</v>
      </c>
      <c r="U99" s="291">
        <v>5680.7400076861004</v>
      </c>
      <c r="W99" s="291" t="s">
        <v>169</v>
      </c>
      <c r="X99" s="291">
        <f t="shared" si="13"/>
        <v>1.6768743882019523</v>
      </c>
      <c r="Y99" s="291">
        <f t="shared" si="14"/>
        <v>1.6751553125776673</v>
      </c>
      <c r="Z99" s="291">
        <f t="shared" si="15"/>
        <v>1.6358734406960311</v>
      </c>
      <c r="AA99" s="291">
        <f t="shared" si="16"/>
        <v>1.7875034050866072</v>
      </c>
      <c r="AB99" s="291">
        <f t="shared" si="17"/>
        <v>1.8711897422560027</v>
      </c>
      <c r="AC99" s="291">
        <f t="shared" si="18"/>
        <v>1.9994934523136478</v>
      </c>
      <c r="AD99" s="291">
        <f t="shared" si="19"/>
        <v>1.7230263250973721</v>
      </c>
      <c r="AE99" s="291">
        <f t="shared" si="20"/>
        <v>1.5428852824058115</v>
      </c>
      <c r="AF99" s="291">
        <f t="shared" si="21"/>
        <v>2.0888689677408423</v>
      </c>
      <c r="AH99" s="291" t="s">
        <v>169</v>
      </c>
      <c r="AI99" s="291">
        <f t="shared" si="22"/>
        <v>0.42215780965025024</v>
      </c>
      <c r="AJ99" s="291">
        <f t="shared" si="23"/>
        <v>0.30041795398159277</v>
      </c>
      <c r="AK99" s="291">
        <f t="shared" si="24"/>
        <v>0.2089998315382906</v>
      </c>
      <c r="AM99" s="291"/>
      <c r="AN99" s="291"/>
      <c r="AO99" s="291"/>
      <c r="AP99" s="291"/>
    </row>
    <row r="100" spans="1:42" x14ac:dyDescent="0.25">
      <c r="A100" s="291" t="s">
        <v>170</v>
      </c>
      <c r="B100" s="291">
        <v>16502.8608593266</v>
      </c>
      <c r="C100" s="291">
        <v>11235.107835643899</v>
      </c>
      <c r="D100" s="291">
        <v>8423.4378914948702</v>
      </c>
      <c r="E100" s="291">
        <v>2758.0127342901701</v>
      </c>
      <c r="F100" s="291">
        <v>54.725234119643801</v>
      </c>
      <c r="G100" s="291">
        <v>3170.5243353731998</v>
      </c>
      <c r="H100" s="291">
        <v>3314.2433432816802</v>
      </c>
      <c r="I100" s="291">
        <v>5123.3913151460802</v>
      </c>
      <c r="J100" s="291">
        <v>2787.7174854300401</v>
      </c>
      <c r="L100" s="291" t="s">
        <v>170</v>
      </c>
      <c r="M100" s="291">
        <v>27390.107805415799</v>
      </c>
      <c r="N100" s="291">
        <v>18860.8146639976</v>
      </c>
      <c r="O100" s="291">
        <v>13758.6342075627</v>
      </c>
      <c r="P100" s="291">
        <v>5001.6321822049204</v>
      </c>
      <c r="Q100" s="291">
        <v>103.77906365585601</v>
      </c>
      <c r="R100" s="291">
        <v>6052.4907137258197</v>
      </c>
      <c r="S100" s="291">
        <v>5794.65952638827</v>
      </c>
      <c r="T100" s="291">
        <v>7833.96902119882</v>
      </c>
      <c r="U100" s="291">
        <v>5693.9258656163302</v>
      </c>
      <c r="W100" s="291" t="s">
        <v>170</v>
      </c>
      <c r="X100" s="291">
        <f t="shared" si="13"/>
        <v>1.6597187626372227</v>
      </c>
      <c r="Y100" s="291">
        <f t="shared" si="14"/>
        <v>1.6787390864341145</v>
      </c>
      <c r="Z100" s="291">
        <f t="shared" si="15"/>
        <v>1.633375159263033</v>
      </c>
      <c r="AA100" s="291">
        <f t="shared" si="16"/>
        <v>1.8134913301958306</v>
      </c>
      <c r="AB100" s="291">
        <f t="shared" si="17"/>
        <v>1.8963658232867051</v>
      </c>
      <c r="AC100" s="291">
        <f t="shared" si="18"/>
        <v>1.908987307303978</v>
      </c>
      <c r="AD100" s="291">
        <f t="shared" si="19"/>
        <v>1.7484110025097144</v>
      </c>
      <c r="AE100" s="291">
        <f t="shared" si="20"/>
        <v>1.5290592772095244</v>
      </c>
      <c r="AF100" s="291">
        <f t="shared" si="21"/>
        <v>2.0425046280247336</v>
      </c>
      <c r="AH100" s="291" t="s">
        <v>170</v>
      </c>
      <c r="AI100" s="291">
        <f t="shared" si="22"/>
        <v>0.41384382924335278</v>
      </c>
      <c r="AJ100" s="291">
        <f t="shared" si="23"/>
        <v>0.29120034420235791</v>
      </c>
      <c r="AK100" s="291">
        <f t="shared" si="24"/>
        <v>0.20788256497809329</v>
      </c>
      <c r="AM100" s="291"/>
      <c r="AN100" s="291"/>
      <c r="AO100" s="291"/>
      <c r="AP100" s="291"/>
    </row>
    <row r="101" spans="1:42" x14ac:dyDescent="0.25">
      <c r="A101" s="291" t="s">
        <v>171</v>
      </c>
      <c r="B101" s="291">
        <v>16580.3662285766</v>
      </c>
      <c r="C101" s="291">
        <v>11245.5956275059</v>
      </c>
      <c r="D101" s="291">
        <v>8416.2879706652802</v>
      </c>
      <c r="E101" s="291">
        <v>2773.34892323656</v>
      </c>
      <c r="F101" s="291">
        <v>54.859474697440497</v>
      </c>
      <c r="G101" s="291">
        <v>3229.7932267316501</v>
      </c>
      <c r="H101" s="291">
        <v>3280.6932944291102</v>
      </c>
      <c r="I101" s="291">
        <v>5252.3689873569501</v>
      </c>
      <c r="J101" s="291">
        <v>2864.98142755652</v>
      </c>
      <c r="K101" s="291"/>
      <c r="L101" s="291" t="s">
        <v>171</v>
      </c>
      <c r="M101" s="291">
        <v>27885.149210120999</v>
      </c>
      <c r="N101" s="291">
        <v>19028.883658073599</v>
      </c>
      <c r="O101" s="291">
        <v>13847.1735486871</v>
      </c>
      <c r="P101" s="291">
        <v>5079.1036427232302</v>
      </c>
      <c r="Q101" s="291">
        <v>105.057072158677</v>
      </c>
      <c r="R101" s="291">
        <v>6574.7312231626101</v>
      </c>
      <c r="S101" s="291">
        <v>5908.8522470408398</v>
      </c>
      <c r="T101" s="291">
        <v>7782.09421245678</v>
      </c>
      <c r="U101" s="291">
        <v>5655.1369723145499</v>
      </c>
      <c r="W101" s="291" t="s">
        <v>171</v>
      </c>
      <c r="X101" s="291">
        <f t="shared" si="13"/>
        <v>1.6818174475579661</v>
      </c>
      <c r="Y101" s="291">
        <f t="shared" si="14"/>
        <v>1.6921187892911913</v>
      </c>
      <c r="Z101" s="291">
        <f t="shared" si="15"/>
        <v>1.6452827656267239</v>
      </c>
      <c r="AA101" s="291">
        <f t="shared" si="16"/>
        <v>1.8313972685397994</v>
      </c>
      <c r="AB101" s="291">
        <f t="shared" si="17"/>
        <v>1.915021475106806</v>
      </c>
      <c r="AC101" s="291">
        <f t="shared" si="18"/>
        <v>2.0356508177509025</v>
      </c>
      <c r="AD101" s="291">
        <f t="shared" si="19"/>
        <v>1.8010986449341553</v>
      </c>
      <c r="AE101" s="291">
        <f t="shared" si="20"/>
        <v>1.4816350928864988</v>
      </c>
      <c r="AF101" s="291">
        <f t="shared" si="21"/>
        <v>1.9738825941142986</v>
      </c>
      <c r="AH101" s="291" t="s">
        <v>171</v>
      </c>
      <c r="AI101" s="291">
        <f t="shared" si="22"/>
        <v>0.40839648267792045</v>
      </c>
      <c r="AJ101" s="291">
        <f t="shared" si="23"/>
        <v>0.28624871372345656</v>
      </c>
      <c r="AK101" s="291">
        <f t="shared" si="24"/>
        <v>0.2028010296700152</v>
      </c>
      <c r="AM101" s="291"/>
      <c r="AN101" s="291"/>
      <c r="AO101" s="291"/>
      <c r="AP101" s="291"/>
    </row>
    <row r="102" spans="1:42" x14ac:dyDescent="0.25">
      <c r="A102" s="291" t="s">
        <v>172</v>
      </c>
      <c r="B102" s="291">
        <v>16622.097132343199</v>
      </c>
      <c r="C102" s="291">
        <v>11311.2224065218</v>
      </c>
      <c r="D102" s="291">
        <v>8470.5590722447105</v>
      </c>
      <c r="E102" s="291">
        <v>2783.9892984775502</v>
      </c>
      <c r="F102" s="291">
        <v>54.9564396340363</v>
      </c>
      <c r="G102" s="291">
        <v>3363.7373187021399</v>
      </c>
      <c r="H102" s="291">
        <v>3194.39267869995</v>
      </c>
      <c r="I102" s="291">
        <v>5168.9064438701698</v>
      </c>
      <c r="J102" s="291">
        <v>2957.25760495638</v>
      </c>
      <c r="K102" s="291"/>
      <c r="L102" s="291" t="s">
        <v>172</v>
      </c>
      <c r="M102" s="291">
        <v>27561.8130934414</v>
      </c>
      <c r="N102" s="291">
        <v>19188.091906593101</v>
      </c>
      <c r="O102" s="291">
        <v>13928.906671323901</v>
      </c>
      <c r="P102" s="291">
        <v>5163.2323065268001</v>
      </c>
      <c r="Q102" s="291">
        <v>105.54180120347399</v>
      </c>
      <c r="R102" s="291">
        <v>6815.9886743790403</v>
      </c>
      <c r="S102" s="291">
        <v>5841.1370228757296</v>
      </c>
      <c r="T102" s="291">
        <v>7473.1827708890696</v>
      </c>
      <c r="U102" s="291">
        <v>5811.9483499521702</v>
      </c>
      <c r="W102" s="291" t="s">
        <v>172</v>
      </c>
      <c r="X102" s="291">
        <f t="shared" si="13"/>
        <v>1.6581429451408844</v>
      </c>
      <c r="Y102" s="291">
        <f t="shared" si="14"/>
        <v>1.6963765026430453</v>
      </c>
      <c r="Z102" s="291">
        <f t="shared" si="15"/>
        <v>1.6443904767708231</v>
      </c>
      <c r="AA102" s="291">
        <f t="shared" si="16"/>
        <v>1.8546164345352767</v>
      </c>
      <c r="AB102" s="291">
        <f t="shared" si="17"/>
        <v>1.9204628594263691</v>
      </c>
      <c r="AC102" s="291">
        <f t="shared" si="18"/>
        <v>2.0263141941799763</v>
      </c>
      <c r="AD102" s="291">
        <f t="shared" si="19"/>
        <v>1.8285594823154141</v>
      </c>
      <c r="AE102" s="291">
        <f t="shared" si="20"/>
        <v>1.4457957117315505</v>
      </c>
      <c r="AF102" s="291">
        <f t="shared" si="21"/>
        <v>1.9653169004321143</v>
      </c>
      <c r="AH102" s="291" t="s">
        <v>172</v>
      </c>
      <c r="AI102" s="291">
        <f t="shared" si="22"/>
        <v>0.41725804380020032</v>
      </c>
      <c r="AJ102" s="291">
        <f t="shared" si="23"/>
        <v>0.29397751668385785</v>
      </c>
      <c r="AK102" s="291">
        <f t="shared" si="24"/>
        <v>0.21086959447291148</v>
      </c>
      <c r="AM102" s="291"/>
      <c r="AN102" s="291"/>
      <c r="AO102" s="291"/>
      <c r="AP102" s="291"/>
    </row>
    <row r="103" spans="1:42" x14ac:dyDescent="0.25">
      <c r="A103" s="291" t="s">
        <v>173</v>
      </c>
      <c r="B103" s="291">
        <v>16472.704041305002</v>
      </c>
      <c r="C103" s="291">
        <v>11343.9970216359</v>
      </c>
      <c r="D103" s="291">
        <v>8504.5806643022406</v>
      </c>
      <c r="E103" s="291">
        <v>2785.0416349945899</v>
      </c>
      <c r="F103" s="291">
        <v>57.070836321519401</v>
      </c>
      <c r="G103" s="291">
        <v>3096.46010459133</v>
      </c>
      <c r="H103" s="291">
        <v>3195.9659735303198</v>
      </c>
      <c r="I103" s="291">
        <v>5080.5285910695402</v>
      </c>
      <c r="J103" s="291">
        <v>2747.2103958192401</v>
      </c>
      <c r="K103" s="291"/>
      <c r="L103" s="291" t="s">
        <v>173</v>
      </c>
      <c r="M103" s="291">
        <v>27554.276703361698</v>
      </c>
      <c r="N103" s="291">
        <v>19624.191400341999</v>
      </c>
      <c r="O103" s="291">
        <v>14196.788577404201</v>
      </c>
      <c r="P103" s="291">
        <v>5294.1054223213396</v>
      </c>
      <c r="Q103" s="291">
        <v>115.61484654243399</v>
      </c>
      <c r="R103" s="291">
        <v>6279.6380858376597</v>
      </c>
      <c r="S103" s="291">
        <v>5863.4027259111499</v>
      </c>
      <c r="T103" s="291">
        <v>7075.9163156649502</v>
      </c>
      <c r="U103" s="291">
        <v>5746.3563025697104</v>
      </c>
      <c r="W103" s="291" t="s">
        <v>173</v>
      </c>
      <c r="X103" s="291">
        <f t="shared" si="13"/>
        <v>1.6727233509610722</v>
      </c>
      <c r="Y103" s="291">
        <f t="shared" si="14"/>
        <v>1.7299185959687449</v>
      </c>
      <c r="Z103" s="291">
        <f t="shared" si="15"/>
        <v>1.6693108264578942</v>
      </c>
      <c r="AA103" s="291">
        <f t="shared" si="16"/>
        <v>1.9009071016389396</v>
      </c>
      <c r="AB103" s="291">
        <f t="shared" si="17"/>
        <v>2.0258130771221889</v>
      </c>
      <c r="AC103" s="291">
        <f t="shared" si="18"/>
        <v>2.0280054881141267</v>
      </c>
      <c r="AD103" s="291">
        <f t="shared" si="19"/>
        <v>1.834626142603869</v>
      </c>
      <c r="AE103" s="291">
        <f t="shared" si="20"/>
        <v>1.3927519920078524</v>
      </c>
      <c r="AF103" s="291">
        <f t="shared" si="21"/>
        <v>2.0917059397105624</v>
      </c>
      <c r="AH103" s="291" t="s">
        <v>173</v>
      </c>
      <c r="AI103" s="291">
        <f t="shared" si="22"/>
        <v>0.4047645191896207</v>
      </c>
      <c r="AJ103" s="291">
        <f t="shared" si="23"/>
        <v>0.28645570800812897</v>
      </c>
      <c r="AK103" s="291">
        <f t="shared" si="24"/>
        <v>0.2085468025320599</v>
      </c>
      <c r="AM103" s="291"/>
      <c r="AN103" s="291"/>
      <c r="AO103" s="291"/>
      <c r="AP103" s="291"/>
    </row>
    <row r="104" spans="1:42" x14ac:dyDescent="0.25">
      <c r="A104" s="291" t="s">
        <v>174</v>
      </c>
      <c r="B104" s="291">
        <v>15190.2507435894</v>
      </c>
      <c r="C104" s="291">
        <v>9481.7135282586805</v>
      </c>
      <c r="D104" s="291">
        <v>6553.7800593869997</v>
      </c>
      <c r="E104" s="291">
        <v>2800.82334235807</v>
      </c>
      <c r="F104" s="291">
        <v>55.558705651898798</v>
      </c>
      <c r="G104" s="291">
        <v>2964.8498046925001</v>
      </c>
      <c r="H104" s="291">
        <v>2930.2277548919701</v>
      </c>
      <c r="I104" s="291">
        <v>5141.9418268605696</v>
      </c>
      <c r="J104" s="291">
        <v>2180.5955485223699</v>
      </c>
      <c r="K104" s="291"/>
      <c r="L104" s="291" t="s">
        <v>174</v>
      </c>
      <c r="M104" s="291">
        <v>24163.204421925799</v>
      </c>
      <c r="N104" s="291">
        <v>16583.858225349199</v>
      </c>
      <c r="O104" s="291">
        <v>11084.4297088112</v>
      </c>
      <c r="P104" s="291">
        <v>5357.48653315911</v>
      </c>
      <c r="Q104" s="291">
        <v>109.77214620636499</v>
      </c>
      <c r="R104" s="291">
        <v>5965.1054831029396</v>
      </c>
      <c r="S104" s="291">
        <v>5423.10433777668</v>
      </c>
      <c r="T104" s="291">
        <v>5925.14633519787</v>
      </c>
      <c r="U104" s="291">
        <v>4855.2344661719599</v>
      </c>
      <c r="W104" s="291" t="s">
        <v>174</v>
      </c>
      <c r="X104" s="291">
        <f t="shared" si="13"/>
        <v>1.5907047770177967</v>
      </c>
      <c r="Y104" s="291">
        <f t="shared" si="14"/>
        <v>1.7490359918514464</v>
      </c>
      <c r="Z104" s="291">
        <f t="shared" si="15"/>
        <v>1.6913032796904646</v>
      </c>
      <c r="AA104" s="291">
        <f t="shared" si="16"/>
        <v>1.9128255795842279</v>
      </c>
      <c r="AB104" s="291">
        <f t="shared" si="17"/>
        <v>1.9757866011879162</v>
      </c>
      <c r="AC104" s="291">
        <f t="shared" si="18"/>
        <v>2.0119418776836189</v>
      </c>
      <c r="AD104" s="291">
        <f t="shared" si="19"/>
        <v>1.8507449902905639</v>
      </c>
      <c r="AE104" s="291">
        <f t="shared" si="20"/>
        <v>1.1523168745795571</v>
      </c>
      <c r="AF104" s="291">
        <f t="shared" si="21"/>
        <v>2.2265635043885132</v>
      </c>
      <c r="AH104" s="291" t="s">
        <v>174</v>
      </c>
      <c r="AI104" s="291">
        <f t="shared" si="22"/>
        <v>0.43802293791555663</v>
      </c>
      <c r="AJ104" s="291">
        <f t="shared" si="23"/>
        <v>0.29412233544207295</v>
      </c>
      <c r="AK104" s="291">
        <f t="shared" si="24"/>
        <v>0.20093504079145638</v>
      </c>
      <c r="AM104" s="291"/>
      <c r="AN104" s="291"/>
      <c r="AO104" s="291"/>
      <c r="AP104" s="291"/>
    </row>
  </sheetData>
  <mergeCells count="3">
    <mergeCell ref="X1:AF1"/>
    <mergeCell ref="B1:J1"/>
    <mergeCell ref="M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C86F5-159D-4768-9738-845327B1561B}">
  <dimension ref="A1:C103"/>
  <sheetViews>
    <sheetView workbookViewId="0">
      <selection activeCell="H14" sqref="H14"/>
    </sheetView>
  </sheetViews>
  <sheetFormatPr defaultRowHeight="13.2" x14ac:dyDescent="0.25"/>
  <cols>
    <col min="1" max="1" width="9.109375" style="291"/>
  </cols>
  <sheetData>
    <row r="1" spans="1:3" s="89" customFormat="1" ht="171.6" x14ac:dyDescent="0.25">
      <c r="B1" s="89" t="s">
        <v>181</v>
      </c>
      <c r="C1" s="89" t="s">
        <v>182</v>
      </c>
    </row>
    <row r="2" spans="1:3" x14ac:dyDescent="0.25">
      <c r="A2" s="291" t="s">
        <v>73</v>
      </c>
      <c r="B2">
        <v>16.89</v>
      </c>
      <c r="C2">
        <v>24.7621</v>
      </c>
    </row>
    <row r="3" spans="1:3" x14ac:dyDescent="0.25">
      <c r="A3" s="291" t="s">
        <v>74</v>
      </c>
      <c r="B3">
        <v>18.103300000000001</v>
      </c>
      <c r="C3">
        <v>26.3276</v>
      </c>
    </row>
    <row r="4" spans="1:3" x14ac:dyDescent="0.25">
      <c r="A4" s="291" t="s">
        <v>75</v>
      </c>
      <c r="B4">
        <v>16.216699999999999</v>
      </c>
      <c r="C4">
        <v>23.463699999999999</v>
      </c>
    </row>
    <row r="5" spans="1:3" x14ac:dyDescent="0.25">
      <c r="A5" s="291" t="s">
        <v>76</v>
      </c>
      <c r="B5">
        <v>16.966699999999999</v>
      </c>
      <c r="C5">
        <v>24.415299999999998</v>
      </c>
    </row>
    <row r="6" spans="1:3" x14ac:dyDescent="0.25">
      <c r="A6" s="291" t="s">
        <v>77</v>
      </c>
      <c r="B6">
        <v>18.566700000000001</v>
      </c>
      <c r="C6">
        <v>26.481000000000002</v>
      </c>
    </row>
    <row r="7" spans="1:3" x14ac:dyDescent="0.25">
      <c r="A7" s="291" t="s">
        <v>78</v>
      </c>
      <c r="B7">
        <v>19.503299999999999</v>
      </c>
      <c r="C7">
        <v>27.584700000000002</v>
      </c>
    </row>
    <row r="8" spans="1:3" x14ac:dyDescent="0.25">
      <c r="A8" s="291" t="s">
        <v>79</v>
      </c>
      <c r="B8">
        <v>20.903300000000002</v>
      </c>
      <c r="C8">
        <v>29.389900000000001</v>
      </c>
    </row>
    <row r="9" spans="1:3" x14ac:dyDescent="0.25">
      <c r="A9" s="291" t="s">
        <v>80</v>
      </c>
      <c r="B9">
        <v>23.566700000000001</v>
      </c>
      <c r="C9">
        <v>32.8536</v>
      </c>
    </row>
    <row r="10" spans="1:3" x14ac:dyDescent="0.25">
      <c r="A10" s="291" t="s">
        <v>81</v>
      </c>
      <c r="B10">
        <v>21.173300000000001</v>
      </c>
      <c r="C10">
        <v>29.340299999999999</v>
      </c>
    </row>
    <row r="11" spans="1:3" x14ac:dyDescent="0.25">
      <c r="A11" s="291" t="s">
        <v>82</v>
      </c>
      <c r="B11">
        <v>18.0533</v>
      </c>
      <c r="C11">
        <v>24.957699999999999</v>
      </c>
    </row>
    <row r="12" spans="1:3" x14ac:dyDescent="0.25">
      <c r="A12" s="291" t="s">
        <v>83</v>
      </c>
      <c r="B12">
        <v>18.506699999999999</v>
      </c>
      <c r="C12">
        <v>25.456800000000001</v>
      </c>
    </row>
    <row r="13" spans="1:3" x14ac:dyDescent="0.25">
      <c r="A13" s="291" t="s">
        <v>84</v>
      </c>
      <c r="B13">
        <v>18.739999999999998</v>
      </c>
      <c r="C13">
        <v>25.640499999999999</v>
      </c>
    </row>
    <row r="14" spans="1:3" x14ac:dyDescent="0.25">
      <c r="A14" s="291" t="s">
        <v>85</v>
      </c>
      <c r="B14">
        <v>14.12</v>
      </c>
      <c r="C14">
        <v>19.2788</v>
      </c>
    </row>
    <row r="15" spans="1:3" x14ac:dyDescent="0.25">
      <c r="A15" s="291" t="s">
        <v>86</v>
      </c>
      <c r="B15">
        <v>13.3667</v>
      </c>
      <c r="C15">
        <v>18.191199999999998</v>
      </c>
    </row>
    <row r="16" spans="1:3" x14ac:dyDescent="0.25">
      <c r="A16" s="291" t="s">
        <v>87</v>
      </c>
      <c r="B16">
        <v>12.443300000000001</v>
      </c>
      <c r="C16">
        <v>16.847000000000001</v>
      </c>
    </row>
    <row r="17" spans="1:3" x14ac:dyDescent="0.25">
      <c r="A17" s="291" t="s">
        <v>88</v>
      </c>
      <c r="B17">
        <v>11.1867</v>
      </c>
      <c r="C17">
        <v>15.077199999999999</v>
      </c>
    </row>
    <row r="18" spans="1:3" x14ac:dyDescent="0.25">
      <c r="A18" s="291" t="s">
        <v>89</v>
      </c>
      <c r="B18">
        <v>11.2967</v>
      </c>
      <c r="C18">
        <v>15.1677</v>
      </c>
    </row>
    <row r="19" spans="1:3" x14ac:dyDescent="0.25">
      <c r="A19" s="291" t="s">
        <v>90</v>
      </c>
      <c r="B19">
        <v>15.46</v>
      </c>
      <c r="C19">
        <v>20.6038</v>
      </c>
    </row>
    <row r="20" spans="1:3" x14ac:dyDescent="0.25">
      <c r="A20" s="291" t="s">
        <v>91</v>
      </c>
      <c r="B20">
        <v>20.613299999999999</v>
      </c>
      <c r="C20">
        <v>27.264199999999999</v>
      </c>
    </row>
    <row r="21" spans="1:3" x14ac:dyDescent="0.25">
      <c r="A21" s="291" t="s">
        <v>92</v>
      </c>
      <c r="B21">
        <v>24.0167</v>
      </c>
      <c r="C21">
        <v>31.535699999999999</v>
      </c>
    </row>
    <row r="22" spans="1:3" x14ac:dyDescent="0.25">
      <c r="A22" s="291" t="s">
        <v>93</v>
      </c>
      <c r="B22">
        <v>26.9267</v>
      </c>
      <c r="C22">
        <v>35.010300000000001</v>
      </c>
    </row>
    <row r="23" spans="1:3" x14ac:dyDescent="0.25">
      <c r="A23" s="291" t="s">
        <v>94</v>
      </c>
      <c r="B23">
        <v>26.7667</v>
      </c>
      <c r="C23">
        <v>34.524700000000003</v>
      </c>
    </row>
    <row r="24" spans="1:3" x14ac:dyDescent="0.25">
      <c r="A24" s="291" t="s">
        <v>95</v>
      </c>
      <c r="B24">
        <v>30.673300000000001</v>
      </c>
      <c r="C24">
        <v>39.211799999999997</v>
      </c>
    </row>
    <row r="25" spans="1:3" x14ac:dyDescent="0.25">
      <c r="A25" s="291" t="s">
        <v>96</v>
      </c>
      <c r="B25">
        <v>29.723299999999998</v>
      </c>
      <c r="C25">
        <v>37.738300000000002</v>
      </c>
    </row>
    <row r="26" spans="1:3" x14ac:dyDescent="0.25">
      <c r="A26" s="291" t="s">
        <v>97</v>
      </c>
      <c r="B26">
        <v>25.8733</v>
      </c>
      <c r="C26">
        <v>32.534799999999997</v>
      </c>
    </row>
    <row r="27" spans="1:3" x14ac:dyDescent="0.25">
      <c r="A27" s="291" t="s">
        <v>98</v>
      </c>
      <c r="B27">
        <v>27.273299999999999</v>
      </c>
      <c r="C27">
        <v>34.052700000000002</v>
      </c>
    </row>
    <row r="28" spans="1:3" x14ac:dyDescent="0.25">
      <c r="A28" s="291" t="s">
        <v>99</v>
      </c>
      <c r="B28">
        <v>25.3033</v>
      </c>
      <c r="C28">
        <v>31.507000000000001</v>
      </c>
    </row>
    <row r="29" spans="1:3" x14ac:dyDescent="0.25">
      <c r="A29" s="291" t="s">
        <v>100</v>
      </c>
      <c r="B29">
        <v>19.350000000000001</v>
      </c>
      <c r="C29">
        <v>24.112100000000002</v>
      </c>
    </row>
    <row r="30" spans="1:3" x14ac:dyDescent="0.25">
      <c r="A30" s="291" t="s">
        <v>101</v>
      </c>
      <c r="B30">
        <v>21.133299999999998</v>
      </c>
      <c r="C30">
        <v>26.2469</v>
      </c>
    </row>
    <row r="31" spans="1:3" x14ac:dyDescent="0.25">
      <c r="A31" s="291" t="s">
        <v>102</v>
      </c>
      <c r="B31">
        <v>25.0533</v>
      </c>
      <c r="C31">
        <v>30.878</v>
      </c>
    </row>
    <row r="32" spans="1:3" x14ac:dyDescent="0.25">
      <c r="A32" s="291" t="s">
        <v>103</v>
      </c>
      <c r="B32">
        <v>26.93</v>
      </c>
      <c r="C32">
        <v>33.010300000000001</v>
      </c>
    </row>
    <row r="33" spans="1:3" x14ac:dyDescent="0.25">
      <c r="A33" s="291" t="s">
        <v>104</v>
      </c>
      <c r="B33">
        <v>26.736699999999999</v>
      </c>
      <c r="C33">
        <v>32.582500000000003</v>
      </c>
    </row>
    <row r="34" spans="1:3" x14ac:dyDescent="0.25">
      <c r="A34" s="291" t="s">
        <v>105</v>
      </c>
      <c r="B34">
        <v>31.52</v>
      </c>
      <c r="C34">
        <v>38.0214</v>
      </c>
    </row>
    <row r="35" spans="1:3" x14ac:dyDescent="0.25">
      <c r="A35" s="291" t="s">
        <v>106</v>
      </c>
      <c r="B35">
        <v>26.17</v>
      </c>
      <c r="C35">
        <v>31.619599999999998</v>
      </c>
    </row>
    <row r="36" spans="1:3" x14ac:dyDescent="0.25">
      <c r="A36" s="291" t="s">
        <v>107</v>
      </c>
      <c r="B36">
        <v>28.45</v>
      </c>
      <c r="C36">
        <v>34.121400000000001</v>
      </c>
    </row>
    <row r="37" spans="1:3" x14ac:dyDescent="0.25">
      <c r="A37" s="291" t="s">
        <v>108</v>
      </c>
      <c r="B37">
        <v>29.39</v>
      </c>
      <c r="C37">
        <v>35.113199999999999</v>
      </c>
    </row>
    <row r="38" spans="1:3" x14ac:dyDescent="0.25">
      <c r="A38" s="291" t="s">
        <v>109</v>
      </c>
      <c r="B38">
        <v>31.923300000000001</v>
      </c>
      <c r="C38">
        <v>37.818300000000001</v>
      </c>
    </row>
    <row r="39" spans="1:3" x14ac:dyDescent="0.25">
      <c r="A39" s="291" t="s">
        <v>110</v>
      </c>
      <c r="B39">
        <v>35.4467</v>
      </c>
      <c r="C39">
        <v>41.664700000000003</v>
      </c>
    </row>
    <row r="40" spans="1:3" x14ac:dyDescent="0.25">
      <c r="A40" s="291" t="s">
        <v>111</v>
      </c>
      <c r="B40">
        <v>41.386699999999998</v>
      </c>
      <c r="C40">
        <v>48.338299999999997</v>
      </c>
    </row>
    <row r="41" spans="1:3" x14ac:dyDescent="0.25">
      <c r="A41" s="291" t="s">
        <v>112</v>
      </c>
      <c r="B41">
        <v>44.1633</v>
      </c>
      <c r="C41">
        <v>51.046799999999998</v>
      </c>
    </row>
    <row r="42" spans="1:3" x14ac:dyDescent="0.25">
      <c r="A42" s="291" t="s">
        <v>113</v>
      </c>
      <c r="B42">
        <v>47.6967</v>
      </c>
      <c r="C42">
        <v>54.830500000000001</v>
      </c>
    </row>
    <row r="43" spans="1:3" x14ac:dyDescent="0.25">
      <c r="A43" s="291" t="s">
        <v>114</v>
      </c>
      <c r="B43">
        <v>51.6267</v>
      </c>
      <c r="C43">
        <v>58.962299999999999</v>
      </c>
    </row>
    <row r="44" spans="1:3" x14ac:dyDescent="0.25">
      <c r="A44" s="291" t="s">
        <v>115</v>
      </c>
      <c r="B44">
        <v>61.47</v>
      </c>
      <c r="C44">
        <v>69.145700000000005</v>
      </c>
    </row>
    <row r="45" spans="1:3" x14ac:dyDescent="0.25">
      <c r="A45" s="291" t="s">
        <v>116</v>
      </c>
      <c r="B45">
        <v>56.88</v>
      </c>
      <c r="C45">
        <v>63.399500000000003</v>
      </c>
    </row>
    <row r="46" spans="1:3" x14ac:dyDescent="0.25">
      <c r="A46" s="291" t="s">
        <v>117</v>
      </c>
      <c r="B46">
        <v>61.753300000000003</v>
      </c>
      <c r="C46">
        <v>68.477900000000005</v>
      </c>
    </row>
    <row r="47" spans="1:3" x14ac:dyDescent="0.25">
      <c r="A47" s="291" t="s">
        <v>118</v>
      </c>
      <c r="B47">
        <v>69.533299999999997</v>
      </c>
      <c r="C47">
        <v>76.417400000000001</v>
      </c>
    </row>
    <row r="48" spans="1:3" x14ac:dyDescent="0.25">
      <c r="A48" s="291" t="s">
        <v>119</v>
      </c>
      <c r="B48">
        <v>69.62</v>
      </c>
      <c r="C48">
        <v>75.788300000000007</v>
      </c>
    </row>
    <row r="49" spans="1:3" x14ac:dyDescent="0.25">
      <c r="A49" s="291" t="s">
        <v>120</v>
      </c>
      <c r="B49">
        <v>59.68</v>
      </c>
      <c r="C49">
        <v>65.235699999999994</v>
      </c>
    </row>
    <row r="50" spans="1:3" x14ac:dyDescent="0.25">
      <c r="A50" s="291" t="s">
        <v>121</v>
      </c>
      <c r="B50">
        <v>57.763300000000001</v>
      </c>
      <c r="C50">
        <v>62.5199</v>
      </c>
    </row>
    <row r="51" spans="1:3" x14ac:dyDescent="0.25">
      <c r="A51" s="291" t="s">
        <v>122</v>
      </c>
      <c r="B51">
        <v>68.583299999999994</v>
      </c>
      <c r="C51">
        <v>73.411500000000004</v>
      </c>
    </row>
    <row r="52" spans="1:3" x14ac:dyDescent="0.25">
      <c r="A52" s="291" t="s">
        <v>123</v>
      </c>
      <c r="B52">
        <v>74.953299999999999</v>
      </c>
      <c r="C52">
        <v>79.725899999999996</v>
      </c>
    </row>
    <row r="53" spans="1:3" x14ac:dyDescent="0.25">
      <c r="A53" s="291" t="s">
        <v>124</v>
      </c>
      <c r="B53">
        <v>88.56</v>
      </c>
      <c r="C53">
        <v>93.043099999999995</v>
      </c>
    </row>
    <row r="54" spans="1:3" x14ac:dyDescent="0.25">
      <c r="A54" s="291" t="s">
        <v>125</v>
      </c>
      <c r="B54">
        <v>96.936700000000002</v>
      </c>
      <c r="C54">
        <v>100.7599</v>
      </c>
    </row>
    <row r="55" spans="1:3" x14ac:dyDescent="0.25">
      <c r="A55" s="291" t="s">
        <v>126</v>
      </c>
      <c r="B55">
        <v>121.3967</v>
      </c>
      <c r="C55">
        <v>124.5204</v>
      </c>
    </row>
    <row r="56" spans="1:3" x14ac:dyDescent="0.25">
      <c r="A56" s="291" t="s">
        <v>127</v>
      </c>
      <c r="B56">
        <v>114.3967</v>
      </c>
      <c r="C56">
        <v>115.6082</v>
      </c>
    </row>
    <row r="57" spans="1:3" x14ac:dyDescent="0.25">
      <c r="A57" s="291" t="s">
        <v>128</v>
      </c>
      <c r="B57">
        <v>54.66</v>
      </c>
      <c r="C57">
        <v>56.396500000000003</v>
      </c>
    </row>
    <row r="58" spans="1:3" x14ac:dyDescent="0.25">
      <c r="A58" s="291" t="s">
        <v>129</v>
      </c>
      <c r="B58">
        <v>44.433300000000003</v>
      </c>
      <c r="C58">
        <v>46.276000000000003</v>
      </c>
    </row>
    <row r="59" spans="1:3" x14ac:dyDescent="0.25">
      <c r="A59" s="291" t="s">
        <v>130</v>
      </c>
      <c r="B59">
        <v>58.6967</v>
      </c>
      <c r="C59">
        <v>60.776600000000002</v>
      </c>
    </row>
    <row r="60" spans="1:3" x14ac:dyDescent="0.25">
      <c r="A60" s="291" t="s">
        <v>131</v>
      </c>
      <c r="B60">
        <v>68.2</v>
      </c>
      <c r="C60">
        <v>70.046899999999994</v>
      </c>
    </row>
    <row r="61" spans="1:3" x14ac:dyDescent="0.25">
      <c r="A61" s="291" t="s">
        <v>132</v>
      </c>
      <c r="B61">
        <v>74.63</v>
      </c>
      <c r="C61">
        <v>76.057599999999994</v>
      </c>
    </row>
    <row r="62" spans="1:3" x14ac:dyDescent="0.25">
      <c r="A62" s="291" t="s">
        <v>133</v>
      </c>
      <c r="B62">
        <v>76.25</v>
      </c>
      <c r="C62">
        <v>77.587299999999999</v>
      </c>
    </row>
    <row r="63" spans="1:3" x14ac:dyDescent="0.25">
      <c r="A63" s="291" t="s">
        <v>134</v>
      </c>
      <c r="B63">
        <v>78.510000000000005</v>
      </c>
      <c r="C63">
        <v>79.913700000000006</v>
      </c>
    </row>
    <row r="64" spans="1:3" x14ac:dyDescent="0.25">
      <c r="A64" s="291" t="s">
        <v>135</v>
      </c>
      <c r="B64">
        <v>76.819999999999993</v>
      </c>
      <c r="C64">
        <v>77.965500000000006</v>
      </c>
    </row>
    <row r="65" spans="1:3" x14ac:dyDescent="0.25">
      <c r="A65" s="291" t="s">
        <v>136</v>
      </c>
      <c r="B65">
        <v>86.466700000000003</v>
      </c>
      <c r="C65">
        <v>87.043000000000006</v>
      </c>
    </row>
    <row r="66" spans="1:3" x14ac:dyDescent="0.25">
      <c r="A66" s="291" t="s">
        <v>137</v>
      </c>
      <c r="B66">
        <v>104.96</v>
      </c>
      <c r="C66">
        <v>104.5307</v>
      </c>
    </row>
    <row r="67" spans="1:3" x14ac:dyDescent="0.25">
      <c r="A67" s="291" t="s">
        <v>138</v>
      </c>
      <c r="B67">
        <v>117.36</v>
      </c>
      <c r="C67">
        <v>115.5993</v>
      </c>
    </row>
    <row r="68" spans="1:3" x14ac:dyDescent="0.25">
      <c r="A68" s="291" t="s">
        <v>139</v>
      </c>
      <c r="B68">
        <v>113.34</v>
      </c>
      <c r="C68">
        <v>110.9149</v>
      </c>
    </row>
    <row r="69" spans="1:3" x14ac:dyDescent="0.25">
      <c r="A69" s="291" t="s">
        <v>140</v>
      </c>
      <c r="B69">
        <v>109.3967</v>
      </c>
      <c r="C69">
        <v>106.5733</v>
      </c>
    </row>
    <row r="70" spans="1:3" x14ac:dyDescent="0.25">
      <c r="A70" s="291" t="s">
        <v>141</v>
      </c>
      <c r="B70">
        <v>118.49</v>
      </c>
      <c r="C70">
        <v>114.77549999999999</v>
      </c>
    </row>
    <row r="71" spans="1:3" x14ac:dyDescent="0.25">
      <c r="A71" s="291" t="s">
        <v>142</v>
      </c>
      <c r="B71">
        <v>108.41670000000001</v>
      </c>
      <c r="C71">
        <v>104.79470000000001</v>
      </c>
    </row>
    <row r="72" spans="1:3" x14ac:dyDescent="0.25">
      <c r="A72" s="291" t="s">
        <v>143</v>
      </c>
      <c r="B72">
        <v>109.6133</v>
      </c>
      <c r="C72">
        <v>105.47020000000001</v>
      </c>
    </row>
    <row r="73" spans="1:3" x14ac:dyDescent="0.25">
      <c r="A73" s="291" t="s">
        <v>144</v>
      </c>
      <c r="B73">
        <v>110.08669999999999</v>
      </c>
      <c r="C73">
        <v>105.241</v>
      </c>
    </row>
    <row r="74" spans="1:3" x14ac:dyDescent="0.25">
      <c r="A74" s="291" t="s">
        <v>145</v>
      </c>
      <c r="B74">
        <v>112.4933</v>
      </c>
      <c r="C74">
        <v>107.10980000000001</v>
      </c>
    </row>
    <row r="75" spans="1:3" x14ac:dyDescent="0.25">
      <c r="A75" s="291" t="s">
        <v>146</v>
      </c>
      <c r="B75">
        <v>102.5767</v>
      </c>
      <c r="C75">
        <v>97.776700000000005</v>
      </c>
    </row>
    <row r="76" spans="1:3" x14ac:dyDescent="0.25">
      <c r="A76" s="291" t="s">
        <v>147</v>
      </c>
      <c r="B76">
        <v>110.27</v>
      </c>
      <c r="C76">
        <v>104.54300000000001</v>
      </c>
    </row>
    <row r="77" spans="1:3" x14ac:dyDescent="0.25">
      <c r="A77" s="291" t="s">
        <v>148</v>
      </c>
      <c r="B77">
        <v>109.21</v>
      </c>
      <c r="C77">
        <v>103.15730000000001</v>
      </c>
    </row>
    <row r="78" spans="1:3" x14ac:dyDescent="0.25">
      <c r="A78" s="291" t="s">
        <v>149</v>
      </c>
      <c r="B78">
        <v>108.16670000000001</v>
      </c>
      <c r="C78">
        <v>101.541</v>
      </c>
    </row>
    <row r="79" spans="1:3" x14ac:dyDescent="0.25">
      <c r="A79" s="291" t="s">
        <v>150</v>
      </c>
      <c r="B79">
        <v>109.7</v>
      </c>
      <c r="C79">
        <v>102.434</v>
      </c>
    </row>
    <row r="80" spans="1:3" x14ac:dyDescent="0.25">
      <c r="A80" s="291" t="s">
        <v>151</v>
      </c>
      <c r="B80">
        <v>101.8233</v>
      </c>
      <c r="C80">
        <v>94.837999999999994</v>
      </c>
    </row>
    <row r="81" spans="1:3" x14ac:dyDescent="0.25">
      <c r="A81" s="291" t="s">
        <v>152</v>
      </c>
      <c r="B81">
        <v>76.403300000000002</v>
      </c>
      <c r="C81">
        <v>71.319500000000005</v>
      </c>
    </row>
    <row r="82" spans="1:3" x14ac:dyDescent="0.25">
      <c r="A82" s="291" t="s">
        <v>153</v>
      </c>
      <c r="B82">
        <v>53.916699999999999</v>
      </c>
      <c r="C82">
        <v>50.6646</v>
      </c>
    </row>
    <row r="83" spans="1:3" x14ac:dyDescent="0.25">
      <c r="A83" s="291" t="s">
        <v>154</v>
      </c>
      <c r="B83">
        <v>61.693300000000001</v>
      </c>
      <c r="C83">
        <v>57.585099999999997</v>
      </c>
    </row>
    <row r="84" spans="1:3" x14ac:dyDescent="0.25">
      <c r="A84" s="291" t="s">
        <v>155</v>
      </c>
      <c r="B84">
        <v>50.2333</v>
      </c>
      <c r="C84">
        <v>46.711399999999998</v>
      </c>
    </row>
    <row r="85" spans="1:3" x14ac:dyDescent="0.25">
      <c r="A85" s="291" t="s">
        <v>156</v>
      </c>
      <c r="B85">
        <v>43.57</v>
      </c>
      <c r="C85">
        <v>40.519799999999996</v>
      </c>
    </row>
    <row r="86" spans="1:3" x14ac:dyDescent="0.25">
      <c r="A86" s="291" t="s">
        <v>157</v>
      </c>
      <c r="B86">
        <v>33.6967</v>
      </c>
      <c r="C86">
        <v>31.344100000000001</v>
      </c>
    </row>
    <row r="87" spans="1:3" x14ac:dyDescent="0.25">
      <c r="A87" s="291" t="s">
        <v>158</v>
      </c>
      <c r="B87">
        <v>45.523299999999999</v>
      </c>
      <c r="C87">
        <v>42.041899999999998</v>
      </c>
    </row>
    <row r="88" spans="1:3" x14ac:dyDescent="0.25">
      <c r="A88" s="291" t="s">
        <v>159</v>
      </c>
      <c r="B88">
        <v>45.786700000000003</v>
      </c>
      <c r="C88">
        <v>42.093000000000004</v>
      </c>
    </row>
    <row r="89" spans="1:3" x14ac:dyDescent="0.25">
      <c r="A89" s="291" t="s">
        <v>160</v>
      </c>
      <c r="B89">
        <v>49.186700000000002</v>
      </c>
      <c r="C89">
        <v>44.931600000000003</v>
      </c>
    </row>
    <row r="90" spans="1:3" x14ac:dyDescent="0.25">
      <c r="A90" s="291" t="s">
        <v>161</v>
      </c>
      <c r="B90">
        <v>53.68</v>
      </c>
      <c r="C90">
        <v>48.696199999999997</v>
      </c>
    </row>
    <row r="91" spans="1:3" x14ac:dyDescent="0.25">
      <c r="A91" s="291" t="s">
        <v>162</v>
      </c>
      <c r="B91">
        <v>49.67</v>
      </c>
      <c r="C91">
        <v>45.016599999999997</v>
      </c>
    </row>
    <row r="92" spans="1:3" x14ac:dyDescent="0.25">
      <c r="A92" s="291" t="s">
        <v>163</v>
      </c>
      <c r="B92">
        <v>52.11</v>
      </c>
      <c r="C92">
        <v>46.966900000000003</v>
      </c>
    </row>
    <row r="93" spans="1:3" x14ac:dyDescent="0.25">
      <c r="A93" s="291" t="s">
        <v>164</v>
      </c>
      <c r="B93">
        <v>61.53</v>
      </c>
      <c r="C93">
        <v>55.038800000000002</v>
      </c>
    </row>
    <row r="94" spans="1:3" x14ac:dyDescent="0.25">
      <c r="A94" s="291" t="s">
        <v>165</v>
      </c>
      <c r="B94">
        <v>66.806700000000006</v>
      </c>
      <c r="C94">
        <v>59.290399999999998</v>
      </c>
    </row>
    <row r="95" spans="1:3" x14ac:dyDescent="0.25">
      <c r="A95" s="291" t="s">
        <v>166</v>
      </c>
      <c r="B95">
        <v>74.5</v>
      </c>
      <c r="C95">
        <v>65.756699999999995</v>
      </c>
    </row>
    <row r="96" spans="1:3" x14ac:dyDescent="0.25">
      <c r="A96" s="291" t="s">
        <v>167</v>
      </c>
      <c r="B96">
        <v>75.223299999999995</v>
      </c>
      <c r="C96">
        <v>66.054400000000001</v>
      </c>
    </row>
    <row r="97" spans="1:3" x14ac:dyDescent="0.25">
      <c r="A97" s="291" t="s">
        <v>168</v>
      </c>
      <c r="B97">
        <v>67.713300000000004</v>
      </c>
      <c r="C97">
        <v>59.267899999999997</v>
      </c>
    </row>
    <row r="98" spans="1:3" x14ac:dyDescent="0.25">
      <c r="A98" s="291" t="s">
        <v>169</v>
      </c>
      <c r="B98">
        <v>63.17</v>
      </c>
      <c r="C98">
        <v>55.161299999999997</v>
      </c>
    </row>
    <row r="99" spans="1:3" x14ac:dyDescent="0.25">
      <c r="A99" s="291" t="s">
        <v>170</v>
      </c>
      <c r="B99">
        <v>68.923299999999998</v>
      </c>
      <c r="C99">
        <v>59.746000000000002</v>
      </c>
    </row>
    <row r="100" spans="1:3" x14ac:dyDescent="0.25">
      <c r="A100" s="291" t="s">
        <v>171</v>
      </c>
      <c r="B100">
        <v>61.93</v>
      </c>
      <c r="C100">
        <v>53.4407</v>
      </c>
    </row>
    <row r="101" spans="1:3" x14ac:dyDescent="0.25">
      <c r="A101" s="291" t="s">
        <v>172</v>
      </c>
      <c r="B101">
        <v>63.41</v>
      </c>
      <c r="C101">
        <v>54.392699999999998</v>
      </c>
    </row>
    <row r="102" spans="1:3" x14ac:dyDescent="0.25">
      <c r="A102" s="291" t="s">
        <v>173</v>
      </c>
      <c r="B102">
        <v>50.44</v>
      </c>
      <c r="C102">
        <v>43.122500000000002</v>
      </c>
    </row>
    <row r="103" spans="1:3" x14ac:dyDescent="0.25">
      <c r="A103" s="291" t="s">
        <v>174</v>
      </c>
      <c r="B103">
        <v>29.343299999999999</v>
      </c>
      <c r="C103">
        <v>25.3079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</vt:i4>
      </vt:variant>
    </vt:vector>
  </HeadingPairs>
  <TitlesOfParts>
    <vt:vector size="7" baseType="lpstr">
      <vt:lpstr>Сцепка в пост. ценах</vt:lpstr>
      <vt:lpstr>Сцепка номинальных</vt:lpstr>
      <vt:lpstr>дефляторы и Whelan</vt:lpstr>
      <vt:lpstr>Сезон. очищ. X-12</vt:lpstr>
      <vt:lpstr>Другие данные</vt:lpstr>
      <vt:lpstr>'Сцепка в пост. ценах'!Заголовки_для_печати</vt:lpstr>
      <vt:lpstr>'Сцепка в пост. ценах'!Область_печати</vt:lpstr>
    </vt:vector>
  </TitlesOfParts>
  <Company>ГКС РФ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Mikhail Gareev</cp:lastModifiedBy>
  <cp:lastPrinted>2010-04-05T13:14:42Z</cp:lastPrinted>
  <dcterms:created xsi:type="dcterms:W3CDTF">2003-06-11T11:27:52Z</dcterms:created>
  <dcterms:modified xsi:type="dcterms:W3CDTF">2021-01-19T20:27:42Z</dcterms:modified>
</cp:coreProperties>
</file>