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213" documentId="6_{FD25C6CD-0CC4-47A6-AB4E-69AF6ECD267B}" xr6:coauthVersionLast="34" xr6:coauthVersionMax="34" xr10:uidLastSave="{3A2695F4-62B5-40AF-BF96-72520A4B2D21}"/>
  <bookViews>
    <workbookView xWindow="0" yWindow="4800" windowWidth="22260" windowHeight="12645" activeTab="2" xr2:uid="{00000000-000D-0000-FFFF-FFFF00000000}"/>
  </bookViews>
  <sheets>
    <sheet name="Calculation in the Lecture" sheetId="1" r:id="rId1"/>
    <sheet name="n(Male = 1, Exposure = 1)" sheetId="3" r:id="rId2"/>
    <sheet name="n(M1, E1)" sheetId="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4" l="1"/>
  <c r="D30" i="4"/>
  <c r="C30" i="1"/>
  <c r="C29" i="1"/>
  <c r="C28" i="1"/>
  <c r="C25" i="1"/>
  <c r="C24" i="1"/>
  <c r="C23" i="1"/>
  <c r="D28" i="1"/>
  <c r="D30" i="1"/>
  <c r="D29" i="1"/>
  <c r="D34" i="1" l="1"/>
  <c r="D33" i="1"/>
  <c r="C34" i="1"/>
  <c r="C33" i="1"/>
  <c r="O20" i="1"/>
  <c r="O19" i="1"/>
  <c r="O18" i="1"/>
  <c r="O15" i="1"/>
  <c r="O14" i="1"/>
  <c r="O13" i="1"/>
  <c r="O5" i="1"/>
  <c r="O4" i="1"/>
  <c r="O3" i="1"/>
  <c r="J20" i="1"/>
  <c r="J19" i="1"/>
  <c r="J18" i="1"/>
  <c r="J15" i="1"/>
  <c r="J14" i="1"/>
  <c r="J13" i="1"/>
  <c r="J5" i="1"/>
  <c r="J4" i="1"/>
  <c r="J3" i="1"/>
  <c r="E5" i="1"/>
  <c r="E4" i="1"/>
  <c r="E3" i="1"/>
  <c r="E20" i="1"/>
  <c r="E19" i="1"/>
  <c r="E18" i="1"/>
  <c r="E15" i="1"/>
  <c r="E14" i="1"/>
  <c r="E13" i="1"/>
  <c r="C29" i="3" l="1"/>
  <c r="D29" i="3" s="1"/>
  <c r="C35" i="1"/>
  <c r="N19" i="1"/>
  <c r="M19" i="1"/>
  <c r="N18" i="1"/>
  <c r="N20" i="1" s="1"/>
  <c r="M18" i="1"/>
  <c r="M20" i="1" s="1"/>
  <c r="I19" i="1"/>
  <c r="H19" i="1"/>
  <c r="I18" i="1"/>
  <c r="I20" i="1" s="1"/>
  <c r="H18" i="1"/>
  <c r="H20" i="1" s="1"/>
  <c r="D19" i="1"/>
  <c r="D18" i="1"/>
  <c r="C19" i="1"/>
  <c r="C20" i="1" s="1"/>
  <c r="C18" i="1"/>
  <c r="C28" i="3" l="1"/>
  <c r="D20" i="1"/>
  <c r="N14" i="1"/>
  <c r="M14" i="1"/>
  <c r="N13" i="1"/>
  <c r="M13" i="1"/>
  <c r="N5" i="1"/>
  <c r="M5" i="1"/>
  <c r="I14" i="1"/>
  <c r="I15" i="1" s="1"/>
  <c r="H14" i="1"/>
  <c r="H24" i="1" s="1"/>
  <c r="I13" i="1"/>
  <c r="H13" i="1"/>
  <c r="H23" i="1" s="1"/>
  <c r="I5" i="1"/>
  <c r="H5" i="1"/>
  <c r="D14" i="1"/>
  <c r="D13" i="1"/>
  <c r="C14" i="1"/>
  <c r="C13" i="1"/>
  <c r="D5" i="1"/>
  <c r="C5" i="1"/>
  <c r="N23" i="1"/>
  <c r="I24" i="1"/>
  <c r="D25" i="1"/>
  <c r="I23" i="1"/>
  <c r="D23" i="1"/>
  <c r="N25" i="1"/>
  <c r="N24" i="1"/>
  <c r="I25" i="1"/>
  <c r="D24" i="1"/>
  <c r="C30" i="3" l="1"/>
  <c r="D28" i="3"/>
  <c r="D30" i="3" s="1"/>
  <c r="M24" i="1"/>
  <c r="N15" i="1"/>
  <c r="M23" i="1"/>
  <c r="M15" i="1"/>
  <c r="H15" i="1"/>
  <c r="H25" i="1" s="1"/>
  <c r="D15" i="1"/>
  <c r="C15" i="1"/>
  <c r="D35" i="1" l="1"/>
  <c r="M25" i="1"/>
</calcChain>
</file>

<file path=xl/sharedStrings.xml><?xml version="1.0" encoding="utf-8"?>
<sst xmlns="http://schemas.openxmlformats.org/spreadsheetml/2006/main" count="228" uniqueCount="93">
  <si>
    <t>Exposed</t>
  </si>
  <si>
    <t>Non-exposed</t>
  </si>
  <si>
    <t>Males</t>
  </si>
  <si>
    <t>Females</t>
  </si>
  <si>
    <t xml:space="preserve">&lt; Risks &gt; </t>
  </si>
  <si>
    <t>Total</t>
  </si>
  <si>
    <t xml:space="preserve">&lt; Population &gt; </t>
  </si>
  <si>
    <t>&lt; Cases &gt;</t>
  </si>
  <si>
    <t>&lt; Controls &gt;</t>
  </si>
  <si>
    <t>&lt; Matched-Controls&gt;</t>
  </si>
  <si>
    <t>Exposure = 1</t>
  </si>
  <si>
    <t>Exposure = 0</t>
  </si>
  <si>
    <t>Male = 1</t>
  </si>
  <si>
    <t>Male = 0</t>
  </si>
  <si>
    <t>n(Exposure = 1)</t>
  </si>
  <si>
    <t>n(Exposure = 0)</t>
  </si>
  <si>
    <t>n</t>
  </si>
  <si>
    <t>n(Male = 0)</t>
  </si>
  <si>
    <t>n(Male = 1)</t>
  </si>
  <si>
    <t>n(Male = 1, Exposure = 1)</t>
  </si>
  <si>
    <t>n(Male = 0, Exposure = 1)</t>
  </si>
  <si>
    <t>n(Male = 1, Exposure = 0)</t>
  </si>
  <si>
    <t>n(Male = 0, Exposure = 0)</t>
  </si>
  <si>
    <t>P(Case = 1 | Male = 1, Exposure = 1)</t>
  </si>
  <si>
    <t>P(Case = 1 | Male = 0, Exposure = 1)</t>
  </si>
  <si>
    <t>P(Case = 1 | Male = 1, Exposure = 0)</t>
  </si>
  <si>
    <t>P(Case = 1 | Male = 0, Exposure = 0)</t>
  </si>
  <si>
    <t>n(Male = 1, Exposure = 1) * P(Case = 1 | Male = 1, Exposure = 1)</t>
  </si>
  <si>
    <t>n(Male = 0, Exposure = 1) * P(Case = 1 | Male = 0, Exposure = 1)</t>
  </si>
  <si>
    <t>n(Male = 1, Exposure = 0) * P(Case = 1 | Male = 1, Exposure = 0)</t>
  </si>
  <si>
    <t>n(Male = 0, Exposure = 0) * P(Case = 1 | Male = 0, Exposure = 0)</t>
  </si>
  <si>
    <t>n(Male = 1, Exposure = 1) * P(Case = 0 | Male = 1, Exposure = 1)</t>
  </si>
  <si>
    <t>n(Male = 1, Exposure = 0) * P(Case = 0 | Male = 1, Exposure = 0)</t>
  </si>
  <si>
    <t>n(Male = 0, Exposure = 1) * P(Case = 0 | Male = 0, Exposure = 1)</t>
  </si>
  <si>
    <t>n(Male = 0, Exposure = 0) * P(Case = 0 | Male = 0, Exposure = 0)</t>
  </si>
  <si>
    <t xml:space="preserve">&lt; Risk Ratio &gt; </t>
  </si>
  <si>
    <t>P(Case = 1 | Male = 1, Exposure = 1) / P(Case = 1 | Male = 1, Exposure = 0)</t>
  </si>
  <si>
    <t>P(Case = 1 | Male = 0, Exposure = 1) / P(Case = 1 | Male = 0, Exposure = 0)</t>
  </si>
  <si>
    <t>n(Male = 1, Exposure = 1) * P(Case = 1 | Male = 1, Exposure = 1) + 
n(Male = 0, Exposure = 1) * P(Case = 1 | Male = 0, Exposure = 1)</t>
  </si>
  <si>
    <t>n(Male = 1, Exposure = 0) * P(Case = 1 | Male = 1, Exposure = 0) + 
n(Male = 0, Exposure = 0) * P(Case = 1 | Male = 0, Exposure = 0)</t>
  </si>
  <si>
    <t>n(Male = 1, Exposure = 1) * P(Case = 0 | Male = 1, Exposure = 1) + 
n(Male = 0, Exposure = 1) * P(Case = 0 | Male = 0, Exposure = 1)</t>
  </si>
  <si>
    <t>n(Male = 1, Exposure = 0) * P(Case = 0 | Male = 1, Exposure = 0) + 
n(Male = 0, Exposure = 0) * P(Case = 0 | Male = 0, Exposure = 0)</t>
  </si>
  <si>
    <t>Exposure =</t>
  </si>
  <si>
    <t>E1</t>
  </si>
  <si>
    <t>n(E1)</t>
  </si>
  <si>
    <t>E0</t>
  </si>
  <si>
    <t>n(E0)</t>
  </si>
  <si>
    <t>M0</t>
  </si>
  <si>
    <t>n(M0, E1)</t>
  </si>
  <si>
    <t>n(M0, E0)</t>
  </si>
  <si>
    <t>n(M0)</t>
  </si>
  <si>
    <t>M1</t>
  </si>
  <si>
    <t>n(M1, E1)</t>
  </si>
  <si>
    <t>n(M1, E0)</t>
  </si>
  <si>
    <t>n(M1)</t>
  </si>
  <si>
    <t>P(D1 | M1, E1)</t>
  </si>
  <si>
    <t>P(D1 | M1, E0)</t>
  </si>
  <si>
    <t>P(D1 | M0, E1)</t>
  </si>
  <si>
    <t>P(D1 | M0, E0)</t>
  </si>
  <si>
    <t>n(M1, E1) * P(D1 | M1, E1)</t>
  </si>
  <si>
    <t>n(M1, E0) * P(D1 | M1, E0)</t>
  </si>
  <si>
    <t>n(M0, E1) * P(D1 | M0, E1)</t>
  </si>
  <si>
    <t>n(M0, E0) * P(D1 | M0, E0)</t>
  </si>
  <si>
    <t>n(M1, E1) * P(D1 | M1, E1) + 
n(M0, E1) * P(D1 | M0, E1)</t>
  </si>
  <si>
    <t>n(M1, E0) * P(D1 | M1, E0) + 
n(M0, E0) * P(D1 | M0, E0)</t>
  </si>
  <si>
    <t>n(M1, E1) * P(D0 | M1, E1)</t>
  </si>
  <si>
    <t>n(M1, E0) * P(D0 | M1, E0)</t>
  </si>
  <si>
    <t>n(M0, E1) * P(D0 | M0, E1)</t>
  </si>
  <si>
    <t>n(M0, E0) * P(D0 | M0, E0)</t>
  </si>
  <si>
    <t>n(M1, E1) * P(D0 | M1, E1) + 
n(M0, E1) * P(D0 | M0, E1)</t>
  </si>
  <si>
    <t>n(M1, E0) * P(D0 | M1, E0) + 
n(M0, E0) * P(D0 | M0, E0)</t>
  </si>
  <si>
    <t>P(D1 | M1, E1) / P(D1 | M1, E0)</t>
  </si>
  <si>
    <t>P(D1 | M0, E1) / P(D1 | M0, E0)</t>
  </si>
  <si>
    <t>[{n(Male = 1, Exposure = 1) * P(Case = 1 | Male = 1, Exposure = 1) + 
n(Male = 0, Exposure = 1) * P(Case = 1| Male = 0, Exposure = 1)} / n(Exposure = 1)] / 
[{n(Male = 1, Exposure = 0) * P(Case = 1 | Male = 1, Exposure = 0) + 
n(Male = 0, Exposure = 0) * P(Case = 1| Male = 0, Exposure = 0)} / n(Exposure = 0)]</t>
  </si>
  <si>
    <t>[{n(M1, E1) * P(D1 | M1, E1) + 
n(M0, E1) * P(D1| M0, E1)} / n(E1)] / 
[{n(M1, E0) * P(D1 | M1, E0) + 
n(M0, E0) * P(D1| M0, E0)} / n(E0)]</t>
  </si>
  <si>
    <t>n(M1, E1) * P(D1 | M1, E1) + 
n(M1, E0) * P(D1 | M1, E0)</t>
  </si>
  <si>
    <t>n(M0, E1) * P(D1 | M0, E1) + 
n(M0, E0) * P(D1 | M0, E0)</t>
  </si>
  <si>
    <t>n(Male = 1, Exposure = 1) * P(Case = 1 | Male = 1, Exposure = 1) +
n(Male = 1, Exposure = 0) * P(Case = 1 | Male = 1, Exposure = 0)</t>
  </si>
  <si>
    <t>n(Male = 0, Exposure = 1) * P(Case = 1 | Male = 0, Exposure = 1) +
n(Male = 0, Exposure = 0) * P(Case = 1 | Male = 0, Exposure = 0)</t>
  </si>
  <si>
    <t xml:space="preserve">&lt; Risk Ratio for being case in the exposed vs. non-exposed &gt; </t>
  </si>
  <si>
    <t xml:space="preserve">&lt; Risk Ratio for being control in the exposed vs. non-exposed? &gt; </t>
  </si>
  <si>
    <t>n(Male = 1, Exposure = 1) * P(Case = 1 | Male = 1, Exposure = 1) + 
n(Male = 0, Exposure = 1) * P(Case = 1 | Male = 0, Exposure = 1) +
n(Male = 1, Exposure = 0) * P(Case = 1 | Male = 1, Exposure = 0) + 
n(Male = 0, Exposure = 0) * P(Case = 1 | Male = 0, Exposure = 0)</t>
  </si>
  <si>
    <t>n(M1, E1) * P(D1 | M1, E1) + 
n(M0, E1) * P(D1 | M0, E1) +
n(M1, E0) * P(D1 | M1, E0) + 
n(M0, E0) * P(D1 | M0, E0)</t>
  </si>
  <si>
    <t>n(Male = 1, Exposure = 1) * P(Case = 0 | Male = 1, Exposure = 1) +
n(Male = 1, Exposure = 0) * P(Case = 0 | Male = 1, Exposure = 0)</t>
  </si>
  <si>
    <t>n(Male = 0, Exposure = 1) * P(Case = 0 | Male = 0, Exposure = 1) +
n(Male = 0, Exposure = 0) * P(Case = 0 | Male = 0, Exposure = 0)</t>
  </si>
  <si>
    <t>n(Male = 1, Exposure = 1) * P(Case = 0 | Male = 1, Exposure = 1) + 
n(Male = 0, Exposure = 1) * P(Case = 0 | Male = 0, Exposure = 1) +
n(Male = 1, Exposure = 0) * P(Case = 0 | Male = 1, Exposure = 0) + 
n(Male = 0, Exposure = 0) * P(Case = 0 | Male = 0, Exposure = 0)</t>
  </si>
  <si>
    <t>n(M1, E1) * P(D0 | M1, E1) + 
n(M1, E0) * P(D0 | M1, E0)</t>
  </si>
  <si>
    <t>n(M0, E1) * P(D0 | M0, E1) + 
n(M0, E0) * P(D0 | M0, E0)</t>
  </si>
  <si>
    <t>n(M1, E1) * P(D0 | M1, E1) + 
n(M0, E1) * P(D0 | M0, E1) +
n(M1, E0) * P(D0 | M1, E0) + 
n(M0, E0) * P(D0 | M0, E0)</t>
  </si>
  <si>
    <r>
      <t>{</t>
    </r>
    <r>
      <rPr>
        <sz val="11"/>
        <color rgb="FFFF0000"/>
        <rFont val="Calibri"/>
        <family val="2"/>
        <scheme val="minor"/>
      </rPr>
      <t>n(M1, E1) * P(D1 | M1, E1) + 
n(M1, E0) * P(D1 | M1, E0)</t>
    </r>
    <r>
      <rPr>
        <sz val="11"/>
        <color rgb="FF0070C0"/>
        <rFont val="Calibri"/>
        <family val="2"/>
        <scheme val="minor"/>
      </rPr>
      <t xml:space="preserve">} * 
</t>
    </r>
    <r>
      <rPr>
        <b/>
        <u/>
        <sz val="11"/>
        <color rgb="FF0070C0"/>
        <rFont val="Calibri"/>
        <family val="2"/>
        <scheme val="minor"/>
      </rPr>
      <t>{n(M1, E1) * P(D0 | M1, E1)}</t>
    </r>
    <r>
      <rPr>
        <sz val="11"/>
        <color rgb="FF0070C0"/>
        <rFont val="Calibri"/>
        <family val="2"/>
        <scheme val="minor"/>
      </rPr>
      <t xml:space="preserve"> / 
{n(M1, E1) * P(D0 | M1, E1) + 
n(M1, E0) * P(D0 | M1, E0)}</t>
    </r>
  </si>
  <si>
    <r>
      <t>{</t>
    </r>
    <r>
      <rPr>
        <sz val="11"/>
        <color rgb="FFFF0000"/>
        <rFont val="Calibri"/>
        <family val="2"/>
        <scheme val="minor"/>
      </rPr>
      <t>n(M0, E1) * P(D1 | M0, E1) + 
n(M0, E0) * P(D1 | M0, E0)</t>
    </r>
    <r>
      <rPr>
        <sz val="11"/>
        <color rgb="FF0070C0"/>
        <rFont val="Calibri"/>
        <family val="2"/>
        <scheme val="minor"/>
      </rPr>
      <t xml:space="preserve">} * 
</t>
    </r>
    <r>
      <rPr>
        <b/>
        <u/>
        <sz val="11"/>
        <color rgb="FF0070C0"/>
        <rFont val="Calibri"/>
        <family val="2"/>
        <scheme val="minor"/>
      </rPr>
      <t>{n(M0, E1) * P(D0 | M0, E1)}</t>
    </r>
    <r>
      <rPr>
        <sz val="11"/>
        <color rgb="FF0070C0"/>
        <rFont val="Calibri"/>
        <family val="2"/>
        <scheme val="minor"/>
      </rPr>
      <t xml:space="preserve"> / 
{n(M0, E1) * P(D0 | M0, E1) + 
n(M0, E0) * P(D0 | M0, E0)}</t>
    </r>
  </si>
  <si>
    <r>
      <t>{</t>
    </r>
    <r>
      <rPr>
        <sz val="11"/>
        <color rgb="FFFF0000"/>
        <rFont val="Calibri"/>
        <family val="2"/>
        <scheme val="minor"/>
      </rPr>
      <t>n(M1, E1) * P(D1 | M1, E1) + 
n(M1, E0) * P(D1 | M1, E0)</t>
    </r>
    <r>
      <rPr>
        <sz val="11"/>
        <color rgb="FF0070C0"/>
        <rFont val="Calibri"/>
        <family val="2"/>
        <scheme val="minor"/>
      </rPr>
      <t xml:space="preserve">} * 
</t>
    </r>
    <r>
      <rPr>
        <b/>
        <u/>
        <sz val="11"/>
        <color rgb="FF0070C0"/>
        <rFont val="Calibri"/>
        <family val="2"/>
        <scheme val="minor"/>
      </rPr>
      <t>{n(M1, E0) * P(D0 | M1, E0)}</t>
    </r>
    <r>
      <rPr>
        <sz val="11"/>
        <color rgb="FF0070C0"/>
        <rFont val="Calibri"/>
        <family val="2"/>
        <scheme val="minor"/>
      </rPr>
      <t xml:space="preserve"> / 
{n(M1, E1) * P(D0 | M1, E1) + 
n(M1, E0) * P(D0 | M1, E0)}</t>
    </r>
  </si>
  <si>
    <r>
      <t>{</t>
    </r>
    <r>
      <rPr>
        <sz val="11"/>
        <color rgb="FFFF0000"/>
        <rFont val="Calibri"/>
        <family val="2"/>
        <scheme val="minor"/>
      </rPr>
      <t>n(M0, E1) * P(D1 | M0, E1) + 
n(M0, E0) * P(D1 | M0, E0)</t>
    </r>
    <r>
      <rPr>
        <sz val="11"/>
        <color rgb="FF0070C0"/>
        <rFont val="Calibri"/>
        <family val="2"/>
        <scheme val="minor"/>
      </rPr>
      <t xml:space="preserve">} * 
</t>
    </r>
    <r>
      <rPr>
        <b/>
        <u/>
        <sz val="11"/>
        <color rgb="FF0070C0"/>
        <rFont val="Calibri"/>
        <family val="2"/>
        <scheme val="minor"/>
      </rPr>
      <t>{n(M0, E0) * P(D0 | M0, E0)}</t>
    </r>
    <r>
      <rPr>
        <sz val="11"/>
        <color rgb="FF0070C0"/>
        <rFont val="Calibri"/>
        <family val="2"/>
        <scheme val="minor"/>
      </rPr>
      <t xml:space="preserve"> / 
{n(M0, E1) * P(D0 | M0, E1) + 
n(M0, E0) * P(D0 | M0, E0)}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</si>
</sst>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1" fillId="0" borderId="1" xfId="0" applyFont="1" applyBorder="1"/>
    <xf numFmtId="0" fontId="0" fillId="0" borderId="0" xfId="0" applyFill="1" applyBorder="1"/>
    <xf numFmtId="0" fontId="0" fillId="2" borderId="0" xfId="0" applyFill="1"/>
    <xf numFmtId="0" fontId="0" fillId="2" borderId="3" xfId="0" applyFill="1" applyBorder="1"/>
    <xf numFmtId="0" fontId="0" fillId="2" borderId="2" xfId="0" applyFill="1" applyBorder="1"/>
    <xf numFmtId="0" fontId="1" fillId="2" borderId="1" xfId="0" applyFont="1" applyFill="1" applyBorder="1"/>
    <xf numFmtId="0" fontId="0" fillId="2" borderId="0" xfId="0" applyFill="1" applyBorder="1"/>
    <xf numFmtId="0" fontId="1" fillId="2" borderId="0" xfId="0" applyFont="1" applyFill="1"/>
    <xf numFmtId="0" fontId="0" fillId="0" borderId="0" xfId="0" applyFill="1"/>
    <xf numFmtId="0" fontId="0" fillId="0" borderId="3" xfId="0" applyFill="1" applyBorder="1"/>
    <xf numFmtId="0" fontId="0" fillId="0" borderId="2" xfId="0" applyFill="1" applyBorder="1"/>
    <xf numFmtId="0" fontId="1" fillId="0" borderId="1" xfId="0" applyFont="1" applyFill="1" applyBorder="1"/>
    <xf numFmtId="0" fontId="1" fillId="0" borderId="0" xfId="0" applyFont="1" applyFill="1"/>
    <xf numFmtId="0" fontId="0" fillId="2" borderId="0" xfId="0" applyFont="1" applyFill="1"/>
    <xf numFmtId="0" fontId="1" fillId="2" borderId="0" xfId="0" applyFont="1" applyFill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Border="1"/>
    <xf numFmtId="0" fontId="2" fillId="0" borderId="0" xfId="0" applyFont="1"/>
    <xf numFmtId="0" fontId="2" fillId="0" borderId="2" xfId="0" applyFont="1" applyBorder="1"/>
    <xf numFmtId="0" fontId="2" fillId="0" borderId="0" xfId="0" applyFont="1" applyFill="1" applyBorder="1"/>
    <xf numFmtId="0" fontId="2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5"/>
  <sheetViews>
    <sheetView topLeftCell="A7" workbookViewId="0">
      <selection activeCell="C33" sqref="C33"/>
    </sheetView>
  </sheetViews>
  <sheetFormatPr defaultRowHeight="15" x14ac:dyDescent="0.25"/>
  <cols>
    <col min="2" max="5" width="17" customWidth="1"/>
    <col min="7" max="10" width="17" customWidth="1"/>
    <col min="12" max="15" width="17" customWidth="1"/>
  </cols>
  <sheetData>
    <row r="2" spans="2:15" ht="15.75" thickBot="1" x14ac:dyDescent="0.3">
      <c r="B2" t="s">
        <v>6</v>
      </c>
      <c r="C2" s="3" t="s">
        <v>0</v>
      </c>
      <c r="D2" s="3" t="s">
        <v>1</v>
      </c>
      <c r="G2" t="s">
        <v>6</v>
      </c>
      <c r="H2" s="3" t="s">
        <v>0</v>
      </c>
      <c r="I2" s="3" t="s">
        <v>1</v>
      </c>
      <c r="L2" t="s">
        <v>6</v>
      </c>
      <c r="M2" s="3" t="s">
        <v>0</v>
      </c>
      <c r="N2" s="3" t="s">
        <v>1</v>
      </c>
    </row>
    <row r="3" spans="2:15" ht="15.75" thickBot="1" x14ac:dyDescent="0.3">
      <c r="B3" s="2" t="s">
        <v>2</v>
      </c>
      <c r="C3" s="1">
        <v>8000</v>
      </c>
      <c r="D3" s="1">
        <v>2000</v>
      </c>
      <c r="E3" s="4">
        <f t="shared" ref="E3:E5" si="0">C3+D3</f>
        <v>10000</v>
      </c>
      <c r="G3" s="2" t="s">
        <v>2</v>
      </c>
      <c r="H3" s="1">
        <v>800</v>
      </c>
      <c r="I3" s="1">
        <v>800</v>
      </c>
      <c r="J3" s="4">
        <f t="shared" ref="J3:J5" si="1">H3+I3</f>
        <v>1600</v>
      </c>
      <c r="L3" s="2" t="s">
        <v>2</v>
      </c>
      <c r="M3" s="1">
        <v>8000</v>
      </c>
      <c r="N3" s="1">
        <v>800</v>
      </c>
      <c r="O3" s="4">
        <f t="shared" ref="O3:O5" si="2">M3+N3</f>
        <v>8800</v>
      </c>
    </row>
    <row r="4" spans="2:15" ht="15.75" thickBot="1" x14ac:dyDescent="0.3">
      <c r="B4" s="2" t="s">
        <v>3</v>
      </c>
      <c r="C4" s="1">
        <v>2000</v>
      </c>
      <c r="D4" s="1">
        <v>8000</v>
      </c>
      <c r="E4" s="4">
        <f t="shared" si="0"/>
        <v>10000</v>
      </c>
      <c r="G4" s="2" t="s">
        <v>3</v>
      </c>
      <c r="H4" s="1">
        <v>200</v>
      </c>
      <c r="I4" s="1">
        <v>200</v>
      </c>
      <c r="J4" s="4">
        <f t="shared" si="1"/>
        <v>400</v>
      </c>
      <c r="L4" s="2" t="s">
        <v>3</v>
      </c>
      <c r="M4" s="1">
        <v>2000</v>
      </c>
      <c r="N4" s="1">
        <v>200</v>
      </c>
      <c r="O4" s="4">
        <f t="shared" si="2"/>
        <v>2200</v>
      </c>
    </row>
    <row r="5" spans="2:15" x14ac:dyDescent="0.25">
      <c r="C5" s="4">
        <f>C3+C4</f>
        <v>10000</v>
      </c>
      <c r="D5" s="4">
        <f>D3+D4</f>
        <v>10000</v>
      </c>
      <c r="E5" s="4">
        <f t="shared" si="0"/>
        <v>20000</v>
      </c>
      <c r="H5" s="4">
        <f>H3+H4</f>
        <v>1000</v>
      </c>
      <c r="I5" s="4">
        <f>I3+I4</f>
        <v>1000</v>
      </c>
      <c r="J5" s="4">
        <f t="shared" si="1"/>
        <v>2000</v>
      </c>
      <c r="M5" s="4">
        <f>M3+M4</f>
        <v>10000</v>
      </c>
      <c r="N5" s="4">
        <f>N3+N4</f>
        <v>1000</v>
      </c>
      <c r="O5" s="4">
        <f t="shared" si="2"/>
        <v>11000</v>
      </c>
    </row>
    <row r="7" spans="2:15" ht="15.75" thickBot="1" x14ac:dyDescent="0.3">
      <c r="B7" t="s">
        <v>4</v>
      </c>
      <c r="C7" s="3" t="s">
        <v>0</v>
      </c>
      <c r="D7" s="3" t="s">
        <v>1</v>
      </c>
      <c r="G7" t="s">
        <v>4</v>
      </c>
      <c r="H7" s="3" t="s">
        <v>0</v>
      </c>
      <c r="I7" s="3" t="s">
        <v>1</v>
      </c>
      <c r="L7" t="s">
        <v>4</v>
      </c>
      <c r="M7" s="3" t="s">
        <v>0</v>
      </c>
      <c r="N7" s="3" t="s">
        <v>1</v>
      </c>
    </row>
    <row r="8" spans="2:15" ht="15.75" thickBot="1" x14ac:dyDescent="0.3">
      <c r="B8" s="2" t="s">
        <v>2</v>
      </c>
      <c r="C8" s="1">
        <v>0.06</v>
      </c>
      <c r="D8" s="1">
        <v>0.02</v>
      </c>
      <c r="G8" s="2" t="s">
        <v>2</v>
      </c>
      <c r="H8" s="1">
        <v>0.06</v>
      </c>
      <c r="I8" s="1">
        <v>0.02</v>
      </c>
      <c r="L8" s="2" t="s">
        <v>2</v>
      </c>
      <c r="M8" s="1">
        <v>0.06</v>
      </c>
      <c r="N8" s="1">
        <v>0.02</v>
      </c>
    </row>
    <row r="9" spans="2:15" ht="15.75" thickBot="1" x14ac:dyDescent="0.3">
      <c r="B9" s="2" t="s">
        <v>3</v>
      </c>
      <c r="C9" s="1">
        <v>0.03</v>
      </c>
      <c r="D9" s="1">
        <v>0.01</v>
      </c>
      <c r="G9" s="2" t="s">
        <v>3</v>
      </c>
      <c r="H9" s="1">
        <v>0.03</v>
      </c>
      <c r="I9" s="1">
        <v>0.01</v>
      </c>
      <c r="L9" s="2" t="s">
        <v>3</v>
      </c>
      <c r="M9" s="1">
        <v>0.03</v>
      </c>
      <c r="N9" s="1">
        <v>0.01</v>
      </c>
    </row>
    <row r="12" spans="2:15" ht="15.75" thickBot="1" x14ac:dyDescent="0.3">
      <c r="B12" s="7" t="s">
        <v>7</v>
      </c>
      <c r="C12" s="8" t="s">
        <v>0</v>
      </c>
      <c r="D12" s="8" t="s">
        <v>1</v>
      </c>
      <c r="E12" s="7"/>
      <c r="G12" t="s">
        <v>7</v>
      </c>
      <c r="H12" s="3" t="s">
        <v>0</v>
      </c>
      <c r="I12" s="3" t="s">
        <v>1</v>
      </c>
      <c r="L12" t="s">
        <v>7</v>
      </c>
      <c r="M12" s="3" t="s">
        <v>0</v>
      </c>
      <c r="N12" s="3" t="s">
        <v>1</v>
      </c>
    </row>
    <row r="13" spans="2:15" ht="15.75" thickBot="1" x14ac:dyDescent="0.3">
      <c r="B13" s="9" t="s">
        <v>2</v>
      </c>
      <c r="C13" s="10">
        <f>C3*C8</f>
        <v>480</v>
      </c>
      <c r="D13" s="10">
        <f>D3*D8</f>
        <v>40</v>
      </c>
      <c r="E13" s="12">
        <f>C13+D13</f>
        <v>520</v>
      </c>
      <c r="G13" s="2" t="s">
        <v>2</v>
      </c>
      <c r="H13" s="5">
        <f>H3*H8</f>
        <v>48</v>
      </c>
      <c r="I13" s="5">
        <f>I3*I8</f>
        <v>16</v>
      </c>
      <c r="J13" s="4">
        <f t="shared" ref="J13:J15" si="3">H13+I13</f>
        <v>64</v>
      </c>
      <c r="L13" s="2" t="s">
        <v>2</v>
      </c>
      <c r="M13" s="5">
        <f>M3*M8</f>
        <v>480</v>
      </c>
      <c r="N13" s="5">
        <f>N3*N8</f>
        <v>16</v>
      </c>
      <c r="O13" s="4">
        <f t="shared" ref="O13:O15" si="4">M13+N13</f>
        <v>496</v>
      </c>
    </row>
    <row r="14" spans="2:15" ht="15.75" thickBot="1" x14ac:dyDescent="0.3">
      <c r="B14" s="9" t="s">
        <v>3</v>
      </c>
      <c r="C14" s="10">
        <f>C4*C9</f>
        <v>60</v>
      </c>
      <c r="D14" s="10">
        <f>D4*D9</f>
        <v>80</v>
      </c>
      <c r="E14" s="12">
        <f>C14+D14</f>
        <v>140</v>
      </c>
      <c r="G14" s="2" t="s">
        <v>3</v>
      </c>
      <c r="H14" s="5">
        <f>H4*H9</f>
        <v>6</v>
      </c>
      <c r="I14" s="5">
        <f>I4*I9</f>
        <v>2</v>
      </c>
      <c r="J14" s="4">
        <f t="shared" si="3"/>
        <v>8</v>
      </c>
      <c r="L14" s="2" t="s">
        <v>3</v>
      </c>
      <c r="M14" s="5">
        <f>M4*M9</f>
        <v>60</v>
      </c>
      <c r="N14" s="5">
        <f>N4*N9</f>
        <v>2</v>
      </c>
      <c r="O14" s="4">
        <f t="shared" si="4"/>
        <v>62</v>
      </c>
    </row>
    <row r="15" spans="2:15" x14ac:dyDescent="0.25">
      <c r="B15" s="11" t="s">
        <v>5</v>
      </c>
      <c r="C15" s="12">
        <f>C13+C14</f>
        <v>540</v>
      </c>
      <c r="D15" s="12">
        <f>D13+D14</f>
        <v>120</v>
      </c>
      <c r="E15" s="12">
        <f>C15+D15</f>
        <v>660</v>
      </c>
      <c r="G15" s="6" t="s">
        <v>5</v>
      </c>
      <c r="H15" s="4">
        <f>H13+H14</f>
        <v>54</v>
      </c>
      <c r="I15" s="4">
        <f>I13+I14</f>
        <v>18</v>
      </c>
      <c r="J15" s="4">
        <f t="shared" si="3"/>
        <v>72</v>
      </c>
      <c r="L15" s="6" t="s">
        <v>5</v>
      </c>
      <c r="M15" s="4">
        <f>M13+M14</f>
        <v>540</v>
      </c>
      <c r="N15" s="4">
        <f>N13+N14</f>
        <v>18</v>
      </c>
      <c r="O15" s="4">
        <f t="shared" si="4"/>
        <v>558</v>
      </c>
    </row>
    <row r="17" spans="2:15" ht="15.75" thickBot="1" x14ac:dyDescent="0.3">
      <c r="B17" s="7" t="s">
        <v>8</v>
      </c>
      <c r="C17" s="8" t="s">
        <v>0</v>
      </c>
      <c r="D17" s="8" t="s">
        <v>1</v>
      </c>
      <c r="E17" s="7"/>
      <c r="G17" s="13" t="s">
        <v>8</v>
      </c>
      <c r="H17" s="14" t="s">
        <v>0</v>
      </c>
      <c r="I17" s="14" t="s">
        <v>1</v>
      </c>
      <c r="K17" s="13"/>
      <c r="L17" s="13" t="s">
        <v>8</v>
      </c>
      <c r="M17" s="14" t="s">
        <v>0</v>
      </c>
      <c r="N17" s="14" t="s">
        <v>1</v>
      </c>
    </row>
    <row r="18" spans="2:15" ht="15.75" thickBot="1" x14ac:dyDescent="0.3">
      <c r="B18" s="9" t="s">
        <v>2</v>
      </c>
      <c r="C18" s="10">
        <f>C3-C13</f>
        <v>7520</v>
      </c>
      <c r="D18" s="10">
        <f>D3-D13</f>
        <v>1960</v>
      </c>
      <c r="E18" s="12">
        <f t="shared" ref="E18:E20" si="5">C18+D18</f>
        <v>9480</v>
      </c>
      <c r="G18" s="15" t="s">
        <v>2</v>
      </c>
      <c r="H18" s="16">
        <f>H3-H13</f>
        <v>752</v>
      </c>
      <c r="I18" s="16">
        <f>I3-I13</f>
        <v>784</v>
      </c>
      <c r="J18" s="4">
        <f t="shared" ref="J18:J20" si="6">H18+I18</f>
        <v>1536</v>
      </c>
      <c r="K18" s="13"/>
      <c r="L18" s="15" t="s">
        <v>2</v>
      </c>
      <c r="M18" s="16">
        <f>M3-M13</f>
        <v>7520</v>
      </c>
      <c r="N18" s="16">
        <f>N3-N13</f>
        <v>784</v>
      </c>
      <c r="O18" s="4">
        <f t="shared" ref="O18:O20" si="7">M18+N18</f>
        <v>8304</v>
      </c>
    </row>
    <row r="19" spans="2:15" ht="15.75" thickBot="1" x14ac:dyDescent="0.3">
      <c r="B19" s="9" t="s">
        <v>3</v>
      </c>
      <c r="C19" s="10">
        <f>C4-C14</f>
        <v>1940</v>
      </c>
      <c r="D19" s="10">
        <f>D4-D14</f>
        <v>7920</v>
      </c>
      <c r="E19" s="12">
        <f t="shared" si="5"/>
        <v>9860</v>
      </c>
      <c r="G19" s="15" t="s">
        <v>3</v>
      </c>
      <c r="H19" s="16">
        <f>H4-H14</f>
        <v>194</v>
      </c>
      <c r="I19" s="16">
        <f>I4-I14</f>
        <v>198</v>
      </c>
      <c r="J19" s="4">
        <f t="shared" si="6"/>
        <v>392</v>
      </c>
      <c r="K19" s="13"/>
      <c r="L19" s="15" t="s">
        <v>3</v>
      </c>
      <c r="M19" s="16">
        <f>M4-M14</f>
        <v>1940</v>
      </c>
      <c r="N19" s="16">
        <f>N4-N14</f>
        <v>198</v>
      </c>
      <c r="O19" s="4">
        <f t="shared" si="7"/>
        <v>2138</v>
      </c>
    </row>
    <row r="20" spans="2:15" x14ac:dyDescent="0.25">
      <c r="B20" s="11" t="s">
        <v>5</v>
      </c>
      <c r="C20" s="12">
        <f>C18+C19</f>
        <v>9460</v>
      </c>
      <c r="D20" s="12">
        <f>D18+D19</f>
        <v>9880</v>
      </c>
      <c r="E20" s="12">
        <f t="shared" si="5"/>
        <v>19340</v>
      </c>
      <c r="G20" s="6" t="s">
        <v>5</v>
      </c>
      <c r="H20" s="17">
        <f>H18+H19</f>
        <v>946</v>
      </c>
      <c r="I20" s="17">
        <f>I18+I19</f>
        <v>982</v>
      </c>
      <c r="J20" s="4">
        <f t="shared" si="6"/>
        <v>1928</v>
      </c>
      <c r="K20" s="13"/>
      <c r="L20" s="6" t="s">
        <v>5</v>
      </c>
      <c r="M20" s="17">
        <f>M18+M19</f>
        <v>9460</v>
      </c>
      <c r="N20" s="17">
        <f>N18+N19</f>
        <v>982</v>
      </c>
      <c r="O20" s="4">
        <f t="shared" si="7"/>
        <v>10442</v>
      </c>
    </row>
    <row r="22" spans="2:15" ht="15.75" thickBot="1" x14ac:dyDescent="0.3">
      <c r="B22" t="s">
        <v>79</v>
      </c>
      <c r="G22" t="s">
        <v>79</v>
      </c>
      <c r="L22" t="s">
        <v>79</v>
      </c>
    </row>
    <row r="23" spans="2:15" ht="15.75" thickBot="1" x14ac:dyDescent="0.3">
      <c r="B23" s="2" t="s">
        <v>2</v>
      </c>
      <c r="C23" s="5">
        <f>(C13/C$3)/(D13/D$3)</f>
        <v>3</v>
      </c>
      <c r="D23" s="4" t="str">
        <f ca="1">_xlfn.FORMULATEXT(C23)</f>
        <v>=(C13/C$3)/(D13/D$3)</v>
      </c>
      <c r="G23" s="2" t="s">
        <v>2</v>
      </c>
      <c r="H23" s="5">
        <f>(H13/H3)/(I13/I3)</f>
        <v>3</v>
      </c>
      <c r="I23" s="4" t="str">
        <f ca="1">_xlfn.FORMULATEXT(H23)</f>
        <v>=(H13/H3)/(I13/I3)</v>
      </c>
      <c r="L23" s="2" t="s">
        <v>2</v>
      </c>
      <c r="M23" s="5">
        <f>(M13/M3)/(N13/N3)</f>
        <v>3</v>
      </c>
      <c r="N23" s="4" t="str">
        <f ca="1">_xlfn.FORMULATEXT(M23)</f>
        <v>=(M13/M3)/(N13/N3)</v>
      </c>
    </row>
    <row r="24" spans="2:15" ht="15.75" thickBot="1" x14ac:dyDescent="0.3">
      <c r="B24" s="2" t="s">
        <v>3</v>
      </c>
      <c r="C24" s="5">
        <f>(C14/C$4)/(D14/D$4)</f>
        <v>3</v>
      </c>
      <c r="D24" s="4" t="str">
        <f ca="1">_xlfn.FORMULATEXT(C24)</f>
        <v>=(C14/C$4)/(D14/D$4)</v>
      </c>
      <c r="G24" s="2" t="s">
        <v>3</v>
      </c>
      <c r="H24" s="5">
        <f>(H14/H4)/(I14/I4)</f>
        <v>3</v>
      </c>
      <c r="I24" s="4" t="str">
        <f ca="1">_xlfn.FORMULATEXT(H24)</f>
        <v>=(H14/H4)/(I14/I4)</v>
      </c>
      <c r="L24" s="2" t="s">
        <v>3</v>
      </c>
      <c r="M24" s="5">
        <f>(M14/M4)/(N14/N4)</f>
        <v>3</v>
      </c>
      <c r="N24" s="4" t="str">
        <f ca="1">_xlfn.FORMULATEXT(M24)</f>
        <v>=(M14/M4)/(N14/N4)</v>
      </c>
    </row>
    <row r="25" spans="2:15" ht="15.75" thickBot="1" x14ac:dyDescent="0.3">
      <c r="B25" s="6" t="s">
        <v>5</v>
      </c>
      <c r="C25" s="5">
        <f>(C15/C$5)/(D15/D$5)</f>
        <v>4.5</v>
      </c>
      <c r="D25" s="4" t="str">
        <f ca="1">_xlfn.FORMULATEXT(C25)</f>
        <v>=(C15/C$5)/(D15/D$5)</v>
      </c>
      <c r="G25" s="6" t="s">
        <v>5</v>
      </c>
      <c r="H25" s="5">
        <f>(H15/H5)/(I15/I5)</f>
        <v>3</v>
      </c>
      <c r="I25" s="4" t="str">
        <f ca="1">_xlfn.FORMULATEXT(H25)</f>
        <v>=(H15/H5)/(I15/I5)</v>
      </c>
      <c r="L25" s="6" t="s">
        <v>5</v>
      </c>
      <c r="M25" s="5">
        <f>(M15/M5)/(N15/N5)</f>
        <v>3</v>
      </c>
      <c r="N25" s="4" t="str">
        <f ca="1">_xlfn.FORMULATEXT(M25)</f>
        <v>=(M15/M5)/(N15/N5)</v>
      </c>
    </row>
    <row r="26" spans="2:15" x14ac:dyDescent="0.25">
      <c r="B26" s="6"/>
      <c r="C26" s="22"/>
      <c r="D26" s="4"/>
      <c r="G26" s="6"/>
      <c r="H26" s="22"/>
      <c r="I26" s="4"/>
      <c r="L26" s="6"/>
      <c r="M26" s="22"/>
      <c r="N26" s="4"/>
    </row>
    <row r="27" spans="2:15" ht="15.75" thickBot="1" x14ac:dyDescent="0.3">
      <c r="B27" s="23" t="s">
        <v>80</v>
      </c>
      <c r="G27" s="6"/>
      <c r="H27" s="22"/>
      <c r="I27" s="4"/>
      <c r="L27" s="6"/>
      <c r="M27" s="22"/>
      <c r="N27" s="4"/>
    </row>
    <row r="28" spans="2:15" ht="15.75" thickBot="1" x14ac:dyDescent="0.3">
      <c r="B28" s="24" t="s">
        <v>2</v>
      </c>
      <c r="C28" s="5">
        <f>(C18/C$3)/(D18/D$3)</f>
        <v>0.95918367346938771</v>
      </c>
      <c r="D28" s="4" t="str">
        <f ca="1">_xlfn.FORMULATEXT(C28)</f>
        <v>=(C18/C$3)/(D18/D$3)</v>
      </c>
      <c r="G28" s="6"/>
      <c r="H28" s="22"/>
      <c r="I28" s="4"/>
      <c r="L28" s="6"/>
      <c r="M28" s="22"/>
      <c r="N28" s="4"/>
    </row>
    <row r="29" spans="2:15" ht="15.75" thickBot="1" x14ac:dyDescent="0.3">
      <c r="B29" s="24" t="s">
        <v>3</v>
      </c>
      <c r="C29" s="5">
        <f>(C19/C$4)/(D19/D$4)</f>
        <v>0.97979797979797978</v>
      </c>
      <c r="D29" s="4" t="str">
        <f ca="1">_xlfn.FORMULATEXT(C29)</f>
        <v>=(C19/C$4)/(D19/D$4)</v>
      </c>
      <c r="G29" s="6"/>
      <c r="H29" s="22"/>
      <c r="I29" s="4"/>
      <c r="L29" s="6"/>
      <c r="M29" s="22"/>
      <c r="N29" s="4"/>
    </row>
    <row r="30" spans="2:15" ht="15.75" thickBot="1" x14ac:dyDescent="0.3">
      <c r="B30" s="25" t="s">
        <v>5</v>
      </c>
      <c r="C30" s="5">
        <f>(C20/C$5)/(D20/D$5)</f>
        <v>0.95748987854251011</v>
      </c>
      <c r="D30" s="4" t="str">
        <f ca="1">_xlfn.FORMULATEXT(C30)</f>
        <v>=(C20/C$5)/(D20/D$5)</v>
      </c>
      <c r="G30" s="6"/>
      <c r="H30" s="22"/>
      <c r="I30" s="4"/>
      <c r="L30" s="6"/>
      <c r="M30" s="22"/>
      <c r="N30" s="4"/>
    </row>
    <row r="32" spans="2:15" ht="15.75" thickBot="1" x14ac:dyDescent="0.3">
      <c r="B32" s="7" t="s">
        <v>9</v>
      </c>
      <c r="C32" s="8" t="s">
        <v>0</v>
      </c>
      <c r="D32" s="8" t="s">
        <v>1</v>
      </c>
      <c r="E32" s="7"/>
    </row>
    <row r="33" spans="2:5" ht="15.75" thickBot="1" x14ac:dyDescent="0.3">
      <c r="B33" s="9" t="s">
        <v>2</v>
      </c>
      <c r="C33" s="10">
        <f>C18/E18*E33</f>
        <v>412.48945147679325</v>
      </c>
      <c r="D33" s="10">
        <f>E33-C33</f>
        <v>107.51054852320675</v>
      </c>
      <c r="E33" s="18">
        <v>520</v>
      </c>
    </row>
    <row r="34" spans="2:5" ht="15.75" thickBot="1" x14ac:dyDescent="0.3">
      <c r="B34" s="9" t="s">
        <v>3</v>
      </c>
      <c r="C34" s="10">
        <f>C19/E19*E34</f>
        <v>27.545638945233268</v>
      </c>
      <c r="D34" s="10">
        <f>E34-C34</f>
        <v>112.45436105476674</v>
      </c>
      <c r="E34" s="18">
        <v>140</v>
      </c>
    </row>
    <row r="35" spans="2:5" x14ac:dyDescent="0.25">
      <c r="B35" s="11" t="s">
        <v>5</v>
      </c>
      <c r="C35" s="12">
        <f>C33+C34</f>
        <v>440.03509042202654</v>
      </c>
      <c r="D35" s="12">
        <f>D33+D34</f>
        <v>219.96490957797349</v>
      </c>
      <c r="E35" s="18">
        <v>660</v>
      </c>
    </row>
  </sheetData>
  <pageMargins left="0.7" right="0.7" top="0.75" bottom="0.75" header="0.3" footer="0.3"/>
  <pageSetup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FB375-0B9E-4CD0-A96E-88DA3D26949D}">
  <dimension ref="B2:E30"/>
  <sheetViews>
    <sheetView topLeftCell="A19" workbookViewId="0">
      <selection activeCell="D20" sqref="D20"/>
    </sheetView>
  </sheetViews>
  <sheetFormatPr defaultRowHeight="15" x14ac:dyDescent="0.25"/>
  <cols>
    <col min="2" max="2" width="19.7109375" customWidth="1"/>
    <col min="3" max="3" width="64.7109375" customWidth="1"/>
    <col min="4" max="5" width="64.85546875" customWidth="1"/>
  </cols>
  <sheetData>
    <row r="2" spans="2:5" ht="15.75" thickBot="1" x14ac:dyDescent="0.3">
      <c r="B2" t="s">
        <v>6</v>
      </c>
      <c r="C2" s="3" t="s">
        <v>10</v>
      </c>
      <c r="D2" s="3" t="s">
        <v>11</v>
      </c>
    </row>
    <row r="3" spans="2:5" ht="15.75" thickBot="1" x14ac:dyDescent="0.3">
      <c r="B3" s="2" t="s">
        <v>12</v>
      </c>
      <c r="C3" s="1" t="s">
        <v>19</v>
      </c>
      <c r="D3" s="1" t="s">
        <v>21</v>
      </c>
      <c r="E3" s="4" t="s">
        <v>18</v>
      </c>
    </row>
    <row r="4" spans="2:5" ht="15.75" thickBot="1" x14ac:dyDescent="0.3">
      <c r="B4" s="2" t="s">
        <v>13</v>
      </c>
      <c r="C4" s="1" t="s">
        <v>20</v>
      </c>
      <c r="D4" s="1" t="s">
        <v>22</v>
      </c>
      <c r="E4" s="4" t="s">
        <v>17</v>
      </c>
    </row>
    <row r="5" spans="2:5" x14ac:dyDescent="0.25">
      <c r="C5" s="4" t="s">
        <v>14</v>
      </c>
      <c r="D5" s="4" t="s">
        <v>15</v>
      </c>
      <c r="E5" s="4" t="s">
        <v>16</v>
      </c>
    </row>
    <row r="7" spans="2:5" ht="15.75" thickBot="1" x14ac:dyDescent="0.3">
      <c r="B7" t="s">
        <v>4</v>
      </c>
      <c r="C7" s="3" t="s">
        <v>10</v>
      </c>
      <c r="D7" s="3" t="s">
        <v>11</v>
      </c>
    </row>
    <row r="8" spans="2:5" ht="15.75" thickBot="1" x14ac:dyDescent="0.3">
      <c r="B8" s="2" t="s">
        <v>12</v>
      </c>
      <c r="C8" s="1" t="s">
        <v>23</v>
      </c>
      <c r="D8" s="1" t="s">
        <v>25</v>
      </c>
    </row>
    <row r="9" spans="2:5" ht="15.75" thickBot="1" x14ac:dyDescent="0.3">
      <c r="B9" s="2" t="s">
        <v>13</v>
      </c>
      <c r="C9" s="1" t="s">
        <v>24</v>
      </c>
      <c r="D9" s="1" t="s">
        <v>26</v>
      </c>
    </row>
    <row r="12" spans="2:5" ht="15.75" thickBot="1" x14ac:dyDescent="0.3">
      <c r="B12" s="7" t="s">
        <v>7</v>
      </c>
      <c r="C12" s="8" t="s">
        <v>10</v>
      </c>
      <c r="D12" s="8" t="s">
        <v>11</v>
      </c>
      <c r="E12" s="7"/>
    </row>
    <row r="13" spans="2:5" ht="30.75" thickBot="1" x14ac:dyDescent="0.3">
      <c r="B13" s="9" t="s">
        <v>12</v>
      </c>
      <c r="C13" s="10" t="s">
        <v>27</v>
      </c>
      <c r="D13" s="10" t="s">
        <v>29</v>
      </c>
      <c r="E13" s="19" t="s">
        <v>77</v>
      </c>
    </row>
    <row r="14" spans="2:5" ht="30.75" thickBot="1" x14ac:dyDescent="0.3">
      <c r="B14" s="9" t="s">
        <v>13</v>
      </c>
      <c r="C14" s="10" t="s">
        <v>28</v>
      </c>
      <c r="D14" s="10" t="s">
        <v>30</v>
      </c>
      <c r="E14" s="19" t="s">
        <v>78</v>
      </c>
    </row>
    <row r="15" spans="2:5" ht="60" x14ac:dyDescent="0.25">
      <c r="B15" s="11" t="s">
        <v>5</v>
      </c>
      <c r="C15" s="19" t="s">
        <v>38</v>
      </c>
      <c r="D15" s="19" t="s">
        <v>39</v>
      </c>
      <c r="E15" s="19" t="s">
        <v>81</v>
      </c>
    </row>
    <row r="17" spans="2:5" ht="15.75" thickBot="1" x14ac:dyDescent="0.3">
      <c r="B17" s="7" t="s">
        <v>8</v>
      </c>
      <c r="C17" s="8" t="s">
        <v>10</v>
      </c>
      <c r="D17" s="8" t="s">
        <v>11</v>
      </c>
      <c r="E17" s="7"/>
    </row>
    <row r="18" spans="2:5" ht="30.75" thickBot="1" x14ac:dyDescent="0.3">
      <c r="B18" s="9" t="s">
        <v>12</v>
      </c>
      <c r="C18" s="10" t="s">
        <v>31</v>
      </c>
      <c r="D18" s="10" t="s">
        <v>32</v>
      </c>
      <c r="E18" s="19" t="s">
        <v>83</v>
      </c>
    </row>
    <row r="19" spans="2:5" ht="30.75" thickBot="1" x14ac:dyDescent="0.3">
      <c r="B19" s="9" t="s">
        <v>13</v>
      </c>
      <c r="C19" s="10" t="s">
        <v>33</v>
      </c>
      <c r="D19" s="10" t="s">
        <v>34</v>
      </c>
      <c r="E19" s="19" t="s">
        <v>84</v>
      </c>
    </row>
    <row r="20" spans="2:5" ht="60" x14ac:dyDescent="0.25">
      <c r="B20" s="11" t="s">
        <v>5</v>
      </c>
      <c r="C20" s="19" t="s">
        <v>40</v>
      </c>
      <c r="D20" s="19" t="s">
        <v>41</v>
      </c>
      <c r="E20" s="19" t="s">
        <v>85</v>
      </c>
    </row>
    <row r="22" spans="2:5" ht="15.75" thickBot="1" x14ac:dyDescent="0.3">
      <c r="B22" t="s">
        <v>35</v>
      </c>
    </row>
    <row r="23" spans="2:5" ht="15.75" thickBot="1" x14ac:dyDescent="0.3">
      <c r="B23" s="2" t="s">
        <v>12</v>
      </c>
      <c r="C23" s="5" t="s">
        <v>36</v>
      </c>
    </row>
    <row r="24" spans="2:5" ht="15.75" thickBot="1" x14ac:dyDescent="0.3">
      <c r="B24" s="2" t="s">
        <v>13</v>
      </c>
      <c r="C24" s="5" t="s">
        <v>37</v>
      </c>
    </row>
    <row r="25" spans="2:5" ht="90.75" thickBot="1" x14ac:dyDescent="0.3">
      <c r="B25" s="6" t="s">
        <v>5</v>
      </c>
      <c r="C25" s="20" t="s">
        <v>73</v>
      </c>
      <c r="D25" s="21"/>
    </row>
    <row r="27" spans="2:5" ht="15.75" thickBot="1" x14ac:dyDescent="0.3">
      <c r="B27" s="7" t="s">
        <v>9</v>
      </c>
      <c r="C27" s="8" t="s">
        <v>10</v>
      </c>
      <c r="D27" s="8" t="s">
        <v>11</v>
      </c>
      <c r="E27" s="7"/>
    </row>
    <row r="28" spans="2:5" ht="15.75" thickBot="1" x14ac:dyDescent="0.3">
      <c r="B28" s="9" t="s">
        <v>12</v>
      </c>
      <c r="C28" s="10" t="e">
        <f>C18/E18*E28</f>
        <v>#VALUE!</v>
      </c>
      <c r="D28" s="10" t="e">
        <f>E28-C28</f>
        <v>#VALUE!</v>
      </c>
      <c r="E28" s="18">
        <v>520</v>
      </c>
    </row>
    <row r="29" spans="2:5" ht="15.75" thickBot="1" x14ac:dyDescent="0.3">
      <c r="B29" s="9" t="s">
        <v>13</v>
      </c>
      <c r="C29" s="10" t="e">
        <f>C19/E19*E29</f>
        <v>#VALUE!</v>
      </c>
      <c r="D29" s="10" t="e">
        <f>E29-C29</f>
        <v>#VALUE!</v>
      </c>
      <c r="E29" s="18">
        <v>140</v>
      </c>
    </row>
    <row r="30" spans="2:5" x14ac:dyDescent="0.25">
      <c r="B30" s="11" t="s">
        <v>5</v>
      </c>
      <c r="C30" s="12" t="e">
        <f>C28+C29</f>
        <v>#VALUE!</v>
      </c>
      <c r="D30" s="12" t="e">
        <f>D28+D29</f>
        <v>#VALUE!</v>
      </c>
      <c r="E30" s="18">
        <v>660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E5F5-D0D1-4E2F-A7F4-50B9B104CD63}">
  <dimension ref="A1:E30"/>
  <sheetViews>
    <sheetView tabSelected="1" topLeftCell="A20" workbookViewId="0">
      <selection activeCell="C31" sqref="C31"/>
    </sheetView>
  </sheetViews>
  <sheetFormatPr defaultRowHeight="15" x14ac:dyDescent="0.25"/>
  <cols>
    <col min="2" max="2" width="19.7109375" customWidth="1"/>
    <col min="3" max="5" width="33.5703125" customWidth="1"/>
  </cols>
  <sheetData>
    <row r="1" spans="1:5" x14ac:dyDescent="0.25">
      <c r="A1" t="s">
        <v>42</v>
      </c>
    </row>
    <row r="2" spans="1:5" ht="15.75" thickBot="1" x14ac:dyDescent="0.3">
      <c r="B2" t="s">
        <v>6</v>
      </c>
      <c r="C2" s="3" t="s">
        <v>43</v>
      </c>
      <c r="D2" s="3" t="s">
        <v>45</v>
      </c>
    </row>
    <row r="3" spans="1:5" ht="15.75" thickBot="1" x14ac:dyDescent="0.3">
      <c r="B3" s="2" t="s">
        <v>51</v>
      </c>
      <c r="C3" s="1" t="s">
        <v>52</v>
      </c>
      <c r="D3" s="1" t="s">
        <v>53</v>
      </c>
      <c r="E3" s="4" t="s">
        <v>54</v>
      </c>
    </row>
    <row r="4" spans="1:5" ht="15.75" thickBot="1" x14ac:dyDescent="0.3">
      <c r="B4" s="2" t="s">
        <v>47</v>
      </c>
      <c r="C4" s="1" t="s">
        <v>48</v>
      </c>
      <c r="D4" s="1" t="s">
        <v>49</v>
      </c>
      <c r="E4" s="4" t="s">
        <v>50</v>
      </c>
    </row>
    <row r="5" spans="1:5" x14ac:dyDescent="0.25">
      <c r="C5" s="4" t="s">
        <v>44</v>
      </c>
      <c r="D5" s="4" t="s">
        <v>46</v>
      </c>
      <c r="E5" s="4" t="s">
        <v>16</v>
      </c>
    </row>
    <row r="7" spans="1:5" ht="15.75" thickBot="1" x14ac:dyDescent="0.3">
      <c r="B7" t="s">
        <v>4</v>
      </c>
      <c r="C7" s="3" t="s">
        <v>43</v>
      </c>
      <c r="D7" s="3" t="s">
        <v>45</v>
      </c>
    </row>
    <row r="8" spans="1:5" ht="15.75" thickBot="1" x14ac:dyDescent="0.3">
      <c r="B8" s="2" t="s">
        <v>51</v>
      </c>
      <c r="C8" s="1" t="s">
        <v>55</v>
      </c>
      <c r="D8" s="1" t="s">
        <v>56</v>
      </c>
    </row>
    <row r="9" spans="1:5" ht="15.75" thickBot="1" x14ac:dyDescent="0.3">
      <c r="B9" s="2" t="s">
        <v>47</v>
      </c>
      <c r="C9" s="1" t="s">
        <v>57</v>
      </c>
      <c r="D9" s="1" t="s">
        <v>58</v>
      </c>
    </row>
    <row r="12" spans="1:5" ht="15.75" thickBot="1" x14ac:dyDescent="0.3">
      <c r="B12" s="7" t="s">
        <v>7</v>
      </c>
      <c r="C12" s="8" t="s">
        <v>43</v>
      </c>
      <c r="D12" s="8" t="s">
        <v>45</v>
      </c>
      <c r="E12" s="7"/>
    </row>
    <row r="13" spans="1:5" ht="30.75" thickBot="1" x14ac:dyDescent="0.3">
      <c r="B13" s="9" t="s">
        <v>51</v>
      </c>
      <c r="C13" s="10" t="s">
        <v>59</v>
      </c>
      <c r="D13" s="10" t="s">
        <v>60</v>
      </c>
      <c r="E13" s="19" t="s">
        <v>75</v>
      </c>
    </row>
    <row r="14" spans="1:5" ht="30.75" thickBot="1" x14ac:dyDescent="0.3">
      <c r="B14" s="9" t="s">
        <v>47</v>
      </c>
      <c r="C14" s="10" t="s">
        <v>61</v>
      </c>
      <c r="D14" s="10" t="s">
        <v>62</v>
      </c>
      <c r="E14" s="19" t="s">
        <v>76</v>
      </c>
    </row>
    <row r="15" spans="1:5" ht="60" x14ac:dyDescent="0.25">
      <c r="B15" s="11" t="s">
        <v>5</v>
      </c>
      <c r="C15" s="19" t="s">
        <v>63</v>
      </c>
      <c r="D15" s="19" t="s">
        <v>64</v>
      </c>
      <c r="E15" s="19" t="s">
        <v>82</v>
      </c>
    </row>
    <row r="17" spans="2:5" ht="15.75" thickBot="1" x14ac:dyDescent="0.3">
      <c r="B17" s="7" t="s">
        <v>8</v>
      </c>
      <c r="C17" s="8" t="s">
        <v>43</v>
      </c>
      <c r="D17" s="8" t="s">
        <v>45</v>
      </c>
      <c r="E17" s="7"/>
    </row>
    <row r="18" spans="2:5" ht="30.75" thickBot="1" x14ac:dyDescent="0.3">
      <c r="B18" s="9" t="s">
        <v>51</v>
      </c>
      <c r="C18" s="10" t="s">
        <v>65</v>
      </c>
      <c r="D18" s="10" t="s">
        <v>66</v>
      </c>
      <c r="E18" s="19" t="s">
        <v>86</v>
      </c>
    </row>
    <row r="19" spans="2:5" ht="30.75" thickBot="1" x14ac:dyDescent="0.3">
      <c r="B19" s="9" t="s">
        <v>47</v>
      </c>
      <c r="C19" s="10" t="s">
        <v>67</v>
      </c>
      <c r="D19" s="10" t="s">
        <v>68</v>
      </c>
      <c r="E19" s="19" t="s">
        <v>87</v>
      </c>
    </row>
    <row r="20" spans="2:5" ht="60" x14ac:dyDescent="0.25">
      <c r="B20" s="11" t="s">
        <v>5</v>
      </c>
      <c r="C20" s="19" t="s">
        <v>69</v>
      </c>
      <c r="D20" s="19" t="s">
        <v>70</v>
      </c>
      <c r="E20" s="19" t="s">
        <v>88</v>
      </c>
    </row>
    <row r="22" spans="2:5" ht="15.75" thickBot="1" x14ac:dyDescent="0.3">
      <c r="B22" t="s">
        <v>35</v>
      </c>
    </row>
    <row r="23" spans="2:5" ht="15.75" thickBot="1" x14ac:dyDescent="0.3">
      <c r="B23" s="2" t="s">
        <v>51</v>
      </c>
      <c r="C23" s="5" t="s">
        <v>71</v>
      </c>
    </row>
    <row r="24" spans="2:5" ht="15.75" thickBot="1" x14ac:dyDescent="0.3">
      <c r="B24" s="2" t="s">
        <v>47</v>
      </c>
      <c r="C24" s="5" t="s">
        <v>72</v>
      </c>
    </row>
    <row r="25" spans="2:5" ht="60.75" thickBot="1" x14ac:dyDescent="0.3">
      <c r="B25" s="6" t="s">
        <v>5</v>
      </c>
      <c r="C25" s="20" t="s">
        <v>74</v>
      </c>
      <c r="D25" s="21"/>
    </row>
    <row r="27" spans="2:5" ht="15.75" thickBot="1" x14ac:dyDescent="0.3">
      <c r="B27" s="7" t="s">
        <v>9</v>
      </c>
      <c r="C27" s="8" t="s">
        <v>43</v>
      </c>
      <c r="D27" s="8" t="s">
        <v>45</v>
      </c>
      <c r="E27" s="7"/>
    </row>
    <row r="28" spans="2:5" ht="75.75" thickBot="1" x14ac:dyDescent="0.3">
      <c r="B28" s="9" t="s">
        <v>51</v>
      </c>
      <c r="C28" s="27" t="s">
        <v>89</v>
      </c>
      <c r="D28" s="27" t="s">
        <v>91</v>
      </c>
      <c r="E28" s="26" t="s">
        <v>75</v>
      </c>
    </row>
    <row r="29" spans="2:5" ht="75.75" thickBot="1" x14ac:dyDescent="0.3">
      <c r="B29" s="9" t="s">
        <v>47</v>
      </c>
      <c r="C29" s="27" t="s">
        <v>90</v>
      </c>
      <c r="D29" s="27" t="s">
        <v>92</v>
      </c>
      <c r="E29" s="26" t="s">
        <v>76</v>
      </c>
    </row>
    <row r="30" spans="2:5" ht="60" x14ac:dyDescent="0.25">
      <c r="B30" s="11" t="s">
        <v>5</v>
      </c>
      <c r="C30" s="12" t="e">
        <f>C28+C29</f>
        <v>#VALUE!</v>
      </c>
      <c r="D30" s="12" t="e">
        <f>D28+D29</f>
        <v>#VALUE!</v>
      </c>
      <c r="E30" s="26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 in the Lecture</vt:lpstr>
      <vt:lpstr>n(Male = 1, Exposure = 1)</vt:lpstr>
      <vt:lpstr>n(M1, E1)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2018-07-23T04:25:52Z</dcterms:modified>
</cp:coreProperties>
</file>