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jepan\Desktop\"/>
    </mc:Choice>
  </mc:AlternateContent>
  <xr:revisionPtr revIDLastSave="0" documentId="13_ncr:1_{A9EE07B7-431F-4438-AE9F-EB792298025D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Sheet1!$A$1:$Q$205</definedName>
    <definedName name="_xlnm.Print_Titles" localSheetId="0">Sheet1!$1:$6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7" i="1" l="1"/>
  <c r="O48" i="1"/>
  <c r="D51" i="1" l="1"/>
  <c r="D54" i="1" s="1"/>
  <c r="P145" i="1" l="1"/>
  <c r="P146" i="1"/>
  <c r="P147" i="1"/>
  <c r="P148" i="1"/>
  <c r="L142" i="1"/>
  <c r="L143" i="1"/>
  <c r="L144" i="1"/>
  <c r="L145" i="1"/>
  <c r="L146" i="1"/>
  <c r="L147" i="1"/>
  <c r="L148" i="1"/>
  <c r="L141" i="1"/>
  <c r="J142" i="1"/>
  <c r="N142" i="1" s="1"/>
  <c r="J143" i="1"/>
  <c r="J144" i="1"/>
  <c r="J145" i="1"/>
  <c r="J146" i="1"/>
  <c r="J147" i="1"/>
  <c r="J148" i="1"/>
  <c r="J141" i="1"/>
  <c r="H142" i="1"/>
  <c r="H143" i="1"/>
  <c r="H144" i="1"/>
  <c r="H145" i="1"/>
  <c r="H146" i="1"/>
  <c r="H147" i="1"/>
  <c r="H148" i="1"/>
  <c r="H141" i="1"/>
  <c r="N145" i="1" l="1"/>
  <c r="N144" i="1"/>
  <c r="N148" i="1"/>
  <c r="N147" i="1"/>
  <c r="N143" i="1"/>
  <c r="N141" i="1"/>
  <c r="N146" i="1"/>
</calcChain>
</file>

<file path=xl/sharedStrings.xml><?xml version="1.0" encoding="utf-8"?>
<sst xmlns="http://schemas.openxmlformats.org/spreadsheetml/2006/main" count="139" uniqueCount="117">
  <si>
    <t>V</t>
  </si>
  <si>
    <t>A</t>
  </si>
  <si>
    <t>tip</t>
  </si>
  <si>
    <t>ser.broj</t>
  </si>
  <si>
    <t>Datum</t>
  </si>
  <si>
    <t>Ime i prezime</t>
  </si>
  <si>
    <t>Mat.br.</t>
  </si>
  <si>
    <t>Ispitivani objekt</t>
  </si>
  <si>
    <t>Br. mj. točke</t>
  </si>
  <si>
    <t>kW</t>
  </si>
  <si>
    <r>
      <t>n</t>
    </r>
    <r>
      <rPr>
        <vertAlign val="subscript"/>
        <sz val="10"/>
        <rFont val="Arial"/>
        <family val="2"/>
        <charset val="238"/>
      </rPr>
      <t>n</t>
    </r>
    <r>
      <rPr>
        <i/>
        <sz val="10"/>
        <rFont val="Arial"/>
        <family val="2"/>
      </rPr>
      <t xml:space="preserve"> </t>
    </r>
  </si>
  <si>
    <t>Elektromehaničke pretvorbe energije</t>
  </si>
  <si>
    <r>
      <t>P</t>
    </r>
    <r>
      <rPr>
        <vertAlign val="subscript"/>
        <sz val="10"/>
        <rFont val="Arial"/>
        <family val="2"/>
        <charset val="238"/>
      </rPr>
      <t>n</t>
    </r>
  </si>
  <si>
    <r>
      <t>U</t>
    </r>
    <r>
      <rPr>
        <i/>
        <vertAlign val="subscript"/>
        <sz val="10"/>
        <rFont val="Arial"/>
        <family val="2"/>
      </rPr>
      <t>a</t>
    </r>
    <r>
      <rPr>
        <vertAlign val="subscript"/>
        <sz val="10"/>
        <rFont val="Arial"/>
        <family val="2"/>
        <charset val="238"/>
      </rPr>
      <t>n</t>
    </r>
  </si>
  <si>
    <r>
      <t>I</t>
    </r>
    <r>
      <rPr>
        <i/>
        <vertAlign val="subscript"/>
        <sz val="10"/>
        <rFont val="Arial"/>
        <family val="2"/>
      </rPr>
      <t>a</t>
    </r>
    <r>
      <rPr>
        <vertAlign val="subscript"/>
        <sz val="10"/>
        <rFont val="Arial"/>
        <family val="2"/>
        <charset val="238"/>
      </rPr>
      <t>n</t>
    </r>
    <r>
      <rPr>
        <i/>
        <sz val="10"/>
        <rFont val="Arial"/>
        <family val="2"/>
      </rPr>
      <t xml:space="preserve"> </t>
    </r>
  </si>
  <si>
    <t>četkice</t>
  </si>
  <si>
    <t>proizvođač</t>
  </si>
  <si>
    <t>Shema spoja namota istosmjernog stroja</t>
  </si>
  <si>
    <t>Mjerenje otpora namota</t>
  </si>
  <si>
    <t xml:space="preserve">∆U = </t>
  </si>
  <si>
    <t xml:space="preserve"> V</t>
  </si>
  <si>
    <t>U (V)</t>
  </si>
  <si>
    <t>I (mA)</t>
  </si>
  <si>
    <t>Krivulja magnetiziranja - generatorska metoda</t>
  </si>
  <si>
    <t>Napon armature, V</t>
  </si>
  <si>
    <r>
      <t>U</t>
    </r>
    <r>
      <rPr>
        <vertAlign val="subscript"/>
        <sz val="10"/>
        <rFont val="Arial"/>
        <family val="2"/>
        <charset val="238"/>
      </rPr>
      <t>a</t>
    </r>
  </si>
  <si>
    <r>
      <t>n</t>
    </r>
    <r>
      <rPr>
        <vertAlign val="subscript"/>
        <sz val="10"/>
        <rFont val="Calibri"/>
        <family val="2"/>
        <scheme val="minor"/>
      </rPr>
      <t xml:space="preserve"> </t>
    </r>
    <r>
      <rPr>
        <i/>
        <sz val="10"/>
        <rFont val="Calibri"/>
        <family val="2"/>
        <scheme val="minor"/>
      </rPr>
      <t>=</t>
    </r>
  </si>
  <si>
    <t>rpm</t>
  </si>
  <si>
    <t>PH gubici - motorska metoda</t>
  </si>
  <si>
    <t>Struja uzbude, mA</t>
  </si>
  <si>
    <t>10 MΩ</t>
  </si>
  <si>
    <r>
      <t>R</t>
    </r>
    <r>
      <rPr>
        <vertAlign val="subscript"/>
        <sz val="10"/>
        <rFont val="Arial"/>
        <family val="2"/>
      </rPr>
      <t>v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</si>
  <si>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0"/>
        <rFont val="Arial"/>
        <family val="2"/>
        <charset val="238"/>
      </rPr>
      <t>a</t>
    </r>
  </si>
  <si>
    <t>Dijagram 1 - Krivulja magnetiziranja</t>
  </si>
  <si>
    <t>Dijagram 2 - krivulja užih gubitaka</t>
  </si>
  <si>
    <t>Dijagram 3 - kvadratna aproksimacija</t>
  </si>
  <si>
    <r>
      <t xml:space="preserve"> P</t>
    </r>
    <r>
      <rPr>
        <vertAlign val="subscript"/>
        <sz val="10"/>
        <rFont val="Arial"/>
        <family val="2"/>
      </rPr>
      <t>0</t>
    </r>
  </si>
  <si>
    <r>
      <t xml:space="preserve"> P</t>
    </r>
    <r>
      <rPr>
        <vertAlign val="subscript"/>
        <sz val="10"/>
        <rFont val="Arial"/>
        <family val="2"/>
      </rPr>
      <t>Cu10</t>
    </r>
  </si>
  <si>
    <r>
      <t xml:space="preserve"> P</t>
    </r>
    <r>
      <rPr>
        <vertAlign val="subscript"/>
        <sz val="10"/>
        <rFont val="Arial"/>
        <family val="2"/>
      </rPr>
      <t>ctk</t>
    </r>
  </si>
  <si>
    <r>
      <t>P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'</t>
    </r>
  </si>
  <si>
    <t xml:space="preserve">Zaključak </t>
  </si>
  <si>
    <t>Tablica 3 - Mjerene vrijednosti za krivulju magnetiziranja</t>
  </si>
  <si>
    <t>Tablica 1 - Mjerene vrijednosti za otpor uzbudnog namota</t>
  </si>
  <si>
    <t>Tablica 4 - Mjerene i izračunate vrijednosti za gubitke u praznom hodu</t>
  </si>
  <si>
    <t>Lab. vj. br.</t>
  </si>
  <si>
    <r>
      <t>U</t>
    </r>
    <r>
      <rPr>
        <i/>
        <vertAlign val="subscript"/>
        <sz val="10"/>
        <rFont val="Arial"/>
        <family val="2"/>
      </rPr>
      <t>u</t>
    </r>
    <r>
      <rPr>
        <vertAlign val="subscript"/>
        <sz val="10"/>
        <rFont val="Arial"/>
        <family val="2"/>
        <charset val="238"/>
      </rPr>
      <t>n</t>
    </r>
  </si>
  <si>
    <r>
      <t>I</t>
    </r>
    <r>
      <rPr>
        <i/>
        <vertAlign val="subscript"/>
        <sz val="10"/>
        <rFont val="Arial"/>
        <family val="2"/>
      </rPr>
      <t>u</t>
    </r>
    <r>
      <rPr>
        <vertAlign val="subscript"/>
        <sz val="10"/>
        <rFont val="Arial"/>
        <family val="2"/>
        <charset val="238"/>
      </rPr>
      <t>n</t>
    </r>
    <r>
      <rPr>
        <i/>
        <sz val="10"/>
        <rFont val="Arial"/>
        <family val="2"/>
      </rPr>
      <t xml:space="preserve"> </t>
    </r>
  </si>
  <si>
    <r>
      <t>I</t>
    </r>
    <r>
      <rPr>
        <vertAlign val="subscript"/>
        <sz val="10"/>
        <rFont val="Arial"/>
        <family val="2"/>
        <charset val="238"/>
      </rPr>
      <t>u</t>
    </r>
  </si>
  <si>
    <r>
      <t>I</t>
    </r>
    <r>
      <rPr>
        <vertAlign val="subscript"/>
        <sz val="10"/>
        <rFont val="Arial"/>
        <family val="2"/>
      </rPr>
      <t>u</t>
    </r>
  </si>
  <si>
    <r>
      <t>R</t>
    </r>
    <r>
      <rPr>
        <vertAlign val="subscript"/>
        <sz val="10"/>
        <rFont val="Calibri"/>
        <family val="2"/>
        <scheme val="minor"/>
      </rPr>
      <t>u</t>
    </r>
    <r>
      <rPr>
        <sz val="10"/>
        <rFont val="Calibri"/>
        <family val="2"/>
        <scheme val="minor"/>
      </rPr>
      <t xml:space="preserve"> (</t>
    </r>
    <r>
      <rPr>
        <sz val="10"/>
        <rFont val="Calibri"/>
        <family val="2"/>
      </rPr>
      <t>Ω</t>
    </r>
    <r>
      <rPr>
        <sz val="11.5"/>
        <rFont val="Calibri"/>
        <family val="2"/>
      </rPr>
      <t>)</t>
    </r>
  </si>
  <si>
    <r>
      <t>I</t>
    </r>
    <r>
      <rPr>
        <i/>
        <vertAlign val="subscript"/>
        <sz val="10"/>
        <rFont val="Arial"/>
        <family val="2"/>
      </rPr>
      <t>u</t>
    </r>
  </si>
  <si>
    <r>
      <t>U</t>
    </r>
    <r>
      <rPr>
        <i/>
        <vertAlign val="subscript"/>
        <sz val="10"/>
        <rFont val="Arial"/>
        <family val="2"/>
      </rPr>
      <t>a</t>
    </r>
  </si>
  <si>
    <t>1/18</t>
  </si>
  <si>
    <t>2/19</t>
  </si>
  <si>
    <t>3/20</t>
  </si>
  <si>
    <t>4/21</t>
  </si>
  <si>
    <t>5/22</t>
  </si>
  <si>
    <t>6/23</t>
  </si>
  <si>
    <t>7/24</t>
  </si>
  <si>
    <t>8/25</t>
  </si>
  <si>
    <t>9/26</t>
  </si>
  <si>
    <t>10/27</t>
  </si>
  <si>
    <t>11/28</t>
  </si>
  <si>
    <t>12/29</t>
  </si>
  <si>
    <t>13/30</t>
  </si>
  <si>
    <t>14/31</t>
  </si>
  <si>
    <t>15/32</t>
  </si>
  <si>
    <t>16/33</t>
  </si>
  <si>
    <t>17/34</t>
  </si>
  <si>
    <t>Shema spoja</t>
  </si>
  <si>
    <t>Popis korištene opreme</t>
  </si>
  <si>
    <t>Temperatura okoline</t>
  </si>
  <si>
    <t>Pad napona na četkicama</t>
  </si>
  <si>
    <t xml:space="preserve">Shema spoja </t>
  </si>
  <si>
    <t>Gubici trenja i ventilacije</t>
  </si>
  <si>
    <r>
      <t>J</t>
    </r>
    <r>
      <rPr>
        <vertAlign val="subscript"/>
        <sz val="10"/>
        <rFont val="Times New Roman"/>
        <family val="1"/>
        <charset val="238"/>
      </rPr>
      <t>ok</t>
    </r>
    <r>
      <rPr>
        <sz val="10"/>
        <rFont val="Times New Roman"/>
        <family val="1"/>
      </rPr>
      <t xml:space="preserve"> (°C)</t>
    </r>
  </si>
  <si>
    <r>
      <t>P</t>
    </r>
    <r>
      <rPr>
        <vertAlign val="subscript"/>
        <sz val="10"/>
        <rFont val="Arial"/>
        <family val="2"/>
        <charset val="238"/>
      </rPr>
      <t>tr,vent</t>
    </r>
    <r>
      <rPr>
        <sz val="10"/>
        <rFont val="Arial"/>
        <family val="2"/>
        <charset val="238"/>
      </rPr>
      <t xml:space="preserve"> (W) </t>
    </r>
  </si>
  <si>
    <t>Gubici, W</t>
  </si>
  <si>
    <t>Gubici namota, W</t>
  </si>
  <si>
    <t>Gubici četkica, W</t>
  </si>
  <si>
    <t>Uži gubici, W</t>
  </si>
  <si>
    <t>200/100</t>
  </si>
  <si>
    <t>0.3/0.6</t>
  </si>
  <si>
    <t>Istosmjerni izvor MRGN</t>
  </si>
  <si>
    <t>Poredna dioda</t>
  </si>
  <si>
    <t>Kabeli</t>
  </si>
  <si>
    <t>Jednofazni regulacijski transformator 10 A, 1200VA</t>
  </si>
  <si>
    <t>Pogonski stroj AM Siemens</t>
  </si>
  <si>
    <t>Pretvarač napona i frekvencije</t>
  </si>
  <si>
    <t>Poredna dioda 2x</t>
  </si>
  <si>
    <t>Greatzov spoj 2x</t>
  </si>
  <si>
    <t>Struja armature, A</t>
  </si>
  <si>
    <t>Djed Mraz</t>
  </si>
  <si>
    <t>hohoho</t>
  </si>
  <si>
    <t>16.12.2020.</t>
  </si>
  <si>
    <r>
      <t>U</t>
    </r>
    <r>
      <rPr>
        <vertAlign val="superscript"/>
        <sz val="10"/>
        <rFont val="Arial"/>
        <family val="2"/>
      </rPr>
      <t>2</t>
    </r>
  </si>
  <si>
    <t>Tablica 2 - Mjerene vrijednosti za otpor armaturnog i pomoćnog namota + četkice</t>
  </si>
  <si>
    <r>
      <t>R</t>
    </r>
    <r>
      <rPr>
        <vertAlign val="subscript"/>
        <sz val="10"/>
        <rFont val="Calibri"/>
        <family val="2"/>
        <scheme val="minor"/>
      </rPr>
      <t>a+pp+ckt</t>
    </r>
    <r>
      <rPr>
        <sz val="10"/>
        <rFont val="Calibri"/>
        <family val="2"/>
        <scheme val="minor"/>
      </rPr>
      <t xml:space="preserve"> (</t>
    </r>
    <r>
      <rPr>
        <sz val="10"/>
        <rFont val="Calibri"/>
        <family val="2"/>
      </rPr>
      <t>Ω</t>
    </r>
    <r>
      <rPr>
        <sz val="11.5"/>
        <rFont val="Calibri"/>
        <family val="2"/>
      </rPr>
      <t>)</t>
    </r>
  </si>
  <si>
    <t>I (A)</t>
  </si>
  <si>
    <t>Jednofazni regulacijski transformator 4 A, 1200VA 2x</t>
  </si>
  <si>
    <t>Mjerenje otpora namota i prazni hod DC stroja</t>
  </si>
  <si>
    <t>2/BP5000T07</t>
  </si>
  <si>
    <t>3535D</t>
  </si>
  <si>
    <t>W20002052270</t>
  </si>
  <si>
    <t>BALDOR</t>
  </si>
  <si>
    <t>Otpor armaturnog i pomoćnog namota (bez četkica)</t>
  </si>
  <si>
    <r>
      <t>R</t>
    </r>
    <r>
      <rPr>
        <vertAlign val="subscript"/>
        <sz val="10"/>
        <rFont val="Arial"/>
        <family val="2"/>
      </rPr>
      <t>a,</t>
    </r>
    <r>
      <rPr>
        <vertAlign val="subscript"/>
        <sz val="10"/>
        <rFont val="Arial"/>
        <family val="2"/>
        <charset val="238"/>
      </rPr>
      <t>pp_ok</t>
    </r>
    <r>
      <rPr>
        <sz val="10"/>
        <rFont val="Arial"/>
        <family val="2"/>
        <charset val="238"/>
      </rPr>
      <t xml:space="preserve"> (Ω)</t>
    </r>
  </si>
  <si>
    <r>
      <t>R</t>
    </r>
    <r>
      <rPr>
        <vertAlign val="subscript"/>
        <sz val="9"/>
        <rFont val="Arial"/>
        <family val="2"/>
      </rPr>
      <t>a,pp_25</t>
    </r>
    <r>
      <rPr>
        <sz val="9"/>
        <rFont val="Arial"/>
        <family val="2"/>
      </rPr>
      <t xml:space="preserve"> (Ω)</t>
    </r>
  </si>
  <si>
    <t>Otpor armaturnog i pomoćnog namota na 25°C</t>
  </si>
  <si>
    <r>
      <t>P</t>
    </r>
    <r>
      <rPr>
        <i/>
        <vertAlign val="subscript"/>
        <sz val="10"/>
        <rFont val="Arial"/>
        <family val="2"/>
      </rPr>
      <t>0</t>
    </r>
    <r>
      <rPr>
        <i/>
        <sz val="10"/>
        <rFont val="Arial"/>
        <family val="2"/>
      </rPr>
      <t xml:space="preserve"> = U</t>
    </r>
    <r>
      <rPr>
        <i/>
        <vertAlign val="subscript"/>
        <sz val="10"/>
        <rFont val="Arial"/>
        <family val="2"/>
      </rPr>
      <t>a</t>
    </r>
    <r>
      <rPr>
        <i/>
        <sz val="10"/>
        <rFont val="Arial"/>
        <family val="2"/>
      </rPr>
      <t xml:space="preserve"> I</t>
    </r>
    <r>
      <rPr>
        <i/>
        <vertAlign val="subscript"/>
        <sz val="10"/>
        <rFont val="Arial"/>
        <family val="2"/>
      </rPr>
      <t>a</t>
    </r>
  </si>
  <si>
    <r>
      <t>P</t>
    </r>
    <r>
      <rPr>
        <i/>
        <vertAlign val="subscript"/>
        <sz val="10"/>
        <rFont val="Arial"/>
        <family val="2"/>
      </rPr>
      <t>Cu10</t>
    </r>
    <r>
      <rPr>
        <i/>
        <sz val="10"/>
        <rFont val="Arial"/>
        <family val="2"/>
      </rPr>
      <t xml:space="preserve"> = R</t>
    </r>
    <r>
      <rPr>
        <i/>
        <vertAlign val="subscript"/>
        <sz val="10"/>
        <rFont val="Arial"/>
        <family val="2"/>
      </rPr>
      <t>a,pp_25</t>
    </r>
    <r>
      <rPr>
        <i/>
        <sz val="10"/>
        <rFont val="Arial"/>
        <family val="2"/>
      </rPr>
      <t xml:space="preserve"> I</t>
    </r>
    <r>
      <rPr>
        <i/>
        <vertAlign val="subscript"/>
        <sz val="10"/>
        <rFont val="Arial"/>
        <family val="2"/>
      </rPr>
      <t>a</t>
    </r>
    <r>
      <rPr>
        <i/>
        <vertAlign val="superscript"/>
        <sz val="10"/>
        <rFont val="Arial"/>
        <family val="2"/>
      </rPr>
      <t>2</t>
    </r>
  </si>
  <si>
    <r>
      <t>P</t>
    </r>
    <r>
      <rPr>
        <i/>
        <vertAlign val="subscript"/>
        <sz val="10"/>
        <rFont val="Arial"/>
        <family val="2"/>
      </rPr>
      <t>ckt</t>
    </r>
    <r>
      <rPr>
        <i/>
        <sz val="10"/>
        <rFont val="Arial"/>
        <family val="2"/>
      </rPr>
      <t xml:space="preserve"> = ΔU I</t>
    </r>
    <r>
      <rPr>
        <i/>
        <vertAlign val="subscript"/>
        <sz val="10"/>
        <rFont val="Arial"/>
        <family val="2"/>
      </rPr>
      <t>a</t>
    </r>
  </si>
  <si>
    <r>
      <t>P</t>
    </r>
    <r>
      <rPr>
        <i/>
        <vertAlign val="subscript"/>
        <sz val="10"/>
        <rFont val="Arial"/>
        <family val="2"/>
      </rPr>
      <t>0</t>
    </r>
    <r>
      <rPr>
        <i/>
        <sz val="10"/>
        <rFont val="Arial"/>
        <family val="2"/>
      </rPr>
      <t>' = P</t>
    </r>
    <r>
      <rPr>
        <i/>
        <vertAlign val="subscript"/>
        <sz val="10"/>
        <rFont val="Arial"/>
        <family val="2"/>
      </rPr>
      <t>0</t>
    </r>
    <r>
      <rPr>
        <i/>
        <sz val="10"/>
        <rFont val="Arial"/>
        <family val="2"/>
      </rPr>
      <t xml:space="preserve"> - P</t>
    </r>
    <r>
      <rPr>
        <i/>
        <vertAlign val="subscript"/>
        <sz val="10"/>
        <rFont val="Arial"/>
        <family val="2"/>
      </rPr>
      <t>Cu10</t>
    </r>
    <r>
      <rPr>
        <i/>
        <sz val="10"/>
        <rFont val="Arial"/>
        <family val="2"/>
      </rPr>
      <t xml:space="preserve"> - P</t>
    </r>
    <r>
      <rPr>
        <i/>
        <vertAlign val="subscript"/>
        <sz val="10"/>
        <rFont val="Arial"/>
        <family val="2"/>
      </rPr>
      <t>ckt</t>
    </r>
  </si>
  <si>
    <t>Sretan Božić i nova godina :) :) :) :)</t>
  </si>
  <si>
    <t>Multimetar Fluke 87 V (ampermetar)</t>
  </si>
  <si>
    <t>Multimetar Fluke 179 (voltmetar)</t>
  </si>
  <si>
    <t>Graetzov spoj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</si>
</sst>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8">
    <font>
      <sz val="10"/>
      <name val="Arial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b/>
      <sz val="12"/>
      <name val="Arial"/>
      <family val="2"/>
      <charset val="238"/>
    </font>
    <font>
      <vertAlign val="subscript"/>
      <sz val="10"/>
      <name val="Arial"/>
      <family val="2"/>
      <charset val="238"/>
    </font>
    <font>
      <sz val="10"/>
      <name val="SymbolPS"/>
      <family val="1"/>
      <charset val="2"/>
    </font>
    <font>
      <b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10"/>
      <name val="Arial"/>
      <family val="2"/>
      <charset val="238"/>
    </font>
    <font>
      <i/>
      <sz val="10"/>
      <name val="Symbol"/>
      <family val="1"/>
      <charset val="2"/>
    </font>
    <font>
      <vertAlign val="superscript"/>
      <sz val="10"/>
      <name val="Arial"/>
      <family val="2"/>
      <charset val="238"/>
    </font>
    <font>
      <sz val="8"/>
      <name val="Arial"/>
      <family val="2"/>
    </font>
    <font>
      <b/>
      <sz val="12"/>
      <name val="Arial"/>
      <family val="2"/>
    </font>
    <font>
      <i/>
      <sz val="9"/>
      <name val="Arial"/>
      <family val="2"/>
      <charset val="238"/>
    </font>
    <font>
      <sz val="9"/>
      <name val="Arial"/>
      <family val="2"/>
      <charset val="238"/>
    </font>
    <font>
      <sz val="9"/>
      <name val="Arial"/>
      <family val="2"/>
    </font>
    <font>
      <sz val="9"/>
      <name val="SymbolPS"/>
      <family val="1"/>
      <charset val="2"/>
    </font>
    <font>
      <sz val="9"/>
      <name val="Times New Roman"/>
      <family val="1"/>
      <charset val="238"/>
    </font>
    <font>
      <b/>
      <sz val="8"/>
      <name val="Arial"/>
      <family val="2"/>
    </font>
    <font>
      <b/>
      <sz val="8"/>
      <name val="Arial"/>
      <family val="2"/>
    </font>
    <font>
      <vertAlign val="subscript"/>
      <sz val="10"/>
      <name val="Times New Roman"/>
      <family val="1"/>
      <charset val="238"/>
    </font>
    <font>
      <i/>
      <vertAlign val="subscript"/>
      <sz val="10"/>
      <name val="Arial"/>
      <family val="2"/>
    </font>
    <font>
      <sz val="11"/>
      <name val="Calibri"/>
      <family val="2"/>
    </font>
    <font>
      <i/>
      <sz val="10"/>
      <name val="Calibri"/>
      <family val="2"/>
      <scheme val="minor"/>
    </font>
    <font>
      <sz val="10"/>
      <name val="Calibri"/>
      <family val="2"/>
    </font>
    <font>
      <sz val="10"/>
      <name val="Calibri"/>
      <family val="2"/>
      <scheme val="minor"/>
    </font>
    <font>
      <sz val="11.5"/>
      <name val="Calibri"/>
      <family val="2"/>
    </font>
    <font>
      <vertAlign val="subscript"/>
      <sz val="10"/>
      <name val="Calibri"/>
      <family val="2"/>
      <scheme val="minor"/>
    </font>
    <font>
      <vertAlign val="subscript"/>
      <sz val="10"/>
      <name val="Arial"/>
      <family val="2"/>
    </font>
    <font>
      <i/>
      <vertAlign val="superscript"/>
      <sz val="10"/>
      <name val="Arial"/>
      <family val="2"/>
    </font>
    <font>
      <sz val="7"/>
      <name val="Arial"/>
      <family val="2"/>
    </font>
    <font>
      <sz val="10"/>
      <name val="Times New Roman"/>
      <family val="1"/>
    </font>
    <font>
      <vertAlign val="superscript"/>
      <sz val="10"/>
      <name val="Arial"/>
      <family val="2"/>
    </font>
    <font>
      <i/>
      <sz val="9"/>
      <name val="Arial"/>
      <family val="2"/>
    </font>
    <font>
      <vertAlign val="subscript"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8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5" fillId="0" borderId="0" xfId="0" applyFont="1" applyFill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1" fillId="0" borderId="0" xfId="0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0" fontId="16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quotePrefix="1" applyFill="1" applyBorder="1" applyAlignment="1">
      <alignment horizontal="right" vertical="center"/>
    </xf>
    <xf numFmtId="0" fontId="8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vertical="center"/>
    </xf>
    <xf numFmtId="2" fontId="0" fillId="0" borderId="0" xfId="0" applyNumberFormat="1"/>
    <xf numFmtId="0" fontId="6" fillId="0" borderId="0" xfId="0" applyFont="1" applyFill="1" applyBorder="1" applyAlignment="1">
      <alignment vertical="center"/>
    </xf>
    <xf numFmtId="0" fontId="7" fillId="0" borderId="0" xfId="0" applyFont="1"/>
    <xf numFmtId="0" fontId="0" fillId="0" borderId="0" xfId="0" quotePrefix="1"/>
    <xf numFmtId="0" fontId="0" fillId="0" borderId="10" xfId="0" applyFill="1" applyBorder="1" applyAlignment="1">
      <alignment vertical="center"/>
    </xf>
    <xf numFmtId="0" fontId="11" fillId="0" borderId="1" xfId="0" applyFont="1" applyBorder="1" applyAlignment="1">
      <alignment horizontal="left"/>
    </xf>
    <xf numFmtId="0" fontId="12" fillId="0" borderId="2" xfId="0" applyFont="1" applyBorder="1" applyAlignment="1"/>
    <xf numFmtId="0" fontId="6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/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0" fillId="0" borderId="9" xfId="0" applyFill="1" applyBorder="1" applyAlignment="1">
      <alignment vertical="center"/>
    </xf>
    <xf numFmtId="0" fontId="0" fillId="0" borderId="9" xfId="0" applyFill="1" applyBorder="1" applyAlignment="1">
      <alignment horizontal="center" vertical="center"/>
    </xf>
    <xf numFmtId="0" fontId="0" fillId="4" borderId="11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0" borderId="11" xfId="0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2" fillId="0" borderId="0" xfId="0" applyFont="1" applyFill="1" applyBorder="1" applyAlignment="1"/>
    <xf numFmtId="0" fontId="11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right" vertical="center"/>
    </xf>
    <xf numFmtId="0" fontId="0" fillId="4" borderId="7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4" borderId="9" xfId="0" applyFill="1" applyBorder="1" applyAlignment="1"/>
    <xf numFmtId="0" fontId="0" fillId="4" borderId="0" xfId="0" applyFill="1" applyBorder="1" applyAlignment="1"/>
    <xf numFmtId="0" fontId="0" fillId="4" borderId="10" xfId="0" applyFill="1" applyBorder="1" applyAlignment="1"/>
    <xf numFmtId="0" fontId="0" fillId="4" borderId="9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12" xfId="0" applyFill="1" applyBorder="1" applyAlignment="1">
      <alignment vertical="center"/>
    </xf>
    <xf numFmtId="0" fontId="25" fillId="0" borderId="2" xfId="0" applyFont="1" applyBorder="1"/>
    <xf numFmtId="0" fontId="0" fillId="0" borderId="1" xfId="0" applyFill="1" applyBorder="1" applyAlignment="1">
      <alignment vertical="center"/>
    </xf>
    <xf numFmtId="0" fontId="10" fillId="0" borderId="2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left"/>
    </xf>
    <xf numFmtId="0" fontId="28" fillId="0" borderId="2" xfId="0" applyFont="1" applyFill="1" applyBorder="1" applyAlignment="1"/>
    <xf numFmtId="0" fontId="10" fillId="0" borderId="2" xfId="0" applyFont="1" applyBorder="1" applyAlignment="1">
      <alignment vertical="center"/>
    </xf>
    <xf numFmtId="0" fontId="9" fillId="0" borderId="0" xfId="0" applyFont="1" applyFill="1" applyBorder="1" applyAlignment="1">
      <alignment vertical="center" wrapText="1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 indent="4"/>
    </xf>
    <xf numFmtId="0" fontId="0" fillId="0" borderId="0" xfId="0" applyFill="1" applyBorder="1"/>
    <xf numFmtId="0" fontId="21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9" fillId="4" borderId="9" xfId="0" applyFont="1" applyFill="1" applyBorder="1" applyAlignment="1">
      <alignment vertical="center" wrapText="1"/>
    </xf>
    <xf numFmtId="0" fontId="7" fillId="4" borderId="0" xfId="0" applyFont="1" applyFill="1" applyBorder="1" applyAlignment="1">
      <alignment vertical="center"/>
    </xf>
    <xf numFmtId="164" fontId="0" fillId="4" borderId="0" xfId="0" quotePrefix="1" applyNumberFormat="1" applyFill="1" applyBorder="1" applyAlignment="1">
      <alignment horizontal="center" vertical="center"/>
    </xf>
    <xf numFmtId="0" fontId="21" fillId="4" borderId="9" xfId="0" applyFont="1" applyFill="1" applyBorder="1" applyAlignment="1">
      <alignment vertical="center"/>
    </xf>
    <xf numFmtId="0" fontId="21" fillId="4" borderId="0" xfId="0" applyFont="1" applyFill="1" applyBorder="1" applyAlignment="1">
      <alignment vertical="center"/>
    </xf>
    <xf numFmtId="0" fontId="21" fillId="4" borderId="10" xfId="0" applyFont="1" applyFill="1" applyBorder="1" applyAlignment="1">
      <alignment vertical="center"/>
    </xf>
    <xf numFmtId="0" fontId="21" fillId="4" borderId="11" xfId="0" applyFont="1" applyFill="1" applyBorder="1" applyAlignment="1">
      <alignment vertical="center"/>
    </xf>
    <xf numFmtId="0" fontId="21" fillId="4" borderId="6" xfId="0" applyFont="1" applyFill="1" applyBorder="1" applyAlignment="1">
      <alignment vertical="center"/>
    </xf>
    <xf numFmtId="0" fontId="21" fillId="4" borderId="12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5" borderId="2" xfId="0" applyFont="1" applyFill="1" applyBorder="1" applyAlignment="1">
      <alignment vertical="center"/>
    </xf>
    <xf numFmtId="0" fontId="9" fillId="5" borderId="1" xfId="0" applyFont="1" applyFill="1" applyBorder="1" applyAlignment="1">
      <alignment horizontal="right"/>
    </xf>
    <xf numFmtId="0" fontId="10" fillId="0" borderId="4" xfId="0" applyFont="1" applyBorder="1" applyAlignment="1">
      <alignment vertical="center"/>
    </xf>
    <xf numFmtId="0" fontId="11" fillId="0" borderId="1" xfId="0" applyFont="1" applyBorder="1" applyAlignment="1">
      <alignment horizontal="left"/>
    </xf>
    <xf numFmtId="0" fontId="6" fillId="6" borderId="0" xfId="0" applyFont="1" applyFill="1" applyBorder="1" applyAlignment="1">
      <alignment vertical="center"/>
    </xf>
    <xf numFmtId="0" fontId="0" fillId="6" borderId="0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1" fillId="6" borderId="0" xfId="0" applyFont="1" applyFill="1" applyAlignment="1"/>
    <xf numFmtId="0" fontId="12" fillId="6" borderId="0" xfId="0" applyFont="1" applyFill="1" applyBorder="1" applyAlignment="1"/>
    <xf numFmtId="0" fontId="11" fillId="6" borderId="0" xfId="0" applyFont="1" applyFill="1" applyBorder="1" applyAlignment="1">
      <alignment horizontal="left"/>
    </xf>
    <xf numFmtId="0" fontId="2" fillId="6" borderId="0" xfId="0" applyFont="1" applyFill="1" applyBorder="1" applyAlignment="1">
      <alignment vertical="center"/>
    </xf>
    <xf numFmtId="0" fontId="13" fillId="6" borderId="0" xfId="0" applyFont="1" applyFill="1" applyBorder="1" applyAlignment="1">
      <alignment horizontal="right" vertical="center"/>
    </xf>
    <xf numFmtId="0" fontId="0" fillId="6" borderId="0" xfId="0" applyFill="1" applyBorder="1" applyAlignment="1"/>
    <xf numFmtId="0" fontId="11" fillId="6" borderId="0" xfId="0" applyFont="1" applyFill="1" applyBorder="1" applyAlignment="1">
      <alignment vertical="center"/>
    </xf>
    <xf numFmtId="0" fontId="5" fillId="6" borderId="0" xfId="0" applyFont="1" applyFill="1" applyBorder="1" applyAlignment="1">
      <alignment horizontal="right" vertical="center"/>
    </xf>
    <xf numFmtId="165" fontId="0" fillId="0" borderId="0" xfId="0" applyNumberFormat="1" applyFill="1" applyBorder="1" applyAlignment="1">
      <alignment horizontal="center" vertical="center" wrapText="1"/>
    </xf>
    <xf numFmtId="165" fontId="0" fillId="4" borderId="9" xfId="0" applyNumberFormat="1" applyFill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/>
    </xf>
    <xf numFmtId="49" fontId="9" fillId="0" borderId="5" xfId="0" applyNumberFormat="1" applyFont="1" applyBorder="1" applyAlignment="1">
      <alignment vertical="center"/>
    </xf>
    <xf numFmtId="165" fontId="0" fillId="0" borderId="0" xfId="0" applyNumberFormat="1" applyFill="1" applyBorder="1" applyAlignment="1">
      <alignment vertical="center"/>
    </xf>
    <xf numFmtId="0" fontId="9" fillId="4" borderId="7" xfId="0" applyFont="1" applyFill="1" applyBorder="1" applyAlignment="1">
      <alignment vertical="center" wrapText="1"/>
    </xf>
    <xf numFmtId="0" fontId="9" fillId="4" borderId="4" xfId="0" applyFont="1" applyFill="1" applyBorder="1" applyAlignment="1">
      <alignment vertical="center" wrapText="1"/>
    </xf>
    <xf numFmtId="0" fontId="0" fillId="4" borderId="1" xfId="0" applyFill="1" applyBorder="1" applyAlignment="1">
      <alignment horizontal="right" vertical="center"/>
    </xf>
    <xf numFmtId="0" fontId="10" fillId="4" borderId="1" xfId="0" applyFont="1" applyFill="1" applyBorder="1" applyAlignment="1">
      <alignment horizontal="right" vertical="center"/>
    </xf>
    <xf numFmtId="0" fontId="26" fillId="5" borderId="2" xfId="0" applyFont="1" applyFill="1" applyBorder="1" applyAlignment="1"/>
    <xf numFmtId="0" fontId="10" fillId="4" borderId="7" xfId="0" applyFont="1" applyFill="1" applyBorder="1" applyAlignment="1">
      <alignment vertical="center"/>
    </xf>
    <xf numFmtId="0" fontId="10" fillId="4" borderId="9" xfId="0" applyFont="1" applyFill="1" applyBorder="1" applyAlignment="1"/>
    <xf numFmtId="0" fontId="10" fillId="4" borderId="9" xfId="0" applyFont="1" applyFill="1" applyBorder="1" applyAlignment="1">
      <alignment vertical="center"/>
    </xf>
    <xf numFmtId="0" fontId="10" fillId="4" borderId="11" xfId="0" applyFont="1" applyFill="1" applyBorder="1" applyAlignment="1">
      <alignment vertical="center"/>
    </xf>
    <xf numFmtId="0" fontId="10" fillId="4" borderId="7" xfId="0" applyFont="1" applyFill="1" applyBorder="1" applyAlignment="1"/>
    <xf numFmtId="0" fontId="18" fillId="5" borderId="5" xfId="0" quotePrefix="1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36" fillId="0" borderId="2" xfId="0" applyFont="1" applyBorder="1" applyAlignment="1">
      <alignment vertical="center"/>
    </xf>
    <xf numFmtId="0" fontId="10" fillId="5" borderId="1" xfId="0" applyFont="1" applyFill="1" applyBorder="1" applyAlignment="1">
      <alignment horizontal="left"/>
    </xf>
    <xf numFmtId="0" fontId="10" fillId="2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 wrapText="1"/>
    </xf>
    <xf numFmtId="0" fontId="21" fillId="0" borderId="6" xfId="0" applyFont="1" applyFill="1" applyBorder="1" applyAlignment="1">
      <alignment vertical="center" wrapText="1"/>
    </xf>
    <xf numFmtId="0" fontId="0" fillId="2" borderId="0" xfId="0" applyFill="1" applyBorder="1" applyAlignment="1">
      <alignment horizontal="center"/>
    </xf>
    <xf numFmtId="0" fontId="33" fillId="0" borderId="2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2" xfId="0" applyFont="1" applyBorder="1" applyAlignment="1">
      <alignment horizontal="left"/>
    </xf>
    <xf numFmtId="0" fontId="14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5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10" fillId="4" borderId="2" xfId="0" applyFont="1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6" fontId="0" fillId="4" borderId="2" xfId="0" applyNumberForma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66" fontId="0" fillId="4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4" borderId="11" xfId="0" applyFont="1" applyFill="1" applyBorder="1" applyAlignment="1">
      <alignment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Krivulja</a:t>
            </a:r>
            <a:r>
              <a:rPr lang="en-US" baseline="0"/>
              <a:t> magnetiziranja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'[1]Krivulja magnetiziranja'!$A$7:$A$40</c:f>
              <c:numCache>
                <c:formatCode>General</c:formatCode>
                <c:ptCount val="34"/>
                <c:pt idx="0">
                  <c:v>1.69</c:v>
                </c:pt>
                <c:pt idx="1">
                  <c:v>11.57</c:v>
                </c:pt>
                <c:pt idx="2">
                  <c:v>43.76</c:v>
                </c:pt>
                <c:pt idx="3">
                  <c:v>69.3</c:v>
                </c:pt>
                <c:pt idx="4">
                  <c:v>85.5</c:v>
                </c:pt>
                <c:pt idx="5">
                  <c:v>106.2</c:v>
                </c:pt>
                <c:pt idx="6">
                  <c:v>127.9</c:v>
                </c:pt>
                <c:pt idx="7">
                  <c:v>150.69999999999999</c:v>
                </c:pt>
                <c:pt idx="8">
                  <c:v>183.1</c:v>
                </c:pt>
                <c:pt idx="9">
                  <c:v>204</c:v>
                </c:pt>
                <c:pt idx="10">
                  <c:v>225.7</c:v>
                </c:pt>
                <c:pt idx="11">
                  <c:v>248.2</c:v>
                </c:pt>
                <c:pt idx="12">
                  <c:v>273.8</c:v>
                </c:pt>
                <c:pt idx="13">
                  <c:v>302.3</c:v>
                </c:pt>
                <c:pt idx="14">
                  <c:v>329.4</c:v>
                </c:pt>
                <c:pt idx="15">
                  <c:v>346.9</c:v>
                </c:pt>
                <c:pt idx="16">
                  <c:v>366.3</c:v>
                </c:pt>
                <c:pt idx="17">
                  <c:v>315.10000000000002</c:v>
                </c:pt>
                <c:pt idx="18">
                  <c:v>295.5</c:v>
                </c:pt>
                <c:pt idx="19">
                  <c:v>261.2</c:v>
                </c:pt>
                <c:pt idx="20">
                  <c:v>229.8</c:v>
                </c:pt>
                <c:pt idx="21">
                  <c:v>215.3</c:v>
                </c:pt>
                <c:pt idx="22">
                  <c:v>200.2</c:v>
                </c:pt>
                <c:pt idx="23">
                  <c:v>184</c:v>
                </c:pt>
                <c:pt idx="24">
                  <c:v>169.5</c:v>
                </c:pt>
                <c:pt idx="25">
                  <c:v>148.5</c:v>
                </c:pt>
                <c:pt idx="26">
                  <c:v>115.4</c:v>
                </c:pt>
                <c:pt idx="27">
                  <c:v>105.5</c:v>
                </c:pt>
                <c:pt idx="28">
                  <c:v>81.7</c:v>
                </c:pt>
                <c:pt idx="29">
                  <c:v>55.4</c:v>
                </c:pt>
                <c:pt idx="30">
                  <c:v>36.159999999999997</c:v>
                </c:pt>
                <c:pt idx="31">
                  <c:v>25.97</c:v>
                </c:pt>
                <c:pt idx="32">
                  <c:v>13.79</c:v>
                </c:pt>
                <c:pt idx="33">
                  <c:v>3.43</c:v>
                </c:pt>
              </c:numCache>
            </c:numRef>
          </c:xVal>
          <c:yVal>
            <c:numRef>
              <c:f>'[1]Krivulja magnetiziranja'!$B$7:$B$40</c:f>
              <c:numCache>
                <c:formatCode>General</c:formatCode>
                <c:ptCount val="34"/>
                <c:pt idx="0">
                  <c:v>0.872</c:v>
                </c:pt>
                <c:pt idx="1">
                  <c:v>7.38</c:v>
                </c:pt>
                <c:pt idx="2">
                  <c:v>30.59</c:v>
                </c:pt>
                <c:pt idx="3">
                  <c:v>48.79</c:v>
                </c:pt>
                <c:pt idx="4">
                  <c:v>59.24</c:v>
                </c:pt>
                <c:pt idx="5">
                  <c:v>72.7</c:v>
                </c:pt>
                <c:pt idx="6">
                  <c:v>85.1</c:v>
                </c:pt>
                <c:pt idx="7">
                  <c:v>96.9</c:v>
                </c:pt>
                <c:pt idx="8">
                  <c:v>110.2</c:v>
                </c:pt>
                <c:pt idx="9">
                  <c:v>116.5</c:v>
                </c:pt>
                <c:pt idx="10">
                  <c:v>121.9</c:v>
                </c:pt>
                <c:pt idx="11">
                  <c:v>126.4</c:v>
                </c:pt>
                <c:pt idx="12">
                  <c:v>130.69999999999999</c:v>
                </c:pt>
                <c:pt idx="13">
                  <c:v>134.9</c:v>
                </c:pt>
                <c:pt idx="14">
                  <c:v>138.19999999999999</c:v>
                </c:pt>
                <c:pt idx="15">
                  <c:v>140.19999999999999</c:v>
                </c:pt>
                <c:pt idx="16">
                  <c:v>142.19999999999999</c:v>
                </c:pt>
                <c:pt idx="17">
                  <c:v>137.80000000000001</c:v>
                </c:pt>
                <c:pt idx="18">
                  <c:v>135.5</c:v>
                </c:pt>
                <c:pt idx="19">
                  <c:v>130.9</c:v>
                </c:pt>
                <c:pt idx="20">
                  <c:v>125.5</c:v>
                </c:pt>
                <c:pt idx="21">
                  <c:v>122.5</c:v>
                </c:pt>
                <c:pt idx="22">
                  <c:v>119.2</c:v>
                </c:pt>
                <c:pt idx="23">
                  <c:v>114.4</c:v>
                </c:pt>
                <c:pt idx="24">
                  <c:v>109.6</c:v>
                </c:pt>
                <c:pt idx="25">
                  <c:v>101.2</c:v>
                </c:pt>
                <c:pt idx="26">
                  <c:v>84.4</c:v>
                </c:pt>
                <c:pt idx="27">
                  <c:v>78.400000000000006</c:v>
                </c:pt>
                <c:pt idx="28">
                  <c:v>64.2</c:v>
                </c:pt>
                <c:pt idx="29">
                  <c:v>43.93</c:v>
                </c:pt>
                <c:pt idx="30">
                  <c:v>29.73</c:v>
                </c:pt>
                <c:pt idx="31">
                  <c:v>21.46</c:v>
                </c:pt>
                <c:pt idx="32">
                  <c:v>11.73</c:v>
                </c:pt>
                <c:pt idx="33">
                  <c:v>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86-4FAB-8BDE-33CA85C15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79487"/>
        <c:axId val="962112031"/>
      </c:scatterChart>
      <c:valAx>
        <c:axId val="126417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62112031"/>
        <c:crosses val="autoZero"/>
        <c:crossBetween val="midCat"/>
      </c:valAx>
      <c:valAx>
        <c:axId val="96211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26417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Krivulja užih gubitaka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Sheet1!$B$141:$B$148</c:f>
              <c:numCache>
                <c:formatCode>General</c:formatCode>
                <c:ptCount val="8"/>
                <c:pt idx="0">
                  <c:v>190</c:v>
                </c:pt>
                <c:pt idx="1">
                  <c:v>180.1</c:v>
                </c:pt>
                <c:pt idx="2">
                  <c:v>168.4</c:v>
                </c:pt>
                <c:pt idx="3">
                  <c:v>153</c:v>
                </c:pt>
                <c:pt idx="4">
                  <c:v>139</c:v>
                </c:pt>
                <c:pt idx="5">
                  <c:v>121.7</c:v>
                </c:pt>
                <c:pt idx="6">
                  <c:v>107.3</c:v>
                </c:pt>
                <c:pt idx="7">
                  <c:v>96.8</c:v>
                </c:pt>
              </c:numCache>
            </c:numRef>
          </c:xVal>
          <c:yVal>
            <c:numRef>
              <c:f>Sheet1!$N$141:$N$148</c:f>
              <c:numCache>
                <c:formatCode>0.0</c:formatCode>
                <c:ptCount val="8"/>
                <c:pt idx="0">
                  <c:v>90.952499025311894</c:v>
                </c:pt>
                <c:pt idx="1">
                  <c:v>81.005696021773034</c:v>
                </c:pt>
                <c:pt idx="2">
                  <c:v>72.987718502579185</c:v>
                </c:pt>
                <c:pt idx="3">
                  <c:v>66.877805227327258</c:v>
                </c:pt>
                <c:pt idx="4">
                  <c:v>61.923978676823417</c:v>
                </c:pt>
                <c:pt idx="5">
                  <c:v>58.775989819757676</c:v>
                </c:pt>
                <c:pt idx="6">
                  <c:v>57.942465206633869</c:v>
                </c:pt>
                <c:pt idx="7">
                  <c:v>56.651832454114682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42-4EC8-B573-B76796FAC24F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Sheet1!$B$141:$B$148</c:f>
              <c:numCache>
                <c:formatCode>General</c:formatCode>
                <c:ptCount val="8"/>
                <c:pt idx="0">
                  <c:v>190</c:v>
                </c:pt>
                <c:pt idx="1">
                  <c:v>180.1</c:v>
                </c:pt>
                <c:pt idx="2">
                  <c:v>168.4</c:v>
                </c:pt>
                <c:pt idx="3">
                  <c:v>153</c:v>
                </c:pt>
                <c:pt idx="4">
                  <c:v>139</c:v>
                </c:pt>
                <c:pt idx="5">
                  <c:v>121.7</c:v>
                </c:pt>
                <c:pt idx="6">
                  <c:v>107.3</c:v>
                </c:pt>
                <c:pt idx="7">
                  <c:v>96.8</c:v>
                </c:pt>
              </c:numCache>
            </c:numRef>
          </c:xVal>
          <c:yVal>
            <c:numRef>
              <c:f>Sheet1!$O$141:$O$148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42-4EC8-B573-B76796FAC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29520"/>
        <c:axId val="509829848"/>
      </c:scatterChart>
      <c:valAx>
        <c:axId val="50982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09829848"/>
        <c:crosses val="autoZero"/>
        <c:crossBetween val="midCat"/>
      </c:valAx>
      <c:valAx>
        <c:axId val="50982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0982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6.0185185185185182E-2"/>
          <c:w val="0.84586351706036744"/>
          <c:h val="0.73577136191309422"/>
        </c:manualLayout>
      </c:layout>
      <c:scatterChart>
        <c:scatterStyle val="smoothMarker"/>
        <c:varyColors val="0"/>
        <c:ser>
          <c:idx val="1"/>
          <c:order val="0"/>
          <c:tx>
            <c:v>Po' (U^2)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00"/>
            <c:backward val="500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r-Latn-RS"/>
                </a:p>
              </c:txPr>
            </c:trendlineLbl>
          </c:trendline>
          <c:xVal>
            <c:numRef>
              <c:f>Sheet1!$P$143:$P$148</c:f>
              <c:numCache>
                <c:formatCode>0.00</c:formatCode>
                <c:ptCount val="6"/>
                <c:pt idx="2">
                  <c:v>19321</c:v>
                </c:pt>
                <c:pt idx="3">
                  <c:v>14810.890000000001</c:v>
                </c:pt>
                <c:pt idx="4">
                  <c:v>11513.289999999999</c:v>
                </c:pt>
                <c:pt idx="5">
                  <c:v>9370.24</c:v>
                </c:pt>
              </c:numCache>
            </c:numRef>
          </c:xVal>
          <c:yVal>
            <c:numRef>
              <c:f>Sheet1!$N$143:$N$148</c:f>
              <c:numCache>
                <c:formatCode>0.0</c:formatCode>
                <c:ptCount val="6"/>
                <c:pt idx="0">
                  <c:v>72.987718502579185</c:v>
                </c:pt>
                <c:pt idx="1">
                  <c:v>66.877805227327258</c:v>
                </c:pt>
                <c:pt idx="2">
                  <c:v>61.923978676823417</c:v>
                </c:pt>
                <c:pt idx="3">
                  <c:v>58.775989819757676</c:v>
                </c:pt>
                <c:pt idx="4">
                  <c:v>57.942465206633869</c:v>
                </c:pt>
                <c:pt idx="5">
                  <c:v>56.651832454114682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7B-4507-B318-08410F633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016080"/>
        <c:axId val="518016408"/>
      </c:scatterChart>
      <c:valAx>
        <c:axId val="518016080"/>
        <c:scaling>
          <c:orientation val="minMax"/>
          <c:max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18016408"/>
        <c:crosses val="autoZero"/>
        <c:crossBetween val="midCat"/>
        <c:majorUnit val="10000"/>
        <c:minorUnit val="2000"/>
      </c:valAx>
      <c:valAx>
        <c:axId val="51801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1801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4.png"/><Relationship Id="rId7" Type="http://schemas.openxmlformats.org/officeDocument/2006/relationships/image" Target="../media/image7.pn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6" Type="http://schemas.openxmlformats.org/officeDocument/2006/relationships/image" Target="../media/image6.png"/><Relationship Id="rId5" Type="http://schemas.openxmlformats.org/officeDocument/2006/relationships/chart" Target="../charts/chart1.xml"/><Relationship Id="rId4" Type="http://schemas.openxmlformats.org/officeDocument/2006/relationships/image" Target="../media/image5.png"/><Relationship Id="rId9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161925</xdr:colOff>
          <xdr:row>51</xdr:row>
          <xdr:rowOff>9525</xdr:rowOff>
        </xdr:from>
        <xdr:to>
          <xdr:col>16</xdr:col>
          <xdr:colOff>342900</xdr:colOff>
          <xdr:row>53</xdr:row>
          <xdr:rowOff>152400</xdr:rowOff>
        </xdr:to>
        <xdr:sp macro="" textlink="">
          <xdr:nvSpPr>
            <xdr:cNvPr id="1081" name="Object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173935</xdr:colOff>
      <xdr:row>0</xdr:row>
      <xdr:rowOff>223630</xdr:rowOff>
    </xdr:from>
    <xdr:to>
      <xdr:col>2</xdr:col>
      <xdr:colOff>550430</xdr:colOff>
      <xdr:row>3</xdr:row>
      <xdr:rowOff>33131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935" y="223630"/>
          <a:ext cx="890017" cy="554936"/>
        </a:xfrm>
        <a:prstGeom prst="rect">
          <a:avLst/>
        </a:prstGeom>
      </xdr:spPr>
    </xdr:pic>
    <xdr:clientData/>
  </xdr:twoCellAnchor>
  <xdr:twoCellAnchor editAs="oneCell">
    <xdr:from>
      <xdr:col>14</xdr:col>
      <xdr:colOff>91109</xdr:colOff>
      <xdr:row>0</xdr:row>
      <xdr:rowOff>198782</xdr:rowOff>
    </xdr:from>
    <xdr:to>
      <xdr:col>16</xdr:col>
      <xdr:colOff>328518</xdr:colOff>
      <xdr:row>3</xdr:row>
      <xdr:rowOff>99389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8348" y="198782"/>
          <a:ext cx="916583" cy="646042"/>
        </a:xfrm>
        <a:prstGeom prst="rect">
          <a:avLst/>
        </a:prstGeom>
      </xdr:spPr>
    </xdr:pic>
    <xdr:clientData/>
  </xdr:twoCellAnchor>
  <xdr:twoCellAnchor editAs="oneCell">
    <xdr:from>
      <xdr:col>8</xdr:col>
      <xdr:colOff>173935</xdr:colOff>
      <xdr:row>7</xdr:row>
      <xdr:rowOff>107674</xdr:rowOff>
    </xdr:from>
    <xdr:to>
      <xdr:col>16</xdr:col>
      <xdr:colOff>68410</xdr:colOff>
      <xdr:row>12</xdr:row>
      <xdr:rowOff>28047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39109" y="1466022"/>
          <a:ext cx="2685714" cy="914286"/>
        </a:xfrm>
        <a:prstGeom prst="rect">
          <a:avLst/>
        </a:prstGeom>
      </xdr:spPr>
    </xdr:pic>
    <xdr:clientData/>
  </xdr:twoCellAnchor>
  <xdr:twoCellAnchor editAs="oneCell">
    <xdr:from>
      <xdr:col>4</xdr:col>
      <xdr:colOff>256760</xdr:colOff>
      <xdr:row>21</xdr:row>
      <xdr:rowOff>57978</xdr:rowOff>
    </xdr:from>
    <xdr:to>
      <xdr:col>12</xdr:col>
      <xdr:colOff>408992</xdr:colOff>
      <xdr:row>26</xdr:row>
      <xdr:rowOff>140804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2586" y="4199282"/>
          <a:ext cx="3191949" cy="1093305"/>
        </a:xfrm>
        <a:prstGeom prst="rect">
          <a:avLst/>
        </a:prstGeom>
      </xdr:spPr>
    </xdr:pic>
    <xdr:clientData/>
  </xdr:twoCellAnchor>
  <xdr:twoCellAnchor>
    <xdr:from>
      <xdr:col>8</xdr:col>
      <xdr:colOff>49696</xdr:colOff>
      <xdr:row>87</xdr:row>
      <xdr:rowOff>33131</xdr:rowOff>
    </xdr:from>
    <xdr:to>
      <xdr:col>16</xdr:col>
      <xdr:colOff>364435</xdr:colOff>
      <xdr:row>104</xdr:row>
      <xdr:rowOff>91109</xdr:rowOff>
    </xdr:to>
    <xdr:graphicFrame macro="">
      <xdr:nvGraphicFramePr>
        <xdr:cNvPr id="12" name="Grafikon 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16564</xdr:colOff>
      <xdr:row>59</xdr:row>
      <xdr:rowOff>21514</xdr:rowOff>
    </xdr:from>
    <xdr:to>
      <xdr:col>11</xdr:col>
      <xdr:colOff>314739</xdr:colOff>
      <xdr:row>68</xdr:row>
      <xdr:rowOff>112678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20347" y="10979405"/>
          <a:ext cx="2095501" cy="1582034"/>
        </a:xfrm>
        <a:prstGeom prst="rect">
          <a:avLst/>
        </a:prstGeom>
      </xdr:spPr>
    </xdr:pic>
    <xdr:clientData/>
  </xdr:twoCellAnchor>
  <xdr:twoCellAnchor editAs="oneCell">
    <xdr:from>
      <xdr:col>2</xdr:col>
      <xdr:colOff>488674</xdr:colOff>
      <xdr:row>111</xdr:row>
      <xdr:rowOff>41413</xdr:rowOff>
    </xdr:from>
    <xdr:to>
      <xdr:col>13</xdr:col>
      <xdr:colOff>325612</xdr:colOff>
      <xdr:row>119</xdr:row>
      <xdr:rowOff>139597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02196" y="20358652"/>
          <a:ext cx="4036220" cy="1423401"/>
        </a:xfrm>
        <a:prstGeom prst="rect">
          <a:avLst/>
        </a:prstGeom>
      </xdr:spPr>
    </xdr:pic>
    <xdr:clientData/>
  </xdr:twoCellAnchor>
  <xdr:twoCellAnchor>
    <xdr:from>
      <xdr:col>4</xdr:col>
      <xdr:colOff>186360</xdr:colOff>
      <xdr:row>156</xdr:row>
      <xdr:rowOff>57979</xdr:rowOff>
    </xdr:from>
    <xdr:to>
      <xdr:col>12</xdr:col>
      <xdr:colOff>298175</xdr:colOff>
      <xdr:row>171</xdr:row>
      <xdr:rowOff>49695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91108</xdr:colOff>
      <xdr:row>175</xdr:row>
      <xdr:rowOff>149086</xdr:rowOff>
    </xdr:from>
    <xdr:to>
      <xdr:col>12</xdr:col>
      <xdr:colOff>347871</xdr:colOff>
      <xdr:row>189</xdr:row>
      <xdr:rowOff>198781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ra/Desktop/EPE%20-%201.lab%20vje&#382;ba_Gubici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jerenje otpora namota"/>
      <sheetName val="Krivulja magnetiziranja"/>
      <sheetName val="PH"/>
      <sheetName val="Kabeli ukupno"/>
    </sheetNames>
    <sheetDataSet>
      <sheetData sheetId="0"/>
      <sheetData sheetId="1">
        <row r="7">
          <cell r="A7">
            <v>1.69</v>
          </cell>
          <cell r="B7">
            <v>0.872</v>
          </cell>
        </row>
        <row r="8">
          <cell r="A8">
            <v>11.57</v>
          </cell>
          <cell r="B8">
            <v>7.38</v>
          </cell>
        </row>
        <row r="9">
          <cell r="A9">
            <v>43.76</v>
          </cell>
          <cell r="B9">
            <v>30.59</v>
          </cell>
        </row>
        <row r="10">
          <cell r="A10">
            <v>69.3</v>
          </cell>
          <cell r="B10">
            <v>48.79</v>
          </cell>
        </row>
        <row r="11">
          <cell r="A11">
            <v>85.5</v>
          </cell>
          <cell r="B11">
            <v>59.24</v>
          </cell>
        </row>
        <row r="12">
          <cell r="A12">
            <v>106.2</v>
          </cell>
          <cell r="B12">
            <v>72.7</v>
          </cell>
        </row>
        <row r="13">
          <cell r="A13">
            <v>127.9</v>
          </cell>
          <cell r="B13">
            <v>85.1</v>
          </cell>
        </row>
        <row r="14">
          <cell r="A14">
            <v>150.69999999999999</v>
          </cell>
          <cell r="B14">
            <v>96.9</v>
          </cell>
        </row>
        <row r="15">
          <cell r="A15">
            <v>183.1</v>
          </cell>
          <cell r="B15">
            <v>110.2</v>
          </cell>
        </row>
        <row r="16">
          <cell r="A16">
            <v>204</v>
          </cell>
          <cell r="B16">
            <v>116.5</v>
          </cell>
        </row>
        <row r="17">
          <cell r="A17">
            <v>225.7</v>
          </cell>
          <cell r="B17">
            <v>121.9</v>
          </cell>
        </row>
        <row r="18">
          <cell r="A18">
            <v>248.2</v>
          </cell>
          <cell r="B18">
            <v>126.4</v>
          </cell>
        </row>
        <row r="19">
          <cell r="A19">
            <v>273.8</v>
          </cell>
          <cell r="B19">
            <v>130.69999999999999</v>
          </cell>
        </row>
        <row r="20">
          <cell r="A20">
            <v>302.3</v>
          </cell>
          <cell r="B20">
            <v>134.9</v>
          </cell>
        </row>
        <row r="21">
          <cell r="A21">
            <v>329.4</v>
          </cell>
          <cell r="B21">
            <v>138.19999999999999</v>
          </cell>
        </row>
        <row r="22">
          <cell r="A22">
            <v>346.9</v>
          </cell>
          <cell r="B22">
            <v>140.19999999999999</v>
          </cell>
        </row>
        <row r="23">
          <cell r="A23">
            <v>366.3</v>
          </cell>
          <cell r="B23">
            <v>142.19999999999999</v>
          </cell>
        </row>
        <row r="24">
          <cell r="A24">
            <v>315.10000000000002</v>
          </cell>
          <cell r="B24">
            <v>137.80000000000001</v>
          </cell>
        </row>
        <row r="25">
          <cell r="A25">
            <v>295.5</v>
          </cell>
          <cell r="B25">
            <v>135.5</v>
          </cell>
        </row>
        <row r="26">
          <cell r="A26">
            <v>261.2</v>
          </cell>
          <cell r="B26">
            <v>130.9</v>
          </cell>
        </row>
        <row r="27">
          <cell r="A27">
            <v>229.8</v>
          </cell>
          <cell r="B27">
            <v>125.5</v>
          </cell>
        </row>
        <row r="28">
          <cell r="A28">
            <v>215.3</v>
          </cell>
          <cell r="B28">
            <v>122.5</v>
          </cell>
        </row>
        <row r="29">
          <cell r="A29">
            <v>200.2</v>
          </cell>
          <cell r="B29">
            <v>119.2</v>
          </cell>
        </row>
        <row r="30">
          <cell r="A30">
            <v>184</v>
          </cell>
          <cell r="B30">
            <v>114.4</v>
          </cell>
        </row>
        <row r="31">
          <cell r="A31">
            <v>169.5</v>
          </cell>
          <cell r="B31">
            <v>109.6</v>
          </cell>
        </row>
        <row r="32">
          <cell r="A32">
            <v>148.5</v>
          </cell>
          <cell r="B32">
            <v>101.2</v>
          </cell>
        </row>
        <row r="33">
          <cell r="A33">
            <v>115.4</v>
          </cell>
          <cell r="B33">
            <v>84.4</v>
          </cell>
        </row>
        <row r="34">
          <cell r="A34">
            <v>105.5</v>
          </cell>
          <cell r="B34">
            <v>78.400000000000006</v>
          </cell>
        </row>
        <row r="35">
          <cell r="A35">
            <v>81.7</v>
          </cell>
          <cell r="B35">
            <v>64.2</v>
          </cell>
        </row>
        <row r="36">
          <cell r="A36">
            <v>55.4</v>
          </cell>
          <cell r="B36">
            <v>43.93</v>
          </cell>
        </row>
        <row r="37">
          <cell r="A37">
            <v>36.159999999999997</v>
          </cell>
          <cell r="B37">
            <v>29.73</v>
          </cell>
        </row>
        <row r="38">
          <cell r="A38">
            <v>25.97</v>
          </cell>
          <cell r="B38">
            <v>21.46</v>
          </cell>
        </row>
        <row r="39">
          <cell r="A39">
            <v>13.79</v>
          </cell>
          <cell r="B39">
            <v>11.73</v>
          </cell>
        </row>
        <row r="40">
          <cell r="A40">
            <v>3.43</v>
          </cell>
          <cell r="B40">
            <v>4.8</v>
          </cell>
        </row>
      </sheetData>
      <sheetData sheetId="2">
        <row r="6">
          <cell r="A6">
            <v>190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3"/>
  <sheetViews>
    <sheetView tabSelected="1" view="pageBreakPreview" zoomScale="115" zoomScaleNormal="100" zoomScaleSheetLayoutView="115" workbookViewId="0">
      <selection activeCell="M2" sqref="M2:M3"/>
    </sheetView>
  </sheetViews>
  <sheetFormatPr defaultRowHeight="12.75"/>
  <cols>
    <col min="1" max="1" width="4.7109375" style="2" customWidth="1"/>
    <col min="2" max="2" width="3" style="2" customWidth="1"/>
    <col min="3" max="3" width="8.5703125" style="2" customWidth="1"/>
    <col min="4" max="4" width="2.140625" style="2" customWidth="1"/>
    <col min="5" max="5" width="6.42578125" style="2" customWidth="1"/>
    <col min="6" max="6" width="6.7109375" style="2" customWidth="1"/>
    <col min="7" max="7" width="7.42578125" style="2" customWidth="1"/>
    <col min="8" max="8" width="5.42578125" style="2" customWidth="1"/>
    <col min="9" max="9" width="6.5703125" style="2" customWidth="1"/>
    <col min="10" max="10" width="2.42578125" style="2" customWidth="1"/>
    <col min="11" max="11" width="5" style="2" customWidth="1"/>
    <col min="12" max="12" width="5.42578125" style="2" customWidth="1"/>
    <col min="13" max="13" width="6.7109375" style="2" customWidth="1"/>
    <col min="14" max="14" width="5.42578125" style="2" customWidth="1"/>
    <col min="15" max="15" width="4.85546875" style="2" customWidth="1"/>
    <col min="16" max="16" width="5.28515625" style="2" customWidth="1"/>
    <col min="17" max="17" width="6.28515625" style="2" customWidth="1"/>
    <col min="18" max="18" width="0.140625" style="2" customWidth="1"/>
    <col min="19" max="16384" width="9.140625" style="2"/>
  </cols>
  <sheetData>
    <row r="1" spans="1:24" ht="20.100000000000001" customHeight="1">
      <c r="B1" s="8"/>
      <c r="C1" s="8"/>
      <c r="D1" s="8"/>
      <c r="E1" s="184" t="s">
        <v>11</v>
      </c>
      <c r="F1" s="184"/>
      <c r="G1" s="184"/>
      <c r="H1" s="184"/>
      <c r="I1" s="184"/>
      <c r="J1" s="184"/>
      <c r="K1" s="184"/>
      <c r="L1" s="184"/>
      <c r="M1" s="184"/>
      <c r="N1" s="184"/>
    </row>
    <row r="2" spans="1:24" ht="20.100000000000001" customHeight="1">
      <c r="E2" s="9" t="s">
        <v>5</v>
      </c>
      <c r="F2" s="30"/>
      <c r="G2" s="214" t="s">
        <v>92</v>
      </c>
      <c r="H2" s="10"/>
      <c r="I2" s="10"/>
      <c r="J2" s="11"/>
      <c r="K2" s="116" t="s">
        <v>44</v>
      </c>
      <c r="L2" s="12"/>
      <c r="M2" s="216">
        <v>1</v>
      </c>
      <c r="N2" s="103"/>
    </row>
    <row r="3" spans="1:24" ht="20.100000000000001" customHeight="1">
      <c r="E3" s="9" t="s">
        <v>6</v>
      </c>
      <c r="F3" s="4"/>
      <c r="G3" s="215" t="s">
        <v>93</v>
      </c>
      <c r="H3" s="21"/>
      <c r="I3" s="67"/>
      <c r="J3" s="67"/>
      <c r="K3" s="9" t="s">
        <v>4</v>
      </c>
      <c r="L3" s="30"/>
      <c r="M3" s="217" t="s">
        <v>94</v>
      </c>
      <c r="N3" s="103"/>
    </row>
    <row r="4" spans="1:24" ht="20.100000000000001" customHeight="1"/>
    <row r="5" spans="1:24" ht="23.25" customHeight="1">
      <c r="A5" s="176" t="s">
        <v>100</v>
      </c>
      <c r="B5" s="177"/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77"/>
    </row>
    <row r="7" spans="1:24" ht="15.75" customHeight="1">
      <c r="B7" s="7" t="s">
        <v>7</v>
      </c>
      <c r="H7" s="7" t="s">
        <v>17</v>
      </c>
      <c r="I7" s="3"/>
      <c r="J7" s="3"/>
      <c r="K7" s="3"/>
      <c r="L7" s="7"/>
      <c r="M7" s="3"/>
      <c r="N7" s="3"/>
    </row>
    <row r="8" spans="1:24" ht="15.75" customHeight="1">
      <c r="B8" s="192" t="s">
        <v>12</v>
      </c>
      <c r="C8" s="193"/>
      <c r="D8" s="185">
        <v>0.75</v>
      </c>
      <c r="E8" s="172"/>
      <c r="F8" s="137" t="s">
        <v>9</v>
      </c>
      <c r="H8" s="14"/>
      <c r="I8" s="15"/>
      <c r="J8" s="15"/>
      <c r="K8" s="15"/>
      <c r="L8" s="15"/>
      <c r="M8" s="15"/>
      <c r="N8" s="15"/>
      <c r="O8" s="15"/>
      <c r="P8" s="15"/>
      <c r="Q8" s="16"/>
    </row>
    <row r="9" spans="1:24" ht="15.75" customHeight="1">
      <c r="B9" s="178" t="s">
        <v>13</v>
      </c>
      <c r="C9" s="179"/>
      <c r="D9" s="185">
        <v>180</v>
      </c>
      <c r="E9" s="172"/>
      <c r="F9" s="137" t="s">
        <v>0</v>
      </c>
      <c r="H9" s="17"/>
      <c r="I9" s="18"/>
      <c r="J9" s="18"/>
      <c r="K9" s="18"/>
      <c r="L9" s="18"/>
      <c r="M9" s="18"/>
      <c r="N9" s="18"/>
      <c r="O9" s="18"/>
      <c r="P9" s="18"/>
      <c r="Q9" s="19"/>
      <c r="R9" s="16"/>
    </row>
    <row r="10" spans="1:24" ht="15.75" customHeight="1">
      <c r="B10" s="178" t="s">
        <v>14</v>
      </c>
      <c r="C10" s="179"/>
      <c r="D10" s="185">
        <v>5</v>
      </c>
      <c r="E10" s="172"/>
      <c r="F10" s="137" t="s">
        <v>1</v>
      </c>
      <c r="H10" s="17"/>
      <c r="I10" s="18"/>
      <c r="J10" s="18"/>
      <c r="K10" s="18"/>
      <c r="L10" s="18"/>
      <c r="M10" s="18"/>
      <c r="N10" s="18"/>
      <c r="O10" s="18"/>
      <c r="P10" s="18"/>
      <c r="Q10" s="19"/>
      <c r="R10" s="19"/>
    </row>
    <row r="11" spans="1:24" ht="15.75" customHeight="1">
      <c r="B11" s="178" t="s">
        <v>45</v>
      </c>
      <c r="C11" s="179"/>
      <c r="D11" s="186" t="s">
        <v>81</v>
      </c>
      <c r="E11" s="187"/>
      <c r="F11" s="137" t="s">
        <v>0</v>
      </c>
      <c r="H11" s="17"/>
      <c r="I11" s="18"/>
      <c r="J11" s="18"/>
      <c r="K11" s="18"/>
      <c r="L11" s="18"/>
      <c r="M11" s="18"/>
      <c r="N11" s="18"/>
      <c r="O11" s="18"/>
      <c r="P11" s="18"/>
      <c r="Q11" s="19"/>
      <c r="R11" s="19"/>
      <c r="T11" s="51"/>
      <c r="U11"/>
      <c r="V11" s="161"/>
      <c r="W11" s="161"/>
      <c r="X11"/>
    </row>
    <row r="12" spans="1:24" ht="15.75" customHeight="1">
      <c r="B12" s="178" t="s">
        <v>46</v>
      </c>
      <c r="C12" s="179"/>
      <c r="D12" s="186" t="s">
        <v>82</v>
      </c>
      <c r="E12" s="187"/>
      <c r="F12" s="137" t="s">
        <v>1</v>
      </c>
      <c r="H12" s="17"/>
      <c r="I12" s="18"/>
      <c r="J12" s="18"/>
      <c r="K12" s="18"/>
      <c r="L12" s="18"/>
      <c r="M12" s="18"/>
      <c r="N12" s="18"/>
      <c r="O12" s="18"/>
      <c r="P12" s="18"/>
      <c r="Q12" s="19"/>
      <c r="R12" s="19"/>
      <c r="T12" s="51"/>
      <c r="U12"/>
      <c r="V12" s="161"/>
      <c r="W12" s="161"/>
      <c r="X12"/>
    </row>
    <row r="13" spans="1:24" ht="15.75" customHeight="1">
      <c r="B13" s="178" t="s">
        <v>10</v>
      </c>
      <c r="C13" s="179"/>
      <c r="D13" s="185">
        <v>1750</v>
      </c>
      <c r="E13" s="172"/>
      <c r="F13" s="138" t="s">
        <v>27</v>
      </c>
      <c r="H13" s="20"/>
      <c r="I13" s="21"/>
      <c r="J13" s="21"/>
      <c r="K13" s="21"/>
      <c r="L13" s="21"/>
      <c r="M13" s="21"/>
      <c r="N13" s="21"/>
      <c r="O13" s="21"/>
      <c r="P13" s="21"/>
      <c r="Q13" s="22"/>
      <c r="R13" s="19"/>
      <c r="T13" s="51"/>
      <c r="U13"/>
      <c r="V13" s="161"/>
      <c r="W13" s="161"/>
      <c r="X13"/>
    </row>
    <row r="14" spans="1:24" ht="15.75" customHeight="1">
      <c r="B14" s="166" t="s">
        <v>15</v>
      </c>
      <c r="C14" s="165"/>
      <c r="D14" s="171" t="s">
        <v>101</v>
      </c>
      <c r="E14" s="172"/>
      <c r="F14" s="173"/>
      <c r="I14" s="23"/>
      <c r="J14" s="23"/>
      <c r="K14" s="23"/>
      <c r="L14" s="23"/>
      <c r="M14" s="23"/>
      <c r="N14" s="23"/>
      <c r="O14" s="23"/>
      <c r="P14" s="23"/>
      <c r="R14" s="19"/>
      <c r="T14" s="51"/>
      <c r="U14"/>
      <c r="V14" s="161"/>
      <c r="W14" s="161"/>
      <c r="X14" s="52"/>
    </row>
    <row r="15" spans="1:24" ht="15.75" customHeight="1">
      <c r="B15" s="164" t="s">
        <v>2</v>
      </c>
      <c r="C15" s="165"/>
      <c r="D15" s="171" t="s">
        <v>102</v>
      </c>
      <c r="E15" s="172"/>
      <c r="F15" s="173"/>
      <c r="H15" s="36"/>
      <c r="I15" s="28"/>
      <c r="J15" s="23"/>
      <c r="K15" s="23"/>
      <c r="L15" s="23"/>
      <c r="M15" s="23"/>
      <c r="N15" s="23"/>
      <c r="O15" s="23"/>
      <c r="P15" s="23"/>
      <c r="Q15" s="28"/>
      <c r="R15" s="19"/>
      <c r="T15" s="51"/>
      <c r="U15"/>
      <c r="V15" s="161"/>
      <c r="W15" s="161"/>
      <c r="X15"/>
    </row>
    <row r="16" spans="1:24" ht="15.75" customHeight="1">
      <c r="B16" s="164" t="s">
        <v>3</v>
      </c>
      <c r="C16" s="165"/>
      <c r="D16" s="171" t="s">
        <v>103</v>
      </c>
      <c r="E16" s="172"/>
      <c r="F16" s="17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2"/>
      <c r="T16" s="51"/>
      <c r="U16"/>
      <c r="V16" s="161"/>
      <c r="W16" s="161"/>
      <c r="X16"/>
    </row>
    <row r="17" spans="1:24" ht="15.75" customHeight="1">
      <c r="B17" s="166" t="s">
        <v>16</v>
      </c>
      <c r="C17" s="165"/>
      <c r="D17" s="171" t="s">
        <v>104</v>
      </c>
      <c r="E17" s="172"/>
      <c r="F17" s="173"/>
      <c r="H17" s="23"/>
      <c r="I17" s="23"/>
      <c r="J17" s="23"/>
      <c r="K17" s="23"/>
      <c r="L17" s="23"/>
      <c r="M17" s="23"/>
      <c r="N17" s="23"/>
      <c r="O17" s="23"/>
      <c r="P17" s="23"/>
      <c r="Q17" s="23"/>
      <c r="T17"/>
      <c r="U17"/>
      <c r="V17" s="161"/>
      <c r="W17" s="161"/>
      <c r="X17"/>
    </row>
    <row r="18" spans="1:24" ht="15.75" customHeight="1">
      <c r="C18" s="23"/>
      <c r="D18" s="23"/>
      <c r="E18" s="23"/>
      <c r="F18" s="27"/>
      <c r="G18" s="28"/>
      <c r="H18" s="23"/>
      <c r="I18" s="23"/>
      <c r="J18" s="23"/>
      <c r="K18" s="23"/>
      <c r="L18" s="23"/>
      <c r="M18" s="23"/>
      <c r="N18" s="23"/>
      <c r="O18" s="23"/>
      <c r="P18" s="23"/>
      <c r="Q18" s="23"/>
      <c r="T18"/>
      <c r="U18"/>
      <c r="V18" s="161"/>
      <c r="W18" s="161"/>
      <c r="X18"/>
    </row>
    <row r="19" spans="1:24" ht="15.75" customHeight="1">
      <c r="A19" s="118" t="s">
        <v>18</v>
      </c>
      <c r="B19" s="119"/>
      <c r="C19" s="119"/>
      <c r="D19" s="119"/>
      <c r="E19" s="119"/>
      <c r="F19" s="119"/>
      <c r="G19" s="120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T19"/>
      <c r="U19"/>
      <c r="V19" s="161"/>
      <c r="W19" s="161"/>
      <c r="X19"/>
    </row>
    <row r="20" spans="1:24" ht="15.75" customHeight="1">
      <c r="A20" s="48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</row>
    <row r="21" spans="1:24" s="28" customFormat="1" ht="15.75" customHeight="1">
      <c r="A21" s="48"/>
      <c r="B21" s="7" t="s">
        <v>69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</row>
    <row r="22" spans="1:24" s="28" customFormat="1" ht="15.75" customHeight="1">
      <c r="B22" s="73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5"/>
    </row>
    <row r="23" spans="1:24" s="1" customFormat="1" ht="17.45" customHeight="1">
      <c r="B23" s="76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8"/>
    </row>
    <row r="24" spans="1:24" ht="15.75" customHeight="1">
      <c r="B24" s="79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1"/>
    </row>
    <row r="25" spans="1:24" ht="15.75" customHeight="1">
      <c r="B25" s="79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1"/>
    </row>
    <row r="26" spans="1:24" s="28" customFormat="1" ht="15.75" customHeight="1">
      <c r="B26" s="79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1"/>
    </row>
    <row r="27" spans="1:24">
      <c r="B27" s="66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3"/>
    </row>
    <row r="29" spans="1:24">
      <c r="B29" s="7" t="s">
        <v>70</v>
      </c>
      <c r="C29" s="7"/>
      <c r="D29" s="7"/>
      <c r="E29" s="7"/>
    </row>
    <row r="30" spans="1:24">
      <c r="B30" s="140" t="s">
        <v>83</v>
      </c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5"/>
    </row>
    <row r="31" spans="1:24">
      <c r="B31" s="141" t="s">
        <v>84</v>
      </c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8"/>
    </row>
    <row r="32" spans="1:24">
      <c r="B32" s="142" t="s">
        <v>114</v>
      </c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1"/>
    </row>
    <row r="33" spans="1:17">
      <c r="B33" s="142" t="s">
        <v>115</v>
      </c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1"/>
    </row>
    <row r="34" spans="1:17">
      <c r="B34" s="142" t="s">
        <v>85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1"/>
    </row>
    <row r="35" spans="1:17">
      <c r="B35" s="66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3"/>
    </row>
    <row r="37" spans="1:17" ht="15.75" customHeight="1">
      <c r="A37" s="7"/>
      <c r="B37" s="7" t="s">
        <v>71</v>
      </c>
      <c r="C37" s="23"/>
      <c r="D37" s="23"/>
      <c r="E37" s="23"/>
      <c r="F37" s="23"/>
      <c r="G37" s="23"/>
      <c r="H37" s="23"/>
      <c r="I37" s="7" t="s">
        <v>72</v>
      </c>
      <c r="J37" s="23"/>
      <c r="K37" s="23"/>
      <c r="L37" s="23"/>
      <c r="M37" s="23"/>
      <c r="N37" s="23"/>
      <c r="O37" s="23"/>
      <c r="P37" s="23"/>
      <c r="Q37" s="23"/>
    </row>
    <row r="38" spans="1:17" ht="15">
      <c r="B38" s="55" t="s">
        <v>75</v>
      </c>
      <c r="C38" s="54"/>
      <c r="D38" s="174">
        <v>21</v>
      </c>
      <c r="E38" s="175"/>
      <c r="F38" s="23"/>
      <c r="G38" s="23"/>
      <c r="H38" s="23"/>
      <c r="I38" s="84" t="s">
        <v>19</v>
      </c>
      <c r="J38" s="35"/>
      <c r="K38" s="9">
        <v>1</v>
      </c>
      <c r="L38" s="87" t="s">
        <v>20</v>
      </c>
      <c r="M38" s="23"/>
      <c r="N38" s="23"/>
      <c r="O38" s="23"/>
      <c r="P38" s="23"/>
      <c r="Q38" s="23"/>
    </row>
    <row r="39" spans="1:17" ht="14.25">
      <c r="B39" s="70"/>
      <c r="C39" s="71"/>
      <c r="D39" s="37"/>
      <c r="E39" s="72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</row>
    <row r="40" spans="1:17" ht="14.25">
      <c r="B40" s="56" t="s">
        <v>42</v>
      </c>
      <c r="C40" s="71"/>
      <c r="D40" s="37"/>
      <c r="E40" s="72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</row>
    <row r="41" spans="1:17" ht="14.25" customHeight="1">
      <c r="B41" s="90" t="s">
        <v>21</v>
      </c>
      <c r="C41" s="88"/>
      <c r="D41" s="196">
        <v>21.61</v>
      </c>
      <c r="E41" s="196">
        <v>21.61</v>
      </c>
      <c r="F41" s="196">
        <v>21.61</v>
      </c>
      <c r="G41" s="64"/>
      <c r="H41" s="23"/>
      <c r="I41" s="23"/>
      <c r="J41" s="23"/>
      <c r="K41" s="23"/>
      <c r="L41" s="23"/>
      <c r="M41" s="23"/>
      <c r="N41" s="23"/>
      <c r="O41" s="23"/>
      <c r="P41" s="23"/>
      <c r="Q41" s="23"/>
    </row>
    <row r="42" spans="1:17" ht="14.25" customHeight="1">
      <c r="B42" s="90" t="s">
        <v>22</v>
      </c>
      <c r="C42" s="88"/>
      <c r="D42" s="196">
        <v>30.04</v>
      </c>
      <c r="E42" s="196">
        <v>30.04</v>
      </c>
      <c r="F42" s="196">
        <v>30.04</v>
      </c>
      <c r="G42" s="64"/>
      <c r="H42" s="23"/>
      <c r="I42" s="23"/>
      <c r="J42" s="23"/>
      <c r="K42" s="23"/>
      <c r="L42" s="23"/>
      <c r="M42" s="23"/>
      <c r="N42" s="23"/>
      <c r="O42" s="23"/>
      <c r="P42" s="23"/>
      <c r="Q42" s="23"/>
    </row>
    <row r="43" spans="1:17" ht="15.75">
      <c r="B43" s="89" t="s">
        <v>49</v>
      </c>
      <c r="C43" s="88"/>
      <c r="D43" s="197">
        <v>719.4</v>
      </c>
      <c r="E43" s="197"/>
      <c r="F43" s="197"/>
      <c r="G43" s="64"/>
      <c r="H43" s="23"/>
      <c r="I43" s="69" t="s">
        <v>31</v>
      </c>
      <c r="J43" s="69" t="s">
        <v>30</v>
      </c>
      <c r="K43" s="23"/>
      <c r="N43" s="23"/>
      <c r="O43" s="23"/>
      <c r="P43" s="23"/>
      <c r="Q43" s="23"/>
    </row>
    <row r="44" spans="1:17" ht="14.25">
      <c r="B44" s="70"/>
      <c r="C44" s="71"/>
      <c r="D44" s="37"/>
      <c r="E44" s="72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</row>
    <row r="45" spans="1:17" ht="14.25">
      <c r="B45" s="7" t="s">
        <v>96</v>
      </c>
      <c r="C45" s="71"/>
      <c r="D45" s="37"/>
      <c r="E45" s="72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</row>
    <row r="46" spans="1:17" ht="14.25" customHeight="1">
      <c r="B46" s="90" t="s">
        <v>21</v>
      </c>
      <c r="C46" s="88"/>
      <c r="D46" s="196">
        <v>2.8039999999999998</v>
      </c>
      <c r="E46" s="196">
        <v>2.8039999999999998</v>
      </c>
      <c r="F46" s="196">
        <v>2.8039999999999998</v>
      </c>
      <c r="G46" s="194">
        <v>2.7879999999999998</v>
      </c>
      <c r="H46" s="195">
        <v>2.7879999999999998</v>
      </c>
      <c r="I46" s="194">
        <v>2.7709999999999999</v>
      </c>
      <c r="J46" s="195">
        <v>2.7709999999999999</v>
      </c>
      <c r="K46" s="194">
        <v>2.758</v>
      </c>
      <c r="L46" s="195">
        <v>2.758</v>
      </c>
      <c r="M46" s="194">
        <v>2.7549999999999999</v>
      </c>
      <c r="N46" s="195">
        <v>2.746</v>
      </c>
      <c r="O46" s="23"/>
      <c r="P46" s="23"/>
      <c r="Q46" s="23"/>
    </row>
    <row r="47" spans="1:17" ht="14.25" customHeight="1">
      <c r="B47" s="90" t="s">
        <v>98</v>
      </c>
      <c r="C47" s="88"/>
      <c r="D47" s="196">
        <v>0.497</v>
      </c>
      <c r="E47" s="196">
        <v>0.497</v>
      </c>
      <c r="F47" s="196">
        <v>0.497</v>
      </c>
      <c r="G47" s="194">
        <v>0.52600000000000002</v>
      </c>
      <c r="H47" s="195">
        <v>0.52600000000000002</v>
      </c>
      <c r="I47" s="194">
        <v>0.53200000000000003</v>
      </c>
      <c r="J47" s="195">
        <v>0.53200000000000003</v>
      </c>
      <c r="K47" s="194">
        <v>0.55400000000000005</v>
      </c>
      <c r="L47" s="195">
        <v>0.55400000000000005</v>
      </c>
      <c r="M47" s="194">
        <v>0.53800000000000003</v>
      </c>
      <c r="N47" s="195">
        <v>0.47799999999999998</v>
      </c>
      <c r="O47" s="204">
        <f>AVERAGE(D47:N47)</f>
        <v>0.52100000000000002</v>
      </c>
      <c r="P47" s="205"/>
      <c r="Q47" s="23"/>
    </row>
    <row r="48" spans="1:17" ht="15">
      <c r="B48" s="89" t="s">
        <v>97</v>
      </c>
      <c r="C48" s="88"/>
      <c r="D48" s="197">
        <v>5.64</v>
      </c>
      <c r="E48" s="197"/>
      <c r="F48" s="197"/>
      <c r="G48" s="198">
        <v>5.3</v>
      </c>
      <c r="H48" s="199"/>
      <c r="I48" s="198">
        <v>5.21</v>
      </c>
      <c r="J48" s="199"/>
      <c r="K48" s="198">
        <v>4.9800000000000004</v>
      </c>
      <c r="L48" s="199"/>
      <c r="M48" s="198">
        <v>5.12</v>
      </c>
      <c r="N48" s="200"/>
      <c r="O48" s="198">
        <f>AVERAGE(D48:N48)</f>
        <v>5.25</v>
      </c>
      <c r="P48" s="199"/>
      <c r="Q48" s="23"/>
    </row>
    <row r="49" spans="1:17" ht="14.25">
      <c r="B49" s="70"/>
      <c r="C49" s="71"/>
      <c r="D49" s="37"/>
      <c r="E49" s="72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</row>
    <row r="50" spans="1:17" ht="14.25">
      <c r="B50" s="7" t="s">
        <v>105</v>
      </c>
      <c r="C50" s="148"/>
      <c r="D50" s="149"/>
      <c r="E50" s="150"/>
    </row>
    <row r="51" spans="1:17" ht="15.75">
      <c r="B51" s="151" t="s">
        <v>106</v>
      </c>
      <c r="C51" s="117"/>
      <c r="D51" s="202">
        <f>O48-K38/O47</f>
        <v>3.3306142034548945</v>
      </c>
      <c r="E51" s="203"/>
    </row>
    <row r="53" spans="1:17">
      <c r="A53"/>
      <c r="B53" s="7" t="s">
        <v>108</v>
      </c>
      <c r="C53"/>
      <c r="D53"/>
      <c r="E53"/>
      <c r="F53"/>
      <c r="G53"/>
      <c r="N53"/>
      <c r="O53"/>
      <c r="P53"/>
      <c r="Q53"/>
    </row>
    <row r="54" spans="1:17" ht="13.5">
      <c r="A54" s="7"/>
      <c r="B54" s="156" t="s">
        <v>107</v>
      </c>
      <c r="C54" s="117"/>
      <c r="D54" s="202">
        <f>D51*(235+25)/(235+D38)</f>
        <v>3.3826550503838773</v>
      </c>
      <c r="E54" s="203"/>
      <c r="G54" s="152"/>
      <c r="H54" s="153"/>
      <c r="N54" s="154"/>
      <c r="Q54" s="155"/>
    </row>
    <row r="55" spans="1:17">
      <c r="A55" s="36"/>
      <c r="E55" s="5"/>
      <c r="F55" s="5"/>
      <c r="G55" s="5"/>
      <c r="H55" s="33"/>
      <c r="I55" s="5"/>
      <c r="N55" s="23"/>
      <c r="O55" s="23"/>
      <c r="P55" s="23"/>
      <c r="Q55" s="6"/>
    </row>
    <row r="56" spans="1:17">
      <c r="A56" s="36"/>
      <c r="E56" s="5"/>
      <c r="F56" s="5"/>
      <c r="G56" s="5"/>
      <c r="H56" s="33"/>
      <c r="I56" s="5"/>
      <c r="N56" s="23"/>
      <c r="O56" s="23"/>
      <c r="P56" s="23"/>
      <c r="Q56" s="6"/>
    </row>
    <row r="57" spans="1:17" ht="14.25">
      <c r="A57" s="118" t="s">
        <v>23</v>
      </c>
      <c r="B57" s="120"/>
      <c r="C57" s="120"/>
      <c r="D57" s="120"/>
      <c r="E57" s="119"/>
      <c r="F57" s="120"/>
      <c r="G57" s="120"/>
      <c r="H57" s="121"/>
      <c r="I57" s="122"/>
      <c r="J57" s="123"/>
      <c r="K57" s="124"/>
      <c r="L57" s="125"/>
      <c r="M57" s="126"/>
      <c r="N57" s="127"/>
      <c r="O57" s="119"/>
      <c r="P57" s="119"/>
      <c r="Q57" s="128"/>
    </row>
    <row r="58" spans="1:17">
      <c r="A58" s="23"/>
      <c r="B58" s="28"/>
      <c r="C58" s="28"/>
      <c r="D58" s="28"/>
      <c r="E58" s="28"/>
      <c r="F58" s="23"/>
      <c r="G58" s="23"/>
      <c r="H58"/>
      <c r="I58" s="23"/>
      <c r="J58" s="23"/>
      <c r="K58" s="23"/>
      <c r="L58" s="23"/>
      <c r="M58" s="23"/>
      <c r="N58" s="23"/>
      <c r="O58" s="23"/>
      <c r="P58" s="23"/>
      <c r="Q58" s="23"/>
    </row>
    <row r="59" spans="1:17">
      <c r="B59" s="7" t="s">
        <v>73</v>
      </c>
      <c r="C59" s="28"/>
      <c r="D59" s="28"/>
      <c r="E59" s="28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</row>
    <row r="60" spans="1:17">
      <c r="B60" s="73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5"/>
    </row>
    <row r="61" spans="1:17">
      <c r="B61" s="76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8"/>
      <c r="Q61" s="23"/>
    </row>
    <row r="62" spans="1:17">
      <c r="B62" s="79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1"/>
      <c r="Q62" s="23"/>
    </row>
    <row r="63" spans="1:17">
      <c r="B63" s="79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1"/>
      <c r="Q63" s="23"/>
    </row>
    <row r="64" spans="1:17">
      <c r="B64" s="79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1"/>
      <c r="Q64" s="23"/>
    </row>
    <row r="65" spans="1:17">
      <c r="B65" s="79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1"/>
      <c r="Q65" s="23"/>
    </row>
    <row r="66" spans="1:17">
      <c r="B66" s="79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1"/>
      <c r="Q66" s="23"/>
    </row>
    <row r="67" spans="1:17">
      <c r="B67" s="79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1"/>
      <c r="Q67" s="23"/>
    </row>
    <row r="68" spans="1:17" s="28" customFormat="1">
      <c r="B68" s="79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1"/>
      <c r="Q68" s="23"/>
    </row>
    <row r="69" spans="1:17" s="28" customFormat="1">
      <c r="B69" s="66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3"/>
      <c r="Q69" s="23"/>
    </row>
    <row r="70" spans="1:17" s="28" customFormat="1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</row>
    <row r="71" spans="1:17">
      <c r="Q71" s="23"/>
    </row>
    <row r="72" spans="1:17">
      <c r="A72" s="23"/>
      <c r="B72" s="7" t="s">
        <v>70</v>
      </c>
      <c r="C72" s="7"/>
      <c r="D72" s="7"/>
      <c r="E72" s="7"/>
      <c r="Q72" s="23"/>
    </row>
    <row r="73" spans="1:17">
      <c r="B73" s="144" t="s">
        <v>84</v>
      </c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5"/>
    </row>
    <row r="74" spans="1:17">
      <c r="B74" s="142" t="s">
        <v>114</v>
      </c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1"/>
    </row>
    <row r="75" spans="1:17">
      <c r="B75" s="142" t="s">
        <v>115</v>
      </c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1"/>
    </row>
    <row r="76" spans="1:17">
      <c r="A76" s="23"/>
      <c r="B76" s="142" t="s">
        <v>85</v>
      </c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8"/>
      <c r="Q76" s="23"/>
    </row>
    <row r="77" spans="1:17">
      <c r="A77" s="23"/>
      <c r="B77" s="142" t="s">
        <v>86</v>
      </c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1"/>
      <c r="Q77" s="23"/>
    </row>
    <row r="78" spans="1:17">
      <c r="A78" s="23"/>
      <c r="B78" s="142" t="s">
        <v>116</v>
      </c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1"/>
      <c r="Q78" s="23"/>
    </row>
    <row r="79" spans="1:17">
      <c r="A79" s="23"/>
      <c r="B79" s="142" t="s">
        <v>88</v>
      </c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1"/>
      <c r="Q79" s="23"/>
    </row>
    <row r="80" spans="1:17">
      <c r="A80" s="23"/>
      <c r="B80" s="142" t="s">
        <v>87</v>
      </c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1"/>
      <c r="Q80" s="23"/>
    </row>
    <row r="81" spans="1:17">
      <c r="A81" s="23"/>
      <c r="B81" s="66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3"/>
      <c r="Q81" s="23"/>
    </row>
    <row r="82" spans="1:17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</row>
    <row r="83" spans="1:17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</row>
    <row r="85" spans="1:17" ht="12.75" customHeight="1">
      <c r="A85" s="206" t="s">
        <v>41</v>
      </c>
      <c r="B85" s="206"/>
      <c r="C85" s="206"/>
      <c r="D85" s="206"/>
      <c r="E85" s="206"/>
      <c r="F85" s="206"/>
      <c r="G85" s="206"/>
    </row>
    <row r="86" spans="1:17" ht="12.75" customHeight="1">
      <c r="A86" s="206"/>
      <c r="B86" s="206"/>
      <c r="C86" s="206"/>
      <c r="D86" s="206"/>
      <c r="E86" s="206"/>
      <c r="F86" s="206"/>
      <c r="G86" s="206"/>
    </row>
    <row r="87" spans="1:17" ht="17.45" customHeight="1">
      <c r="B87" s="139" t="s">
        <v>26</v>
      </c>
      <c r="C87" s="157">
        <v>1400</v>
      </c>
      <c r="D87" s="114"/>
      <c r="E87" s="115" t="s">
        <v>27</v>
      </c>
      <c r="F87" s="29"/>
      <c r="G87" s="23"/>
      <c r="H87" s="23"/>
      <c r="I87" s="6"/>
      <c r="J87" s="23"/>
      <c r="K87" s="23"/>
      <c r="L87" s="23"/>
      <c r="M87" s="23"/>
      <c r="N87" s="23"/>
      <c r="O87" s="23"/>
      <c r="P87" s="23"/>
      <c r="Q87" s="23"/>
    </row>
    <row r="88" spans="1:17" ht="26.45" customHeight="1">
      <c r="A88" s="167" t="s">
        <v>8</v>
      </c>
      <c r="B88" s="162" t="s">
        <v>29</v>
      </c>
      <c r="C88" s="163"/>
      <c r="D88" s="162" t="s">
        <v>24</v>
      </c>
      <c r="E88" s="163"/>
      <c r="F88" s="131" t="s">
        <v>29</v>
      </c>
      <c r="G88" s="131" t="s">
        <v>24</v>
      </c>
      <c r="H88" s="91"/>
      <c r="I88" s="135"/>
      <c r="J88" s="136"/>
      <c r="K88" s="136"/>
      <c r="L88" s="136"/>
      <c r="M88" s="74"/>
      <c r="N88" s="74"/>
      <c r="O88" s="74"/>
      <c r="P88" s="74"/>
      <c r="Q88" s="75"/>
    </row>
    <row r="89" spans="1:17" ht="15.75" customHeight="1">
      <c r="A89" s="168"/>
      <c r="B89" s="180" t="s">
        <v>47</v>
      </c>
      <c r="C89" s="181"/>
      <c r="D89" s="169" t="s">
        <v>25</v>
      </c>
      <c r="E89" s="170"/>
      <c r="F89" s="132" t="s">
        <v>50</v>
      </c>
      <c r="G89" s="132" t="s">
        <v>51</v>
      </c>
      <c r="H89" s="91"/>
      <c r="I89" s="104"/>
      <c r="J89" s="105"/>
      <c r="K89" s="105"/>
      <c r="L89" s="105"/>
      <c r="M89" s="80"/>
      <c r="N89" s="80"/>
      <c r="O89" s="80"/>
      <c r="P89" s="80"/>
      <c r="Q89" s="81"/>
    </row>
    <row r="90" spans="1:17" ht="15.75" customHeight="1">
      <c r="A90" s="133" t="s">
        <v>52</v>
      </c>
      <c r="B90" s="190">
        <v>1.69</v>
      </c>
      <c r="C90" s="191">
        <v>1.69</v>
      </c>
      <c r="D90" s="190">
        <v>0.872</v>
      </c>
      <c r="E90" s="191">
        <v>0.872</v>
      </c>
      <c r="F90" s="145">
        <v>315.10000000000002</v>
      </c>
      <c r="G90" s="146">
        <v>137.80000000000001</v>
      </c>
      <c r="H90" s="129"/>
      <c r="I90" s="130"/>
      <c r="J90" s="106"/>
      <c r="K90" s="80"/>
      <c r="L90" s="80"/>
      <c r="M90" s="80"/>
      <c r="N90" s="80"/>
      <c r="O90" s="80"/>
      <c r="P90" s="80"/>
      <c r="Q90" s="81"/>
    </row>
    <row r="91" spans="1:17" ht="15.75" customHeight="1">
      <c r="A91" s="133" t="s">
        <v>53</v>
      </c>
      <c r="B91" s="190">
        <v>11.57</v>
      </c>
      <c r="C91" s="191">
        <v>11.57</v>
      </c>
      <c r="D91" s="190">
        <v>7.38</v>
      </c>
      <c r="E91" s="191">
        <v>7.38</v>
      </c>
      <c r="F91" s="145">
        <v>295.5</v>
      </c>
      <c r="G91" s="146">
        <v>135.5</v>
      </c>
      <c r="H91" s="129"/>
      <c r="I91" s="130"/>
      <c r="J91" s="106"/>
      <c r="K91" s="80"/>
      <c r="L91" s="80"/>
      <c r="M91" s="80"/>
      <c r="N91" s="80"/>
      <c r="O91" s="80"/>
      <c r="P91" s="80"/>
      <c r="Q91" s="81"/>
    </row>
    <row r="92" spans="1:17" ht="15.75" customHeight="1">
      <c r="A92" s="133" t="s">
        <v>54</v>
      </c>
      <c r="B92" s="190">
        <v>43.76</v>
      </c>
      <c r="C92" s="191">
        <v>43.76</v>
      </c>
      <c r="D92" s="190">
        <v>30.59</v>
      </c>
      <c r="E92" s="191">
        <v>30.59</v>
      </c>
      <c r="F92" s="145">
        <v>261.2</v>
      </c>
      <c r="G92" s="146">
        <v>130.9</v>
      </c>
      <c r="H92" s="129"/>
      <c r="I92" s="130"/>
      <c r="J92" s="106"/>
      <c r="K92" s="80"/>
      <c r="L92" s="80"/>
      <c r="M92" s="80"/>
      <c r="N92" s="80"/>
      <c r="O92" s="80"/>
      <c r="P92" s="80"/>
      <c r="Q92" s="81"/>
    </row>
    <row r="93" spans="1:17" ht="15.75" customHeight="1">
      <c r="A93" s="133" t="s">
        <v>55</v>
      </c>
      <c r="B93" s="190">
        <v>69.3</v>
      </c>
      <c r="C93" s="191">
        <v>69.3</v>
      </c>
      <c r="D93" s="190">
        <v>48.79</v>
      </c>
      <c r="E93" s="191">
        <v>48.79</v>
      </c>
      <c r="F93" s="145">
        <v>229.8</v>
      </c>
      <c r="G93" s="146">
        <v>125.5</v>
      </c>
      <c r="H93" s="129"/>
      <c r="I93" s="130"/>
      <c r="J93" s="106"/>
      <c r="K93" s="80"/>
      <c r="L93" s="80"/>
      <c r="M93" s="80"/>
      <c r="N93" s="80"/>
      <c r="O93" s="80"/>
      <c r="P93" s="80"/>
      <c r="Q93" s="81"/>
    </row>
    <row r="94" spans="1:17" ht="15.75" customHeight="1">
      <c r="A94" s="133" t="s">
        <v>56</v>
      </c>
      <c r="B94" s="190">
        <v>85.5</v>
      </c>
      <c r="C94" s="191">
        <v>85.5</v>
      </c>
      <c r="D94" s="190">
        <v>59.24</v>
      </c>
      <c r="E94" s="191">
        <v>59.24</v>
      </c>
      <c r="F94" s="145">
        <v>215.3</v>
      </c>
      <c r="G94" s="146">
        <v>122.5</v>
      </c>
      <c r="H94" s="129"/>
      <c r="I94" s="130"/>
      <c r="J94" s="106"/>
      <c r="K94" s="80"/>
      <c r="L94" s="80"/>
      <c r="M94" s="80"/>
      <c r="N94" s="80"/>
      <c r="O94" s="80"/>
      <c r="P94" s="80"/>
      <c r="Q94" s="81"/>
    </row>
    <row r="95" spans="1:17" ht="15.75" customHeight="1">
      <c r="A95" s="133" t="s">
        <v>57</v>
      </c>
      <c r="B95" s="190">
        <v>106.2</v>
      </c>
      <c r="C95" s="191">
        <v>106.2</v>
      </c>
      <c r="D95" s="190">
        <v>72.7</v>
      </c>
      <c r="E95" s="191">
        <v>72.7</v>
      </c>
      <c r="F95" s="145">
        <v>200.2</v>
      </c>
      <c r="G95" s="146">
        <v>119.2</v>
      </c>
      <c r="H95" s="129"/>
      <c r="I95" s="130"/>
      <c r="J95" s="106"/>
      <c r="K95" s="80"/>
      <c r="L95" s="80"/>
      <c r="M95" s="80"/>
      <c r="N95" s="80"/>
      <c r="O95" s="80"/>
      <c r="P95" s="80"/>
      <c r="Q95" s="81"/>
    </row>
    <row r="96" spans="1:17" ht="15.75" customHeight="1">
      <c r="A96" s="133" t="s">
        <v>58</v>
      </c>
      <c r="B96" s="190">
        <v>127.9</v>
      </c>
      <c r="C96" s="191">
        <v>127.9</v>
      </c>
      <c r="D96" s="190">
        <v>85.1</v>
      </c>
      <c r="E96" s="191">
        <v>85.1</v>
      </c>
      <c r="F96" s="145">
        <v>184</v>
      </c>
      <c r="G96" s="146">
        <v>114.4</v>
      </c>
      <c r="H96" s="129"/>
      <c r="I96" s="130"/>
      <c r="J96" s="106"/>
      <c r="K96" s="80"/>
      <c r="L96" s="80"/>
      <c r="M96" s="80"/>
      <c r="N96" s="80"/>
      <c r="O96" s="80"/>
      <c r="P96" s="80"/>
      <c r="Q96" s="81"/>
    </row>
    <row r="97" spans="1:17" ht="15.75" customHeight="1">
      <c r="A97" s="133" t="s">
        <v>59</v>
      </c>
      <c r="B97" s="190">
        <v>150.69999999999999</v>
      </c>
      <c r="C97" s="191">
        <v>150.69999999999999</v>
      </c>
      <c r="D97" s="190">
        <v>96.9</v>
      </c>
      <c r="E97" s="191">
        <v>96.9</v>
      </c>
      <c r="F97" s="145">
        <v>169.5</v>
      </c>
      <c r="G97" s="146">
        <v>109.6</v>
      </c>
      <c r="H97" s="129"/>
      <c r="I97" s="130"/>
      <c r="J97" s="106"/>
      <c r="K97" s="80"/>
      <c r="L97" s="80"/>
      <c r="M97" s="80"/>
      <c r="N97" s="80"/>
      <c r="O97" s="80"/>
      <c r="P97" s="80"/>
      <c r="Q97" s="81"/>
    </row>
    <row r="98" spans="1:17" ht="15.75" customHeight="1">
      <c r="A98" s="133" t="s">
        <v>60</v>
      </c>
      <c r="B98" s="190">
        <v>183.1</v>
      </c>
      <c r="C98" s="191">
        <v>183.1</v>
      </c>
      <c r="D98" s="190">
        <v>110.2</v>
      </c>
      <c r="E98" s="191">
        <v>110.2</v>
      </c>
      <c r="F98" s="145">
        <v>148.5</v>
      </c>
      <c r="G98" s="146">
        <v>101.2</v>
      </c>
      <c r="H98" s="129"/>
      <c r="I98" s="130"/>
      <c r="J98" s="106"/>
      <c r="K98" s="80"/>
      <c r="L98" s="80"/>
      <c r="M98" s="80"/>
      <c r="N98" s="80"/>
      <c r="O98" s="80"/>
      <c r="P98" s="80"/>
      <c r="Q98" s="81"/>
    </row>
    <row r="99" spans="1:17" ht="15.75" customHeight="1">
      <c r="A99" s="133" t="s">
        <v>61</v>
      </c>
      <c r="B99" s="190">
        <v>204</v>
      </c>
      <c r="C99" s="191">
        <v>204</v>
      </c>
      <c r="D99" s="190">
        <v>116.5</v>
      </c>
      <c r="E99" s="191">
        <v>116.5</v>
      </c>
      <c r="F99" s="145">
        <v>115.4</v>
      </c>
      <c r="G99" s="146">
        <v>84.4</v>
      </c>
      <c r="H99" s="134"/>
      <c r="I99" s="79"/>
      <c r="J99" s="106"/>
      <c r="K99" s="80"/>
      <c r="L99" s="80"/>
      <c r="M99" s="80"/>
      <c r="N99" s="80"/>
      <c r="O99" s="80"/>
      <c r="P99" s="80"/>
      <c r="Q99" s="81"/>
    </row>
    <row r="100" spans="1:17" ht="15.75" customHeight="1">
      <c r="A100" s="133" t="s">
        <v>62</v>
      </c>
      <c r="B100" s="190">
        <v>225.7</v>
      </c>
      <c r="C100" s="191">
        <v>225.7</v>
      </c>
      <c r="D100" s="190">
        <v>121.9</v>
      </c>
      <c r="E100" s="191">
        <v>121.9</v>
      </c>
      <c r="F100" s="145">
        <v>105.5</v>
      </c>
      <c r="G100" s="146">
        <v>78.400000000000006</v>
      </c>
      <c r="H100" s="134"/>
      <c r="I100" s="79"/>
      <c r="J100" s="106"/>
      <c r="K100" s="80"/>
      <c r="L100" s="80"/>
      <c r="M100" s="80"/>
      <c r="N100" s="80"/>
      <c r="O100" s="80"/>
      <c r="P100" s="80"/>
      <c r="Q100" s="81"/>
    </row>
    <row r="101" spans="1:17" ht="15.75" customHeight="1">
      <c r="A101" s="133" t="s">
        <v>63</v>
      </c>
      <c r="B101" s="190">
        <v>248.2</v>
      </c>
      <c r="C101" s="191">
        <v>248.2</v>
      </c>
      <c r="D101" s="190">
        <v>126.4</v>
      </c>
      <c r="E101" s="191">
        <v>126.4</v>
      </c>
      <c r="F101" s="145">
        <v>81.7</v>
      </c>
      <c r="G101" s="146">
        <v>64.2</v>
      </c>
      <c r="H101" s="134"/>
      <c r="I101" s="79"/>
      <c r="J101" s="106"/>
      <c r="K101" s="80"/>
      <c r="L101" s="80"/>
      <c r="M101" s="80"/>
      <c r="N101" s="80"/>
      <c r="O101" s="80"/>
      <c r="P101" s="80"/>
      <c r="Q101" s="81"/>
    </row>
    <row r="102" spans="1:17" ht="15.75" customHeight="1">
      <c r="A102" s="133" t="s">
        <v>64</v>
      </c>
      <c r="B102" s="190">
        <v>273.8</v>
      </c>
      <c r="C102" s="191">
        <v>273.8</v>
      </c>
      <c r="D102" s="190">
        <v>130.69999999999999</v>
      </c>
      <c r="E102" s="191">
        <v>130.69999999999999</v>
      </c>
      <c r="F102" s="145">
        <v>55.4</v>
      </c>
      <c r="G102" s="146">
        <v>43.93</v>
      </c>
      <c r="H102" s="134"/>
      <c r="I102" s="79"/>
      <c r="J102" s="106"/>
      <c r="K102" s="80"/>
      <c r="L102" s="80"/>
      <c r="M102" s="80"/>
      <c r="N102" s="80"/>
      <c r="O102" s="80"/>
      <c r="P102" s="80"/>
      <c r="Q102" s="81"/>
    </row>
    <row r="103" spans="1:17" ht="15.75" customHeight="1">
      <c r="A103" s="133" t="s">
        <v>65</v>
      </c>
      <c r="B103" s="190">
        <v>302.3</v>
      </c>
      <c r="C103" s="191">
        <v>302.3</v>
      </c>
      <c r="D103" s="190">
        <v>134.9</v>
      </c>
      <c r="E103" s="191">
        <v>134.9</v>
      </c>
      <c r="F103" s="145">
        <v>36.159999999999997</v>
      </c>
      <c r="G103" s="146">
        <v>29.73</v>
      </c>
      <c r="H103" s="134"/>
      <c r="I103" s="79"/>
      <c r="J103" s="106"/>
      <c r="K103" s="80"/>
      <c r="L103" s="80"/>
      <c r="M103" s="80"/>
      <c r="N103" s="80"/>
      <c r="O103" s="80"/>
      <c r="P103" s="80"/>
      <c r="Q103" s="81"/>
    </row>
    <row r="104" spans="1:17" ht="15.75" customHeight="1">
      <c r="A104" s="133" t="s">
        <v>66</v>
      </c>
      <c r="B104" s="190">
        <v>329.4</v>
      </c>
      <c r="C104" s="191">
        <v>329.4</v>
      </c>
      <c r="D104" s="190">
        <v>138.19999999999999</v>
      </c>
      <c r="E104" s="191">
        <v>138.19999999999999</v>
      </c>
      <c r="F104" s="145">
        <v>25.97</v>
      </c>
      <c r="G104" s="146">
        <v>21.46</v>
      </c>
      <c r="H104" s="134"/>
      <c r="I104" s="79"/>
      <c r="J104" s="106"/>
      <c r="K104" s="80"/>
      <c r="L104" s="80"/>
      <c r="M104" s="80"/>
      <c r="N104" s="80"/>
      <c r="O104" s="80"/>
      <c r="P104" s="80"/>
      <c r="Q104" s="81"/>
    </row>
    <row r="105" spans="1:17">
      <c r="A105" s="133" t="s">
        <v>67</v>
      </c>
      <c r="B105" s="194">
        <v>346.9</v>
      </c>
      <c r="C105" s="195">
        <v>346.9</v>
      </c>
      <c r="D105" s="194">
        <v>140.19999999999999</v>
      </c>
      <c r="E105" s="195">
        <v>140.19999999999999</v>
      </c>
      <c r="F105" s="147">
        <v>13.79</v>
      </c>
      <c r="G105" s="147">
        <v>11.73</v>
      </c>
      <c r="I105" s="66"/>
      <c r="J105" s="82"/>
      <c r="K105" s="82"/>
      <c r="L105" s="82"/>
      <c r="M105" s="82"/>
      <c r="N105" s="82"/>
      <c r="O105" s="82"/>
      <c r="P105" s="82"/>
      <c r="Q105" s="83"/>
    </row>
    <row r="106" spans="1:17">
      <c r="A106" s="133" t="s">
        <v>68</v>
      </c>
      <c r="B106" s="194">
        <v>366.3</v>
      </c>
      <c r="C106" s="195">
        <v>366.3</v>
      </c>
      <c r="D106" s="194">
        <v>142.19999999999999</v>
      </c>
      <c r="E106" s="195">
        <v>142.19999999999999</v>
      </c>
      <c r="F106" s="147">
        <v>3.43</v>
      </c>
      <c r="G106" s="147">
        <v>4.8</v>
      </c>
      <c r="H106" s="23"/>
      <c r="I106" s="57" t="s">
        <v>33</v>
      </c>
      <c r="N106" s="28"/>
      <c r="O106" s="28"/>
      <c r="P106" s="28"/>
      <c r="Q106" s="28"/>
    </row>
    <row r="107" spans="1:17">
      <c r="B107" s="7"/>
    </row>
    <row r="109" spans="1:17">
      <c r="A109" s="118" t="s">
        <v>28</v>
      </c>
      <c r="B109" s="120"/>
      <c r="C109" s="120"/>
      <c r="D109" s="120"/>
      <c r="E109" s="120"/>
      <c r="F109" s="120"/>
      <c r="G109" s="120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</row>
    <row r="110" spans="1:17">
      <c r="A110" s="50"/>
    </row>
    <row r="111" spans="1:17">
      <c r="B111" s="7" t="s">
        <v>73</v>
      </c>
      <c r="C111" s="28"/>
      <c r="D111" s="28"/>
      <c r="E111" s="28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</row>
    <row r="112" spans="1:17">
      <c r="B112" s="73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5"/>
    </row>
    <row r="113" spans="1:17">
      <c r="B113" s="76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8"/>
      <c r="Q113" s="23"/>
    </row>
    <row r="114" spans="1:17">
      <c r="B114" s="79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1"/>
      <c r="Q114" s="23"/>
    </row>
    <row r="115" spans="1:17">
      <c r="B115" s="79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1"/>
      <c r="Q115" s="23"/>
    </row>
    <row r="116" spans="1:17">
      <c r="B116" s="79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1"/>
      <c r="Q116" s="23"/>
    </row>
    <row r="117" spans="1:17">
      <c r="B117" s="79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1"/>
      <c r="Q117" s="23"/>
    </row>
    <row r="118" spans="1:17">
      <c r="B118" s="79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1"/>
      <c r="Q118" s="23"/>
    </row>
    <row r="119" spans="1:17">
      <c r="B119" s="79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1"/>
      <c r="Q119" s="23"/>
    </row>
    <row r="120" spans="1:17">
      <c r="B120" s="66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3"/>
      <c r="Q120" s="23"/>
    </row>
    <row r="121" spans="1:17" s="28" customFormat="1"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</row>
    <row r="122" spans="1:17" s="28" customFormat="1"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</row>
    <row r="123" spans="1:17">
      <c r="Q123" s="23"/>
    </row>
    <row r="124" spans="1:17">
      <c r="A124" s="23"/>
      <c r="B124" s="7" t="s">
        <v>70</v>
      </c>
      <c r="C124" s="7"/>
      <c r="D124" s="7"/>
      <c r="E124" s="7"/>
      <c r="Q124" s="23"/>
    </row>
    <row r="125" spans="1:17">
      <c r="B125" s="144" t="s">
        <v>89</v>
      </c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5"/>
    </row>
    <row r="126" spans="1:17">
      <c r="B126" s="142" t="s">
        <v>114</v>
      </c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1"/>
    </row>
    <row r="127" spans="1:17">
      <c r="B127" s="142" t="s">
        <v>115</v>
      </c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1"/>
    </row>
    <row r="128" spans="1:17">
      <c r="A128" s="23"/>
      <c r="B128" s="142" t="s">
        <v>85</v>
      </c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8"/>
      <c r="Q128" s="23"/>
    </row>
    <row r="129" spans="1:17">
      <c r="A129" s="23"/>
      <c r="B129" s="142" t="s">
        <v>99</v>
      </c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1"/>
      <c r="Q129" s="23"/>
    </row>
    <row r="130" spans="1:17">
      <c r="A130" s="23"/>
      <c r="B130" s="142" t="s">
        <v>90</v>
      </c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1"/>
      <c r="Q130" s="23"/>
    </row>
    <row r="131" spans="1:17">
      <c r="A131" s="23"/>
      <c r="B131" s="142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1"/>
      <c r="Q131" s="23"/>
    </row>
    <row r="132" spans="1:17">
      <c r="A132" s="23"/>
      <c r="B132" s="143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3"/>
      <c r="Q132" s="23"/>
    </row>
    <row r="133" spans="1:17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</row>
    <row r="134" spans="1:17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</row>
    <row r="135" spans="1:17">
      <c r="A135" s="50"/>
    </row>
    <row r="137" spans="1:17">
      <c r="A137" s="7" t="s">
        <v>43</v>
      </c>
    </row>
    <row r="138" spans="1:17" ht="14.25">
      <c r="B138" s="139" t="s">
        <v>26</v>
      </c>
      <c r="C138" s="157">
        <v>2000</v>
      </c>
      <c r="D138" s="114"/>
      <c r="E138" s="115" t="s">
        <v>27</v>
      </c>
      <c r="F138" s="68"/>
      <c r="G138" s="13"/>
      <c r="H138" s="13"/>
      <c r="I138" s="13"/>
      <c r="J138" s="13"/>
      <c r="K138" s="13"/>
      <c r="L138" s="13"/>
      <c r="M138" s="13"/>
      <c r="N138" s="13"/>
      <c r="O138" s="13"/>
    </row>
    <row r="139" spans="1:17" ht="36" customHeight="1">
      <c r="A139" s="167" t="s">
        <v>8</v>
      </c>
      <c r="B139" s="182" t="s">
        <v>24</v>
      </c>
      <c r="C139" s="183"/>
      <c r="D139" s="182" t="s">
        <v>91</v>
      </c>
      <c r="E139" s="183"/>
      <c r="F139" s="182" t="s">
        <v>29</v>
      </c>
      <c r="G139" s="183"/>
      <c r="H139" s="182" t="s">
        <v>77</v>
      </c>
      <c r="I139" s="183"/>
      <c r="J139" s="182" t="s">
        <v>78</v>
      </c>
      <c r="K139" s="183"/>
      <c r="L139" s="182" t="s">
        <v>79</v>
      </c>
      <c r="M139" s="183"/>
      <c r="N139" s="182" t="s">
        <v>80</v>
      </c>
      <c r="O139" s="183"/>
    </row>
    <row r="140" spans="1:17" ht="15.75" customHeight="1">
      <c r="A140" s="168"/>
      <c r="B140" s="169" t="s">
        <v>25</v>
      </c>
      <c r="C140" s="170"/>
      <c r="D140" s="180" t="s">
        <v>32</v>
      </c>
      <c r="E140" s="181"/>
      <c r="F140" s="188" t="s">
        <v>48</v>
      </c>
      <c r="G140" s="189"/>
      <c r="H140" s="188" t="s">
        <v>36</v>
      </c>
      <c r="I140" s="189"/>
      <c r="J140" s="188" t="s">
        <v>37</v>
      </c>
      <c r="K140" s="189"/>
      <c r="L140" s="188" t="s">
        <v>38</v>
      </c>
      <c r="M140" s="189"/>
      <c r="N140" s="188" t="s">
        <v>39</v>
      </c>
      <c r="O140" s="189"/>
      <c r="P140" s="212" t="s">
        <v>95</v>
      </c>
      <c r="Q140" s="213"/>
    </row>
    <row r="141" spans="1:17">
      <c r="A141" s="24">
        <v>1</v>
      </c>
      <c r="B141" s="194">
        <v>190</v>
      </c>
      <c r="C141" s="195">
        <v>190</v>
      </c>
      <c r="D141" s="194">
        <v>0.49</v>
      </c>
      <c r="E141" s="195">
        <v>0.49</v>
      </c>
      <c r="F141" s="194">
        <v>288</v>
      </c>
      <c r="G141" s="195">
        <v>288</v>
      </c>
      <c r="H141" s="201">
        <f>B141*D141</f>
        <v>93.1</v>
      </c>
      <c r="I141" s="207"/>
      <c r="J141" s="198">
        <f t="shared" ref="J141:J148" si="0">$D$54*D141</f>
        <v>1.6575009746880998</v>
      </c>
      <c r="K141" s="199"/>
      <c r="L141" s="198">
        <f>$K$38*D141</f>
        <v>0.49</v>
      </c>
      <c r="M141" s="199"/>
      <c r="N141" s="201">
        <f>H141-J141-L141</f>
        <v>90.952499025311894</v>
      </c>
      <c r="O141" s="199"/>
    </row>
    <row r="142" spans="1:17">
      <c r="A142" s="24">
        <v>2</v>
      </c>
      <c r="B142" s="194">
        <v>180.1</v>
      </c>
      <c r="C142" s="195">
        <v>180.1</v>
      </c>
      <c r="D142" s="194">
        <v>0.46100000000000002</v>
      </c>
      <c r="E142" s="195">
        <v>0.46100000000000002</v>
      </c>
      <c r="F142" s="194">
        <v>233.7</v>
      </c>
      <c r="G142" s="195">
        <v>233.7</v>
      </c>
      <c r="H142" s="201">
        <f t="shared" ref="H142:H148" si="1">B142*D142</f>
        <v>83.0261</v>
      </c>
      <c r="I142" s="207"/>
      <c r="J142" s="198">
        <f t="shared" si="0"/>
        <v>1.5594039782269675</v>
      </c>
      <c r="K142" s="199"/>
      <c r="L142" s="198">
        <f t="shared" ref="L142:L148" si="2">$K$38*D142</f>
        <v>0.46100000000000002</v>
      </c>
      <c r="M142" s="199"/>
      <c r="N142" s="201">
        <f t="shared" ref="N142:N148" si="3">H142-J142-L142</f>
        <v>81.005696021773034</v>
      </c>
      <c r="O142" s="199"/>
    </row>
    <row r="143" spans="1:17">
      <c r="A143" s="24">
        <v>3</v>
      </c>
      <c r="B143" s="194">
        <v>168.4</v>
      </c>
      <c r="C143" s="195">
        <v>168.4</v>
      </c>
      <c r="D143" s="194">
        <v>0.44500000000000001</v>
      </c>
      <c r="E143" s="195">
        <v>0.44500000000000001</v>
      </c>
      <c r="F143" s="194">
        <v>198.2</v>
      </c>
      <c r="G143" s="195">
        <v>198.2</v>
      </c>
      <c r="H143" s="201">
        <f t="shared" si="1"/>
        <v>74.938000000000002</v>
      </c>
      <c r="I143" s="207"/>
      <c r="J143" s="198">
        <f t="shared" si="0"/>
        <v>1.5052814974208255</v>
      </c>
      <c r="K143" s="199"/>
      <c r="L143" s="198">
        <f t="shared" si="2"/>
        <v>0.44500000000000001</v>
      </c>
      <c r="M143" s="199"/>
      <c r="N143" s="201">
        <f t="shared" si="3"/>
        <v>72.987718502579185</v>
      </c>
      <c r="O143" s="199"/>
      <c r="P143" s="210"/>
      <c r="Q143" s="211"/>
    </row>
    <row r="144" spans="1:17">
      <c r="A144" s="24">
        <v>4</v>
      </c>
      <c r="B144" s="194">
        <v>153</v>
      </c>
      <c r="C144" s="195">
        <v>153</v>
      </c>
      <c r="D144" s="194">
        <v>0.45</v>
      </c>
      <c r="E144" s="195">
        <v>0.45</v>
      </c>
      <c r="F144" s="194">
        <v>164.5</v>
      </c>
      <c r="G144" s="195">
        <v>164.5</v>
      </c>
      <c r="H144" s="201">
        <f t="shared" si="1"/>
        <v>68.850000000000009</v>
      </c>
      <c r="I144" s="207"/>
      <c r="J144" s="198">
        <f t="shared" si="0"/>
        <v>1.5221947726727447</v>
      </c>
      <c r="K144" s="199"/>
      <c r="L144" s="198">
        <f t="shared" si="2"/>
        <v>0.45</v>
      </c>
      <c r="M144" s="199"/>
      <c r="N144" s="201">
        <f t="shared" si="3"/>
        <v>66.877805227327258</v>
      </c>
      <c r="O144" s="199"/>
      <c r="P144" s="210"/>
      <c r="Q144" s="211"/>
    </row>
    <row r="145" spans="1:17">
      <c r="A145" s="24">
        <v>5</v>
      </c>
      <c r="B145" s="194">
        <v>139</v>
      </c>
      <c r="C145" s="195">
        <v>139</v>
      </c>
      <c r="D145" s="194">
        <v>0.46</v>
      </c>
      <c r="E145" s="195">
        <v>0.46</v>
      </c>
      <c r="F145" s="194">
        <v>142</v>
      </c>
      <c r="G145" s="195">
        <v>142</v>
      </c>
      <c r="H145" s="201">
        <f t="shared" si="1"/>
        <v>63.940000000000005</v>
      </c>
      <c r="I145" s="207"/>
      <c r="J145" s="198">
        <f t="shared" si="0"/>
        <v>1.5560213231765836</v>
      </c>
      <c r="K145" s="199"/>
      <c r="L145" s="198">
        <f t="shared" si="2"/>
        <v>0.46</v>
      </c>
      <c r="M145" s="199"/>
      <c r="N145" s="201">
        <f t="shared" si="3"/>
        <v>61.923978676823417</v>
      </c>
      <c r="O145" s="199"/>
      <c r="P145" s="210">
        <f t="shared" ref="P145:P148" si="4">B145^2</f>
        <v>19321</v>
      </c>
      <c r="Q145" s="211"/>
    </row>
    <row r="146" spans="1:17">
      <c r="A146" s="24">
        <v>6</v>
      </c>
      <c r="B146" s="194">
        <v>121.7</v>
      </c>
      <c r="C146" s="195">
        <v>121.7</v>
      </c>
      <c r="D146" s="194">
        <v>0.501</v>
      </c>
      <c r="E146" s="195">
        <v>0.501</v>
      </c>
      <c r="F146" s="194">
        <v>118.7</v>
      </c>
      <c r="G146" s="195">
        <v>118.7</v>
      </c>
      <c r="H146" s="201">
        <f t="shared" si="1"/>
        <v>60.971699999999998</v>
      </c>
      <c r="I146" s="207"/>
      <c r="J146" s="198">
        <f t="shared" si="0"/>
        <v>1.6947101802423226</v>
      </c>
      <c r="K146" s="199"/>
      <c r="L146" s="198">
        <f t="shared" si="2"/>
        <v>0.501</v>
      </c>
      <c r="M146" s="199"/>
      <c r="N146" s="201">
        <f t="shared" si="3"/>
        <v>58.775989819757676</v>
      </c>
      <c r="O146" s="199"/>
      <c r="P146" s="210">
        <f t="shared" si="4"/>
        <v>14810.890000000001</v>
      </c>
      <c r="Q146" s="211"/>
    </row>
    <row r="147" spans="1:17">
      <c r="A147" s="24">
        <v>7</v>
      </c>
      <c r="B147" s="194">
        <v>107.3</v>
      </c>
      <c r="C147" s="195">
        <v>107.3</v>
      </c>
      <c r="D147" s="194">
        <v>0.56299999999999994</v>
      </c>
      <c r="E147" s="195">
        <v>0.56299999999999994</v>
      </c>
      <c r="F147" s="194">
        <v>102.5</v>
      </c>
      <c r="G147" s="195">
        <v>102.5</v>
      </c>
      <c r="H147" s="201">
        <f t="shared" si="1"/>
        <v>60.409899999999993</v>
      </c>
      <c r="I147" s="207"/>
      <c r="J147" s="198">
        <f t="shared" si="0"/>
        <v>1.9044347933661228</v>
      </c>
      <c r="K147" s="199"/>
      <c r="L147" s="198">
        <f t="shared" si="2"/>
        <v>0.56299999999999994</v>
      </c>
      <c r="M147" s="199"/>
      <c r="N147" s="201">
        <f t="shared" si="3"/>
        <v>57.942465206633869</v>
      </c>
      <c r="O147" s="199"/>
      <c r="P147" s="210">
        <f t="shared" si="4"/>
        <v>11513.289999999999</v>
      </c>
      <c r="Q147" s="211"/>
    </row>
    <row r="148" spans="1:17">
      <c r="A148" s="24">
        <v>8</v>
      </c>
      <c r="B148" s="194">
        <v>96.8</v>
      </c>
      <c r="C148" s="195">
        <v>96.8</v>
      </c>
      <c r="D148" s="194">
        <v>0.61299999999999999</v>
      </c>
      <c r="E148" s="195">
        <v>0.61299999999999999</v>
      </c>
      <c r="F148" s="194">
        <v>90.7</v>
      </c>
      <c r="G148" s="195">
        <v>90.7</v>
      </c>
      <c r="H148" s="201">
        <f t="shared" si="1"/>
        <v>59.3384</v>
      </c>
      <c r="I148" s="207"/>
      <c r="J148" s="198">
        <f t="shared" si="0"/>
        <v>2.0735675458853167</v>
      </c>
      <c r="K148" s="199"/>
      <c r="L148" s="198">
        <f t="shared" si="2"/>
        <v>0.61299999999999999</v>
      </c>
      <c r="M148" s="199"/>
      <c r="N148" s="201">
        <f t="shared" si="3"/>
        <v>56.651832454114682</v>
      </c>
      <c r="O148" s="199"/>
      <c r="P148" s="210">
        <f t="shared" si="4"/>
        <v>9370.24</v>
      </c>
      <c r="Q148" s="211"/>
    </row>
    <row r="150" spans="1:17" ht="15.75">
      <c r="B150" s="92"/>
      <c r="G150" s="113" t="s">
        <v>109</v>
      </c>
    </row>
    <row r="151" spans="1:17" ht="15.75">
      <c r="B151" s="92"/>
      <c r="G151" s="113" t="s">
        <v>110</v>
      </c>
    </row>
    <row r="152" spans="1:17" ht="15.75">
      <c r="B152" s="92"/>
      <c r="G152" s="113" t="s">
        <v>111</v>
      </c>
    </row>
    <row r="153" spans="1:17" ht="15.75">
      <c r="B153" s="92"/>
      <c r="G153" s="113" t="s">
        <v>112</v>
      </c>
    </row>
    <row r="154" spans="1:17" ht="15">
      <c r="B154" s="93"/>
      <c r="E154" s="23"/>
      <c r="F154" s="23"/>
      <c r="G154" s="23"/>
      <c r="H154" s="23"/>
      <c r="I154" s="23"/>
      <c r="J154" s="23"/>
      <c r="K154" s="23"/>
      <c r="L154" s="23"/>
      <c r="M154" s="23"/>
    </row>
    <row r="155" spans="1:17">
      <c r="E155" s="23"/>
      <c r="F155" s="23"/>
      <c r="G155" s="23"/>
      <c r="H155" s="23"/>
      <c r="I155" s="23"/>
      <c r="J155" s="23"/>
      <c r="K155" s="23"/>
      <c r="L155" s="23"/>
      <c r="M155" s="23"/>
    </row>
    <row r="156" spans="1:17">
      <c r="E156" s="23"/>
      <c r="F156" s="23"/>
      <c r="G156" s="23"/>
      <c r="H156" s="23"/>
      <c r="I156" s="23"/>
      <c r="J156" s="23"/>
      <c r="K156" s="23"/>
      <c r="L156" s="23"/>
      <c r="M156" s="23"/>
    </row>
    <row r="157" spans="1:17">
      <c r="E157" s="73"/>
      <c r="F157" s="74"/>
      <c r="G157" s="74"/>
      <c r="H157" s="74"/>
      <c r="I157" s="74"/>
      <c r="J157" s="74"/>
      <c r="K157" s="74"/>
      <c r="L157" s="74"/>
      <c r="M157" s="75"/>
    </row>
    <row r="158" spans="1:17">
      <c r="E158" s="79"/>
      <c r="F158" s="80"/>
      <c r="G158" s="80"/>
      <c r="H158" s="80"/>
      <c r="I158" s="80"/>
      <c r="J158" s="80"/>
      <c r="K158" s="80"/>
      <c r="L158" s="80"/>
      <c r="M158" s="81"/>
    </row>
    <row r="159" spans="1:17">
      <c r="E159" s="79"/>
      <c r="F159" s="80"/>
      <c r="G159" s="80"/>
      <c r="H159" s="80"/>
      <c r="I159" s="80"/>
      <c r="J159" s="80"/>
      <c r="K159" s="80"/>
      <c r="L159" s="80"/>
      <c r="M159" s="81"/>
    </row>
    <row r="160" spans="1:17">
      <c r="E160" s="79"/>
      <c r="F160" s="80"/>
      <c r="G160" s="80"/>
      <c r="H160" s="80"/>
      <c r="I160" s="80"/>
      <c r="J160" s="80"/>
      <c r="K160" s="80"/>
      <c r="L160" s="80"/>
      <c r="M160" s="81"/>
    </row>
    <row r="161" spans="1:26">
      <c r="E161" s="79"/>
      <c r="F161" s="80"/>
      <c r="G161" s="80"/>
      <c r="H161" s="80"/>
      <c r="I161" s="80"/>
      <c r="J161" s="80"/>
      <c r="K161" s="80"/>
      <c r="L161" s="80"/>
      <c r="M161" s="81"/>
    </row>
    <row r="162" spans="1:26">
      <c r="E162" s="79"/>
      <c r="F162" s="80"/>
      <c r="G162" s="80"/>
      <c r="H162" s="80"/>
      <c r="I162" s="80"/>
      <c r="J162" s="80"/>
      <c r="K162" s="80"/>
      <c r="L162" s="80"/>
      <c r="M162" s="81"/>
    </row>
    <row r="163" spans="1:26">
      <c r="E163" s="79"/>
      <c r="F163" s="80"/>
      <c r="G163" s="80"/>
      <c r="H163" s="80"/>
      <c r="I163" s="80"/>
      <c r="J163" s="80"/>
      <c r="K163" s="80"/>
      <c r="L163" s="80"/>
      <c r="M163" s="81"/>
    </row>
    <row r="164" spans="1:26">
      <c r="E164" s="107"/>
      <c r="F164" s="108"/>
      <c r="G164" s="108"/>
      <c r="H164" s="108"/>
      <c r="I164" s="108"/>
      <c r="J164" s="108"/>
      <c r="K164" s="108"/>
      <c r="L164" s="108"/>
      <c r="M164" s="81"/>
    </row>
    <row r="165" spans="1:26">
      <c r="E165" s="107"/>
      <c r="F165" s="108"/>
      <c r="G165" s="108"/>
      <c r="H165" s="108"/>
      <c r="I165" s="108"/>
      <c r="J165" s="108"/>
      <c r="K165" s="108"/>
      <c r="L165" s="108"/>
      <c r="M165" s="81"/>
    </row>
    <row r="166" spans="1:26">
      <c r="E166" s="107"/>
      <c r="F166" s="108"/>
      <c r="G166" s="108"/>
      <c r="H166" s="108"/>
      <c r="I166" s="108"/>
      <c r="J166" s="108"/>
      <c r="K166" s="108"/>
      <c r="L166" s="108"/>
      <c r="M166" s="81"/>
    </row>
    <row r="167" spans="1:26">
      <c r="E167" s="107"/>
      <c r="F167" s="108"/>
      <c r="G167" s="108"/>
      <c r="H167" s="108"/>
      <c r="I167" s="108"/>
      <c r="J167" s="108"/>
      <c r="K167" s="108"/>
      <c r="L167" s="108"/>
      <c r="M167" s="81"/>
    </row>
    <row r="168" spans="1:26" ht="17.45" customHeight="1">
      <c r="E168" s="107"/>
      <c r="F168" s="108"/>
      <c r="G168" s="108"/>
      <c r="H168" s="108"/>
      <c r="I168" s="108"/>
      <c r="J168" s="108"/>
      <c r="K168" s="108"/>
      <c r="L168" s="108"/>
      <c r="M168" s="81"/>
    </row>
    <row r="169" spans="1:26" ht="26.45" customHeight="1">
      <c r="E169" s="107"/>
      <c r="F169" s="108"/>
      <c r="G169" s="108"/>
      <c r="H169" s="108"/>
      <c r="I169" s="108"/>
      <c r="J169" s="108"/>
      <c r="K169" s="108"/>
      <c r="L169" s="108"/>
      <c r="M169" s="81"/>
      <c r="R169" s="4"/>
    </row>
    <row r="170" spans="1:26" ht="15.75" customHeight="1">
      <c r="E170" s="107"/>
      <c r="F170" s="108"/>
      <c r="G170" s="108"/>
      <c r="H170" s="108"/>
      <c r="I170" s="108"/>
      <c r="J170" s="108"/>
      <c r="K170" s="108"/>
      <c r="L170" s="108"/>
      <c r="M170" s="81"/>
      <c r="R170" s="61"/>
    </row>
    <row r="171" spans="1:26" ht="15.75" customHeight="1">
      <c r="E171" s="107"/>
      <c r="F171" s="108"/>
      <c r="G171" s="108"/>
      <c r="H171" s="108"/>
      <c r="I171" s="108"/>
      <c r="J171" s="108"/>
      <c r="K171" s="108"/>
      <c r="L171" s="108"/>
      <c r="M171" s="81"/>
      <c r="R171" s="60"/>
    </row>
    <row r="172" spans="1:26" ht="15.75" customHeight="1">
      <c r="E172" s="110"/>
      <c r="F172" s="111"/>
      <c r="G172" s="111"/>
      <c r="H172" s="111"/>
      <c r="I172" s="111"/>
      <c r="J172" s="111"/>
      <c r="K172" s="111"/>
      <c r="L172" s="111"/>
      <c r="M172" s="83"/>
      <c r="R172" s="4"/>
      <c r="X172" s="5"/>
      <c r="Y172" s="5"/>
      <c r="Z172" s="5"/>
    </row>
    <row r="173" spans="1:26" ht="15.75" customHeight="1">
      <c r="E173" s="96" t="s">
        <v>34</v>
      </c>
      <c r="F173" s="95"/>
      <c r="G173" s="95"/>
      <c r="H173" s="95"/>
      <c r="I173" s="95"/>
      <c r="J173" s="95"/>
      <c r="K173" s="95"/>
      <c r="L173" s="95"/>
      <c r="R173" s="4"/>
      <c r="T173" s="26"/>
      <c r="U173" s="25"/>
      <c r="V173" s="5"/>
    </row>
    <row r="174" spans="1:26" s="28" customFormat="1" ht="15.75" customHeight="1">
      <c r="R174" s="85"/>
      <c r="T174" s="37"/>
      <c r="U174" s="48"/>
      <c r="V174" s="23"/>
    </row>
    <row r="175" spans="1:26" s="28" customFormat="1" ht="15.75" customHeight="1">
      <c r="A175" s="96"/>
      <c r="B175" s="95"/>
      <c r="C175" s="95"/>
      <c r="D175" s="95"/>
      <c r="E175" s="95"/>
      <c r="F175" s="95"/>
      <c r="G175" s="95"/>
      <c r="H175" s="95"/>
      <c r="I175" s="96"/>
      <c r="J175" s="95"/>
      <c r="K175" s="95"/>
      <c r="L175" s="95"/>
      <c r="M175" s="95"/>
      <c r="N175" s="95"/>
      <c r="O175" s="95"/>
      <c r="P175" s="95"/>
      <c r="Q175" s="95"/>
      <c r="R175" s="85"/>
      <c r="T175" s="37"/>
      <c r="U175" s="48"/>
      <c r="V175" s="23"/>
    </row>
    <row r="176" spans="1:26" s="28" customFormat="1" ht="15.75" customHeight="1">
      <c r="A176" s="96"/>
      <c r="B176" s="95"/>
      <c r="C176" s="95"/>
      <c r="D176" s="95"/>
      <c r="E176" s="73"/>
      <c r="F176" s="74"/>
      <c r="G176" s="74"/>
      <c r="H176" s="74"/>
      <c r="I176" s="74"/>
      <c r="J176" s="74"/>
      <c r="K176" s="74"/>
      <c r="L176" s="74"/>
      <c r="M176" s="75"/>
      <c r="N176" s="95"/>
      <c r="O176" s="95"/>
      <c r="P176" s="95"/>
      <c r="Q176" s="95"/>
      <c r="R176" s="85"/>
      <c r="T176" s="37"/>
      <c r="U176" s="48"/>
      <c r="V176" s="23"/>
    </row>
    <row r="177" spans="1:22" s="28" customFormat="1" ht="15.75" customHeight="1">
      <c r="A177" s="96"/>
      <c r="B177" s="95"/>
      <c r="C177" s="95"/>
      <c r="D177" s="95"/>
      <c r="E177" s="79"/>
      <c r="F177" s="80"/>
      <c r="G177" s="80"/>
      <c r="H177" s="80"/>
      <c r="I177" s="80"/>
      <c r="J177" s="80"/>
      <c r="K177" s="80"/>
      <c r="L177" s="80"/>
      <c r="M177" s="81"/>
      <c r="N177" s="95"/>
      <c r="O177" s="95"/>
      <c r="P177" s="95"/>
      <c r="Q177" s="95"/>
      <c r="R177" s="85"/>
      <c r="T177" s="37"/>
      <c r="U177" s="48"/>
      <c r="V177" s="23"/>
    </row>
    <row r="178" spans="1:22" s="28" customFormat="1" ht="15.75" customHeight="1">
      <c r="A178" s="96"/>
      <c r="B178" s="95"/>
      <c r="C178" s="95"/>
      <c r="D178" s="95"/>
      <c r="E178" s="79"/>
      <c r="F178" s="80"/>
      <c r="G178" s="80"/>
      <c r="H178" s="80"/>
      <c r="I178" s="80"/>
      <c r="J178" s="80"/>
      <c r="K178" s="80"/>
      <c r="L178" s="80"/>
      <c r="M178" s="81"/>
      <c r="N178" s="95"/>
      <c r="O178" s="95"/>
      <c r="P178" s="95"/>
      <c r="Q178" s="95"/>
      <c r="R178" s="85"/>
      <c r="T178" s="37"/>
      <c r="U178" s="48"/>
      <c r="V178" s="23"/>
    </row>
    <row r="179" spans="1:22" s="28" customFormat="1" ht="15.75" customHeight="1">
      <c r="A179" s="96"/>
      <c r="B179" s="95"/>
      <c r="C179" s="95"/>
      <c r="D179" s="95"/>
      <c r="E179" s="79"/>
      <c r="F179" s="80"/>
      <c r="G179" s="80"/>
      <c r="H179" s="80"/>
      <c r="I179" s="80"/>
      <c r="J179" s="80"/>
      <c r="K179" s="80"/>
      <c r="L179" s="80"/>
      <c r="M179" s="81"/>
      <c r="N179" s="95"/>
      <c r="O179" s="95"/>
      <c r="P179" s="95"/>
      <c r="Q179" s="95"/>
      <c r="R179" s="85"/>
      <c r="T179" s="37"/>
      <c r="U179" s="48"/>
      <c r="V179" s="23"/>
    </row>
    <row r="180" spans="1:22" s="28" customFormat="1" ht="15.75" customHeight="1">
      <c r="A180" s="96"/>
      <c r="B180" s="95"/>
      <c r="C180" s="95"/>
      <c r="D180" s="95"/>
      <c r="E180" s="79"/>
      <c r="F180" s="80"/>
      <c r="G180" s="80"/>
      <c r="H180" s="80"/>
      <c r="I180" s="80"/>
      <c r="J180" s="80"/>
      <c r="K180" s="80"/>
      <c r="L180" s="80"/>
      <c r="M180" s="81"/>
      <c r="N180" s="95"/>
      <c r="O180" s="95"/>
      <c r="P180" s="95"/>
      <c r="Q180" s="95"/>
      <c r="R180" s="85"/>
      <c r="T180" s="37"/>
      <c r="U180" s="48"/>
      <c r="V180" s="23"/>
    </row>
    <row r="181" spans="1:22" s="28" customFormat="1" ht="15.75" customHeight="1">
      <c r="A181" s="96"/>
      <c r="B181" s="95"/>
      <c r="C181" s="95"/>
      <c r="D181" s="95"/>
      <c r="E181" s="79"/>
      <c r="F181" s="80"/>
      <c r="G181" s="80"/>
      <c r="H181" s="80"/>
      <c r="I181" s="80"/>
      <c r="J181" s="80"/>
      <c r="K181" s="80"/>
      <c r="L181" s="80"/>
      <c r="M181" s="81"/>
      <c r="N181" s="95"/>
      <c r="O181" s="95"/>
      <c r="P181" s="95"/>
      <c r="Q181" s="95"/>
      <c r="R181" s="85"/>
      <c r="T181" s="37"/>
      <c r="U181" s="48"/>
      <c r="V181" s="23"/>
    </row>
    <row r="182" spans="1:22" s="28" customFormat="1" ht="15.75" customHeight="1">
      <c r="A182" s="96"/>
      <c r="B182" s="95"/>
      <c r="C182" s="95"/>
      <c r="D182" s="95"/>
      <c r="E182" s="79"/>
      <c r="F182" s="80"/>
      <c r="G182" s="80"/>
      <c r="H182" s="80"/>
      <c r="I182" s="80"/>
      <c r="J182" s="80"/>
      <c r="K182" s="80"/>
      <c r="L182" s="80"/>
      <c r="M182" s="81"/>
      <c r="N182" s="95"/>
      <c r="O182" s="95"/>
      <c r="P182" s="95"/>
      <c r="Q182" s="95"/>
      <c r="R182" s="85"/>
      <c r="T182" s="37"/>
      <c r="U182" s="48"/>
      <c r="V182" s="23"/>
    </row>
    <row r="183" spans="1:22" s="28" customFormat="1" ht="15.75" customHeight="1">
      <c r="A183" s="96"/>
      <c r="B183" s="95"/>
      <c r="C183" s="95"/>
      <c r="D183" s="95"/>
      <c r="E183" s="107"/>
      <c r="F183" s="108"/>
      <c r="G183" s="108"/>
      <c r="H183" s="108"/>
      <c r="I183" s="108"/>
      <c r="J183" s="108"/>
      <c r="K183" s="108"/>
      <c r="L183" s="108"/>
      <c r="M183" s="109"/>
      <c r="N183" s="95"/>
      <c r="O183" s="95"/>
      <c r="P183" s="95"/>
      <c r="Q183" s="95"/>
      <c r="R183" s="85"/>
      <c r="T183" s="37"/>
      <c r="U183" s="48"/>
      <c r="V183" s="23"/>
    </row>
    <row r="184" spans="1:22" s="28" customFormat="1" ht="15.75" customHeight="1">
      <c r="A184" s="96"/>
      <c r="B184" s="95"/>
      <c r="C184" s="95"/>
      <c r="D184" s="95"/>
      <c r="E184" s="107"/>
      <c r="F184" s="108"/>
      <c r="G184" s="108"/>
      <c r="H184" s="108"/>
      <c r="I184" s="108"/>
      <c r="J184" s="108"/>
      <c r="K184" s="108"/>
      <c r="L184" s="108"/>
      <c r="M184" s="109"/>
      <c r="N184" s="95"/>
      <c r="O184" s="95"/>
      <c r="P184" s="95"/>
      <c r="Q184" s="95"/>
      <c r="R184" s="85"/>
      <c r="T184" s="37"/>
      <c r="U184" s="48"/>
      <c r="V184" s="23"/>
    </row>
    <row r="185" spans="1:22" s="28" customFormat="1" ht="15.75" customHeight="1">
      <c r="A185" s="96"/>
      <c r="B185" s="95"/>
      <c r="C185" s="95"/>
      <c r="D185" s="95"/>
      <c r="E185" s="107"/>
      <c r="F185" s="108"/>
      <c r="G185" s="108"/>
      <c r="H185" s="108"/>
      <c r="I185" s="108"/>
      <c r="J185" s="108"/>
      <c r="K185" s="108"/>
      <c r="L185" s="108"/>
      <c r="M185" s="109"/>
      <c r="N185" s="95"/>
      <c r="O185" s="95"/>
      <c r="P185" s="95"/>
      <c r="Q185" s="95"/>
      <c r="R185" s="85"/>
      <c r="T185" s="37"/>
      <c r="U185" s="48"/>
      <c r="V185" s="23"/>
    </row>
    <row r="186" spans="1:22" s="28" customFormat="1" ht="15.75" customHeight="1">
      <c r="A186" s="96"/>
      <c r="B186" s="95"/>
      <c r="C186" s="95"/>
      <c r="D186" s="95"/>
      <c r="E186" s="107"/>
      <c r="F186" s="108"/>
      <c r="G186" s="108"/>
      <c r="H186" s="108"/>
      <c r="I186" s="108"/>
      <c r="J186" s="108"/>
      <c r="K186" s="108"/>
      <c r="L186" s="108"/>
      <c r="M186" s="109"/>
      <c r="N186" s="95"/>
      <c r="O186" s="95"/>
      <c r="P186" s="95"/>
      <c r="Q186" s="95"/>
      <c r="R186" s="85"/>
      <c r="T186" s="37"/>
      <c r="U186" s="48"/>
      <c r="V186" s="23"/>
    </row>
    <row r="187" spans="1:22" s="28" customFormat="1" ht="15.75" customHeight="1">
      <c r="A187" s="96"/>
      <c r="B187" s="95"/>
      <c r="C187" s="95"/>
      <c r="D187" s="95"/>
      <c r="E187" s="107"/>
      <c r="F187" s="108"/>
      <c r="G187" s="108"/>
      <c r="H187" s="108"/>
      <c r="I187" s="108"/>
      <c r="J187" s="108"/>
      <c r="K187" s="108"/>
      <c r="L187" s="108"/>
      <c r="M187" s="109"/>
      <c r="N187" s="95"/>
      <c r="O187" s="95"/>
      <c r="P187" s="95"/>
      <c r="Q187" s="95"/>
      <c r="R187" s="85"/>
      <c r="T187" s="37"/>
      <c r="U187" s="48"/>
      <c r="V187" s="23"/>
    </row>
    <row r="188" spans="1:22" s="28" customFormat="1" ht="15.75" customHeight="1">
      <c r="A188" s="96"/>
      <c r="B188" s="95"/>
      <c r="C188" s="95"/>
      <c r="D188" s="95"/>
      <c r="E188" s="107"/>
      <c r="F188" s="108"/>
      <c r="G188" s="108"/>
      <c r="H188" s="108"/>
      <c r="I188" s="108"/>
      <c r="J188" s="108"/>
      <c r="K188" s="108"/>
      <c r="L188" s="108"/>
      <c r="M188" s="109"/>
      <c r="N188" s="95"/>
      <c r="O188" s="95"/>
      <c r="P188" s="95"/>
      <c r="Q188" s="95"/>
      <c r="R188" s="85"/>
      <c r="T188" s="37"/>
      <c r="U188" s="48"/>
      <c r="V188" s="23"/>
    </row>
    <row r="189" spans="1:22" s="28" customFormat="1" ht="15.75" customHeight="1">
      <c r="A189" s="96"/>
      <c r="B189" s="95"/>
      <c r="C189" s="95"/>
      <c r="D189" s="95"/>
      <c r="E189" s="107"/>
      <c r="F189" s="108"/>
      <c r="G189" s="108"/>
      <c r="H189" s="108"/>
      <c r="I189" s="108"/>
      <c r="J189" s="108"/>
      <c r="K189" s="108"/>
      <c r="L189" s="108"/>
      <c r="M189" s="109"/>
      <c r="N189" s="95"/>
      <c r="O189" s="95"/>
      <c r="P189" s="95"/>
      <c r="Q189" s="95"/>
      <c r="R189" s="85"/>
      <c r="T189" s="37"/>
      <c r="U189" s="48"/>
      <c r="V189" s="23"/>
    </row>
    <row r="190" spans="1:22" s="28" customFormat="1" ht="15.75" customHeight="1">
      <c r="A190" s="96"/>
      <c r="B190" s="95"/>
      <c r="C190" s="95"/>
      <c r="D190" s="95"/>
      <c r="E190" s="107"/>
      <c r="F190" s="108"/>
      <c r="G190" s="108"/>
      <c r="H190" s="108"/>
      <c r="I190" s="108"/>
      <c r="J190" s="108"/>
      <c r="K190" s="108"/>
      <c r="L190" s="108"/>
      <c r="M190" s="109"/>
      <c r="N190" s="95"/>
      <c r="O190" s="95"/>
      <c r="P190" s="95"/>
      <c r="Q190" s="95"/>
      <c r="R190" s="85"/>
      <c r="T190" s="37"/>
      <c r="U190" s="48"/>
      <c r="V190" s="23"/>
    </row>
    <row r="191" spans="1:22" s="28" customFormat="1" ht="15.75" customHeight="1">
      <c r="A191" s="96"/>
      <c r="B191" s="95"/>
      <c r="C191" s="95"/>
      <c r="D191" s="95"/>
      <c r="E191" s="110"/>
      <c r="F191" s="111"/>
      <c r="G191" s="111"/>
      <c r="H191" s="111"/>
      <c r="I191" s="111"/>
      <c r="J191" s="111"/>
      <c r="K191" s="111"/>
      <c r="L191" s="111"/>
      <c r="M191" s="112"/>
      <c r="N191" s="95"/>
      <c r="O191" s="95"/>
      <c r="P191" s="95"/>
      <c r="Q191" s="95"/>
      <c r="R191" s="85"/>
      <c r="T191" s="37"/>
      <c r="U191" s="48"/>
      <c r="V191" s="23"/>
    </row>
    <row r="192" spans="1:22" s="28" customFormat="1" ht="15.75" customHeight="1">
      <c r="A192" s="95"/>
      <c r="B192" s="95"/>
      <c r="C192" s="95"/>
      <c r="D192" s="95"/>
      <c r="E192" s="96" t="s">
        <v>35</v>
      </c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85"/>
      <c r="T192" s="37"/>
      <c r="U192" s="48"/>
      <c r="V192" s="23"/>
    </row>
    <row r="193" spans="1:22" ht="15.75" customHeight="1">
      <c r="A193" s="95"/>
      <c r="B193" s="95"/>
      <c r="C193" s="95"/>
      <c r="D193" s="95"/>
      <c r="E193" s="95"/>
      <c r="F193" s="95"/>
      <c r="G193" s="95"/>
      <c r="H193" s="95"/>
      <c r="I193" s="95"/>
      <c r="J193" s="95"/>
      <c r="K193" s="95"/>
      <c r="L193" s="95"/>
      <c r="M193" s="7" t="s">
        <v>74</v>
      </c>
      <c r="N193" s="1"/>
      <c r="O193" s="1"/>
      <c r="P193" s="1"/>
      <c r="Q193" s="95"/>
      <c r="R193" s="4"/>
      <c r="U193" s="5"/>
      <c r="V193" s="5"/>
    </row>
    <row r="194" spans="1:22" ht="15.75" customHeight="1">
      <c r="A194" s="95"/>
      <c r="B194" s="95"/>
      <c r="C194" s="95"/>
      <c r="D194" s="95"/>
      <c r="E194" s="95"/>
      <c r="F194" s="95"/>
      <c r="G194" s="95"/>
      <c r="H194" s="95"/>
      <c r="I194" s="95"/>
      <c r="J194" s="95"/>
      <c r="K194" s="95"/>
      <c r="L194" s="95"/>
      <c r="M194" s="86" t="s">
        <v>76</v>
      </c>
      <c r="N194" s="35"/>
      <c r="O194" s="208">
        <v>51.8</v>
      </c>
      <c r="P194" s="209"/>
      <c r="Q194" s="95"/>
      <c r="R194" s="4"/>
    </row>
    <row r="195" spans="1:22" ht="15.75" customHeight="1">
      <c r="A195" s="95"/>
      <c r="B195" s="95"/>
      <c r="C195" s="95"/>
      <c r="D195" s="95"/>
      <c r="E195" s="95"/>
      <c r="F195" s="95"/>
      <c r="G195" s="95"/>
      <c r="H195" s="95"/>
      <c r="I195" s="159"/>
      <c r="J195" s="159"/>
      <c r="K195" s="159"/>
      <c r="L195" s="159"/>
      <c r="M195" s="159"/>
      <c r="N195" s="159"/>
      <c r="O195" s="159"/>
      <c r="P195" s="159"/>
      <c r="Q195" s="95"/>
      <c r="R195" s="4"/>
    </row>
    <row r="196" spans="1:22" ht="15.75" customHeight="1">
      <c r="A196" s="5"/>
      <c r="B196" s="7" t="s">
        <v>40</v>
      </c>
      <c r="C196" s="23"/>
      <c r="D196" s="23"/>
      <c r="E196" s="23"/>
      <c r="F196" s="23"/>
      <c r="G196" s="23"/>
      <c r="H196" s="23"/>
      <c r="I196" s="160"/>
      <c r="J196" s="160"/>
      <c r="K196" s="160"/>
      <c r="L196" s="160"/>
      <c r="M196" s="160"/>
      <c r="N196" s="160"/>
      <c r="O196" s="160"/>
      <c r="P196" s="160"/>
      <c r="Q196" s="23"/>
      <c r="R196" s="4"/>
    </row>
    <row r="197" spans="1:22" ht="15.75" customHeight="1">
      <c r="A197" s="23"/>
      <c r="B197" s="14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6"/>
      <c r="Q197" s="64"/>
      <c r="R197" s="4"/>
    </row>
    <row r="198" spans="1:22" ht="15.75" customHeight="1">
      <c r="A198" s="53"/>
      <c r="B198" s="17"/>
      <c r="C198" s="158" t="s">
        <v>113</v>
      </c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9"/>
      <c r="Q198" s="64"/>
      <c r="R198" s="4"/>
    </row>
    <row r="199" spans="1:22" ht="15.75" customHeight="1">
      <c r="A199" s="53"/>
      <c r="B199" s="17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9"/>
      <c r="Q199" s="64"/>
      <c r="R199" s="4"/>
    </row>
    <row r="200" spans="1:22" ht="15.75" customHeight="1">
      <c r="A200" s="53"/>
      <c r="B200" s="17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9"/>
      <c r="Q200" s="64"/>
      <c r="R200" s="4"/>
    </row>
    <row r="201" spans="1:22">
      <c r="A201" s="53"/>
      <c r="B201" s="17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9"/>
      <c r="Q201" s="64"/>
    </row>
    <row r="202" spans="1:22">
      <c r="A202" s="53"/>
      <c r="B202" s="17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9"/>
      <c r="Q202" s="64"/>
    </row>
    <row r="203" spans="1:22">
      <c r="A203" s="53"/>
      <c r="B203" s="17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9"/>
      <c r="Q203" s="64"/>
      <c r="T203"/>
    </row>
    <row r="204" spans="1:22">
      <c r="A204" s="23"/>
      <c r="B204" s="17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41"/>
      <c r="P204" s="42"/>
      <c r="Q204" s="65"/>
    </row>
    <row r="205" spans="1:22">
      <c r="A205" s="23"/>
      <c r="B205" s="20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43"/>
      <c r="P205" s="44"/>
      <c r="Q205" s="65"/>
    </row>
    <row r="208" spans="1:22" s="23" customFormat="1"/>
    <row r="209" s="23" customFormat="1"/>
    <row r="210" s="23" customFormat="1"/>
    <row r="211" s="23" customFormat="1"/>
    <row r="212" s="23" customFormat="1"/>
    <row r="213" s="23" customFormat="1"/>
    <row r="214" s="23" customFormat="1"/>
    <row r="215" s="23" customFormat="1"/>
    <row r="216" s="23" customFormat="1"/>
    <row r="217" s="23" customFormat="1"/>
    <row r="218" s="23" customFormat="1"/>
    <row r="219" s="23" customFormat="1"/>
    <row r="220" s="23" customFormat="1"/>
    <row r="221" s="23" customFormat="1"/>
    <row r="222" s="23" customFormat="1"/>
    <row r="223" s="23" customFormat="1"/>
    <row r="224" s="23" customFormat="1"/>
    <row r="225" spans="1:19" s="23" customFormat="1"/>
    <row r="226" spans="1:19" s="23" customFormat="1"/>
    <row r="227" spans="1:19" s="23" customFormat="1"/>
    <row r="228" spans="1:19" s="23" customFormat="1"/>
    <row r="229" spans="1:19" s="23" customFormat="1"/>
    <row r="230" spans="1:19" s="23" customFormat="1"/>
    <row r="231" spans="1:19" s="23" customFormat="1">
      <c r="A231" s="95"/>
      <c r="B231" s="95"/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</row>
    <row r="232" spans="1:19" s="23" customFormat="1">
      <c r="B232" s="50"/>
    </row>
    <row r="233" spans="1:19" s="23" customFormat="1">
      <c r="A233" s="50"/>
    </row>
    <row r="234" spans="1:19" s="23" customFormat="1">
      <c r="A234" s="50"/>
      <c r="B234" s="96"/>
      <c r="C234" s="97"/>
      <c r="D234" s="97"/>
      <c r="E234" s="97"/>
      <c r="F234" s="97"/>
      <c r="G234" s="97"/>
      <c r="H234" s="96"/>
      <c r="I234" s="97"/>
      <c r="J234" s="97"/>
      <c r="K234" s="97"/>
      <c r="L234" s="97"/>
      <c r="M234" s="96"/>
      <c r="N234" s="96"/>
      <c r="O234" s="96"/>
      <c r="P234" s="96"/>
      <c r="Q234" s="96"/>
      <c r="R234" s="96"/>
      <c r="S234" s="97"/>
    </row>
    <row r="235" spans="1:19" s="23" customFormat="1">
      <c r="A235" s="50"/>
      <c r="B235" s="96"/>
      <c r="H235" s="96"/>
    </row>
    <row r="236" spans="1:19" s="23" customFormat="1">
      <c r="A236" s="50"/>
      <c r="B236" s="48"/>
      <c r="C236" s="48"/>
      <c r="E236" s="31"/>
      <c r="H236" s="59"/>
      <c r="I236" s="59"/>
      <c r="K236" s="31"/>
      <c r="M236" s="59"/>
      <c r="N236" s="59"/>
      <c r="P236" s="31"/>
    </row>
    <row r="237" spans="1:19" s="23" customFormat="1">
      <c r="A237" s="50"/>
      <c r="B237" s="48"/>
      <c r="C237" s="48"/>
      <c r="E237" s="31"/>
      <c r="H237" s="59"/>
      <c r="I237" s="59"/>
      <c r="K237" s="31"/>
      <c r="M237" s="59"/>
      <c r="N237" s="59"/>
      <c r="P237" s="31"/>
    </row>
    <row r="238" spans="1:19" s="23" customFormat="1">
      <c r="A238" s="50"/>
      <c r="B238" s="37"/>
      <c r="C238" s="48"/>
      <c r="E238" s="31"/>
      <c r="H238" s="59"/>
      <c r="I238" s="59"/>
      <c r="K238" s="31"/>
      <c r="M238" s="59"/>
      <c r="N238" s="59"/>
      <c r="P238" s="31"/>
    </row>
    <row r="239" spans="1:19" s="23" customFormat="1">
      <c r="A239" s="50"/>
      <c r="B239" s="37"/>
      <c r="C239" s="48"/>
      <c r="E239" s="31"/>
      <c r="H239" s="58"/>
      <c r="I239" s="59"/>
      <c r="K239" s="38"/>
      <c r="M239" s="58"/>
      <c r="N239" s="59"/>
      <c r="P239" s="38"/>
    </row>
    <row r="240" spans="1:19" s="23" customFormat="1" ht="13.7" customHeight="1">
      <c r="A240" s="50"/>
      <c r="B240" s="37"/>
      <c r="C240" s="48"/>
      <c r="E240" s="31"/>
      <c r="H240" s="59"/>
      <c r="I240" s="59"/>
      <c r="K240" s="31"/>
      <c r="M240" s="59"/>
      <c r="N240" s="59"/>
      <c r="P240" s="31"/>
    </row>
    <row r="241" spans="2:23" s="50" customFormat="1" ht="13.7" customHeight="1">
      <c r="B241" s="48"/>
      <c r="C241" s="48"/>
      <c r="D241" s="23"/>
      <c r="E241" s="31"/>
    </row>
    <row r="242" spans="2:23" s="50" customFormat="1" ht="13.7" customHeight="1">
      <c r="B242" s="37"/>
      <c r="C242" s="48"/>
      <c r="D242" s="23"/>
      <c r="E242" s="38"/>
    </row>
    <row r="243" spans="2:23" s="50" customFormat="1" ht="13.7" customHeight="1"/>
    <row r="244" spans="2:23" s="50" customFormat="1" ht="13.7" customHeight="1">
      <c r="B244" s="29"/>
      <c r="C244" s="23"/>
      <c r="D244" s="48"/>
      <c r="E244" s="27"/>
      <c r="F244" s="23"/>
      <c r="G244" s="31"/>
      <c r="J244" s="29"/>
      <c r="K244" s="23"/>
      <c r="L244" s="48"/>
      <c r="M244" s="27"/>
      <c r="N244" s="23"/>
      <c r="O244" s="38"/>
      <c r="P244" s="31"/>
      <c r="T244" s="94"/>
    </row>
    <row r="245" spans="2:23" s="50" customFormat="1" ht="13.7" customHeight="1"/>
    <row r="246" spans="2:23" s="23" customFormat="1" ht="13.7" customHeight="1">
      <c r="B246" s="96"/>
      <c r="C246" s="96"/>
      <c r="D246" s="96"/>
      <c r="E246" s="50"/>
      <c r="F246" s="50"/>
      <c r="G246" s="50"/>
      <c r="H246" s="50"/>
    </row>
    <row r="247" spans="2:23" s="23" customFormat="1" ht="13.7" customHeight="1">
      <c r="B247" s="29"/>
      <c r="D247" s="48"/>
      <c r="E247" s="27"/>
      <c r="G247" s="38"/>
      <c r="H247" s="31"/>
      <c r="O247" s="38"/>
      <c r="P247" s="50"/>
      <c r="Q247" s="31"/>
    </row>
    <row r="248" spans="2:23" s="23" customFormat="1" ht="13.7" customHeight="1">
      <c r="B248" s="29"/>
      <c r="D248" s="48"/>
      <c r="E248" s="27"/>
      <c r="G248" s="38"/>
      <c r="H248" s="31"/>
      <c r="O248" s="38"/>
      <c r="P248" s="50"/>
      <c r="Q248" s="31"/>
    </row>
    <row r="249" spans="2:23" s="23" customFormat="1" ht="13.7" customHeight="1"/>
    <row r="250" spans="2:23" s="23" customFormat="1" ht="13.7" customHeight="1">
      <c r="B250" s="50"/>
      <c r="C250" s="50"/>
      <c r="D250" s="50"/>
      <c r="E250" s="50"/>
      <c r="F250" s="34"/>
      <c r="G250" s="34"/>
      <c r="H250" s="50"/>
      <c r="I250" s="50"/>
      <c r="J250" s="50"/>
      <c r="K250" s="50"/>
      <c r="L250" s="50"/>
      <c r="M250" s="50"/>
      <c r="N250" s="50"/>
      <c r="O250" s="50"/>
      <c r="P250" s="50"/>
      <c r="Q250" s="50"/>
    </row>
    <row r="251" spans="2:23" s="23" customFormat="1" ht="13.7" customHeight="1">
      <c r="U251" s="94"/>
    </row>
    <row r="252" spans="2:23" s="23" customFormat="1" ht="13.7" customHeight="1"/>
    <row r="253" spans="2:23" s="23" customFormat="1" ht="13.7" customHeight="1"/>
    <row r="254" spans="2:23" s="23" customFormat="1" ht="13.7" customHeight="1"/>
    <row r="255" spans="2:23" s="23" customFormat="1" ht="13.7" customHeight="1">
      <c r="T255" s="33"/>
      <c r="U255" s="33"/>
      <c r="V255" s="33"/>
      <c r="W255" s="33"/>
    </row>
    <row r="256" spans="2:23" s="23" customFormat="1"/>
    <row r="257" spans="2:18" s="23" customFormat="1"/>
    <row r="258" spans="2:18" s="23" customFormat="1" ht="13.7" customHeight="1"/>
    <row r="259" spans="2:18" s="23" customFormat="1" ht="13.7" customHeight="1"/>
    <row r="260" spans="2:18" s="23" customFormat="1" ht="13.7" customHeight="1">
      <c r="B260" s="32"/>
      <c r="C260" s="32"/>
      <c r="D260" s="40"/>
      <c r="E260" s="45"/>
      <c r="F260" s="45"/>
      <c r="G260" s="45"/>
      <c r="H260" s="99"/>
      <c r="I260" s="99"/>
      <c r="J260" s="45"/>
      <c r="K260" s="32"/>
      <c r="L260" s="45"/>
      <c r="M260" s="45"/>
      <c r="N260" s="45"/>
      <c r="O260" s="45"/>
      <c r="P260" s="47"/>
      <c r="Q260" s="47"/>
    </row>
    <row r="261" spans="2:18" s="45" customFormat="1" ht="13.7" customHeight="1">
      <c r="B261" s="32"/>
      <c r="C261" s="32"/>
      <c r="D261" s="40"/>
      <c r="F261" s="46"/>
      <c r="H261" s="98"/>
      <c r="I261" s="98"/>
      <c r="P261" s="47"/>
    </row>
    <row r="262" spans="2:18" s="45" customFormat="1" ht="13.7" customHeight="1">
      <c r="B262" s="32"/>
      <c r="C262" s="32"/>
      <c r="D262" s="40"/>
      <c r="H262" s="99"/>
      <c r="I262" s="99"/>
      <c r="K262" s="32"/>
      <c r="P262" s="47"/>
      <c r="Q262" s="47"/>
    </row>
    <row r="263" spans="2:18" s="45" customFormat="1" ht="13.7" customHeight="1">
      <c r="B263" s="32"/>
      <c r="C263" s="32"/>
      <c r="D263" s="40"/>
      <c r="F263" s="46"/>
      <c r="H263" s="98"/>
      <c r="I263" s="98"/>
      <c r="P263" s="47"/>
    </row>
    <row r="264" spans="2:18" s="45" customFormat="1" ht="13.7" customHeight="1">
      <c r="B264" s="32"/>
      <c r="C264" s="32"/>
      <c r="D264" s="40"/>
      <c r="H264" s="99"/>
      <c r="I264" s="99"/>
      <c r="K264" s="32"/>
      <c r="L264" s="29"/>
      <c r="M264" s="23"/>
      <c r="N264" s="23"/>
      <c r="P264" s="99"/>
      <c r="Q264" s="47"/>
    </row>
    <row r="265" spans="2:18" s="45" customFormat="1" ht="13.7" customHeight="1">
      <c r="B265" s="32"/>
      <c r="C265" s="32"/>
      <c r="D265" s="40"/>
      <c r="F265" s="46"/>
      <c r="H265" s="98"/>
      <c r="I265" s="98"/>
      <c r="P265" s="47"/>
    </row>
    <row r="266" spans="2:18" s="45" customFormat="1" ht="13.7" customHeight="1">
      <c r="B266" s="32"/>
      <c r="C266" s="32"/>
      <c r="D266" s="40"/>
      <c r="H266" s="99"/>
      <c r="I266" s="99"/>
      <c r="K266" s="32"/>
      <c r="L266" s="29"/>
      <c r="M266" s="23"/>
      <c r="N266" s="23"/>
      <c r="P266" s="99"/>
      <c r="Q266" s="47"/>
    </row>
    <row r="267" spans="2:18" s="45" customFormat="1" ht="13.7" customHeight="1">
      <c r="B267" s="32"/>
      <c r="C267" s="32"/>
      <c r="D267" s="40"/>
      <c r="F267" s="46"/>
      <c r="H267" s="98"/>
      <c r="I267" s="98"/>
      <c r="P267" s="47"/>
    </row>
    <row r="268" spans="2:18" s="45" customFormat="1" ht="13.7" customHeight="1">
      <c r="B268" s="32"/>
      <c r="C268" s="32"/>
      <c r="D268" s="40"/>
      <c r="H268" s="99"/>
      <c r="I268" s="99"/>
      <c r="L268" s="100"/>
      <c r="M268" s="32"/>
      <c r="N268" s="40"/>
      <c r="O268" s="23"/>
      <c r="P268" s="99"/>
    </row>
    <row r="269" spans="2:18" s="45" customFormat="1" ht="13.7" customHeight="1">
      <c r="B269" s="32"/>
      <c r="C269" s="32"/>
      <c r="D269" s="40"/>
      <c r="F269" s="46"/>
      <c r="H269" s="98"/>
      <c r="I269" s="98"/>
      <c r="L269" s="32"/>
      <c r="M269" s="32"/>
      <c r="N269" s="40"/>
      <c r="O269" s="6"/>
      <c r="P269" s="23"/>
      <c r="R269" s="6"/>
    </row>
    <row r="270" spans="2:18" s="45" customFormat="1" ht="13.7" customHeight="1">
      <c r="B270" s="32"/>
      <c r="C270" s="32"/>
      <c r="D270" s="40"/>
      <c r="H270" s="99"/>
      <c r="I270" s="99"/>
      <c r="L270" s="32"/>
      <c r="M270" s="32"/>
      <c r="N270" s="40"/>
      <c r="O270" s="23"/>
      <c r="P270" s="99"/>
      <c r="R270" s="32"/>
    </row>
    <row r="271" spans="2:18" s="45" customFormat="1" ht="13.7" customHeight="1">
      <c r="B271" s="23"/>
      <c r="C271" s="37"/>
      <c r="D271" s="23"/>
      <c r="E271" s="23"/>
      <c r="F271" s="38"/>
      <c r="G271" s="38"/>
      <c r="H271" s="23"/>
      <c r="I271" s="23"/>
      <c r="J271" s="23"/>
      <c r="K271" s="23"/>
      <c r="L271" s="23"/>
      <c r="M271" s="39"/>
      <c r="N271" s="23"/>
      <c r="O271" s="23"/>
      <c r="P271" s="23"/>
      <c r="Q271" s="23"/>
      <c r="R271" s="6"/>
    </row>
    <row r="272" spans="2:18" s="23" customFormat="1" ht="13.7" customHeight="1">
      <c r="B272" s="101"/>
      <c r="C272" s="102"/>
      <c r="D272" s="102"/>
      <c r="E272" s="102"/>
      <c r="F272" s="102"/>
      <c r="H272" s="101"/>
      <c r="I272" s="102"/>
      <c r="J272" s="102"/>
      <c r="K272" s="102"/>
      <c r="L272" s="102"/>
      <c r="M272" s="102"/>
      <c r="N272" s="102"/>
      <c r="O272" s="102"/>
      <c r="P272" s="102"/>
      <c r="Q272" s="31"/>
    </row>
    <row r="273" spans="1:17" s="23" customFormat="1" ht="15.75" customHeight="1">
      <c r="B273" s="29"/>
      <c r="F273" s="99"/>
      <c r="H273" s="29"/>
      <c r="K273" s="99"/>
      <c r="M273" s="29"/>
      <c r="P273" s="99"/>
    </row>
    <row r="274" spans="1:17" s="23" customFormat="1" ht="15.75" customHeight="1">
      <c r="B274" s="29"/>
      <c r="F274" s="99"/>
      <c r="H274" s="29"/>
      <c r="K274" s="99"/>
      <c r="M274" s="29"/>
      <c r="P274" s="99"/>
      <c r="Q274" s="31"/>
    </row>
    <row r="275" spans="1:17" s="23" customFormat="1" ht="15.75" customHeight="1"/>
    <row r="276" spans="1:17" s="28" customFormat="1" ht="11.1" customHeight="1"/>
    <row r="277" spans="1:17" s="23" customFormat="1"/>
    <row r="278" spans="1:17" s="23" customFormat="1"/>
    <row r="279" spans="1:17" s="23" customFormat="1"/>
    <row r="280" spans="1:17" s="23" customFormat="1"/>
    <row r="281" spans="1:17" s="23" customFormat="1"/>
    <row r="282" spans="1:17" s="23" customFormat="1"/>
    <row r="283" spans="1:17" s="23" customFormat="1"/>
    <row r="284" spans="1:17" s="23" customFormat="1"/>
    <row r="285" spans="1:17" s="23" customFormat="1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3"/>
      <c r="P285" s="63"/>
      <c r="Q285" s="63"/>
    </row>
    <row r="286" spans="1:17" s="23" customFormat="1">
      <c r="A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</row>
    <row r="287" spans="1:17" s="23" customFormat="1">
      <c r="A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</row>
    <row r="288" spans="1:17" s="23" customFormat="1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</row>
    <row r="289" spans="1:19" s="23" customFormat="1"/>
    <row r="290" spans="1:19" s="23" customFormat="1"/>
    <row r="291" spans="1:19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5"/>
      <c r="S291" s="5"/>
    </row>
    <row r="292" spans="1:19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</row>
    <row r="293" spans="1:19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</row>
  </sheetData>
  <mergeCells count="173">
    <mergeCell ref="N147:O147"/>
    <mergeCell ref="N148:O148"/>
    <mergeCell ref="O194:P194"/>
    <mergeCell ref="B99:C99"/>
    <mergeCell ref="D54:E54"/>
    <mergeCell ref="P143:Q143"/>
    <mergeCell ref="P144:Q144"/>
    <mergeCell ref="P145:Q145"/>
    <mergeCell ref="P146:Q146"/>
    <mergeCell ref="P147:Q147"/>
    <mergeCell ref="P148:Q148"/>
    <mergeCell ref="P140:Q140"/>
    <mergeCell ref="N142:O142"/>
    <mergeCell ref="N143:O143"/>
    <mergeCell ref="N144:O144"/>
    <mergeCell ref="N145:O145"/>
    <mergeCell ref="N146:O146"/>
    <mergeCell ref="J147:K147"/>
    <mergeCell ref="J148:K148"/>
    <mergeCell ref="L141:M141"/>
    <mergeCell ref="L142:M142"/>
    <mergeCell ref="L143:M143"/>
    <mergeCell ref="L144:M144"/>
    <mergeCell ref="L145:M145"/>
    <mergeCell ref="L146:M146"/>
    <mergeCell ref="L147:M147"/>
    <mergeCell ref="L148:M148"/>
    <mergeCell ref="J142:K142"/>
    <mergeCell ref="J143:K143"/>
    <mergeCell ref="J144:K144"/>
    <mergeCell ref="J145:K145"/>
    <mergeCell ref="J146:K146"/>
    <mergeCell ref="F147:G147"/>
    <mergeCell ref="F148:G148"/>
    <mergeCell ref="H142:I142"/>
    <mergeCell ref="H143:I143"/>
    <mergeCell ref="H144:I144"/>
    <mergeCell ref="H145:I145"/>
    <mergeCell ref="H146:I146"/>
    <mergeCell ref="H147:I147"/>
    <mergeCell ref="H148:I148"/>
    <mergeCell ref="F142:G142"/>
    <mergeCell ref="F143:G143"/>
    <mergeCell ref="F144:G144"/>
    <mergeCell ref="F145:G145"/>
    <mergeCell ref="F146:G146"/>
    <mergeCell ref="B147:C147"/>
    <mergeCell ref="B148:C148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B142:C142"/>
    <mergeCell ref="B143:C143"/>
    <mergeCell ref="B144:C144"/>
    <mergeCell ref="B145:C145"/>
    <mergeCell ref="B146:C146"/>
    <mergeCell ref="B141:C141"/>
    <mergeCell ref="F141:G141"/>
    <mergeCell ref="J141:K141"/>
    <mergeCell ref="N141:O141"/>
    <mergeCell ref="D51:E51"/>
    <mergeCell ref="O47:P47"/>
    <mergeCell ref="I46:J46"/>
    <mergeCell ref="I47:J47"/>
    <mergeCell ref="I48:J48"/>
    <mergeCell ref="K46:L46"/>
    <mergeCell ref="K47:L47"/>
    <mergeCell ref="K48:L48"/>
    <mergeCell ref="D105:E105"/>
    <mergeCell ref="D106:E106"/>
    <mergeCell ref="A85:G86"/>
    <mergeCell ref="B106:C106"/>
    <mergeCell ref="D90:E90"/>
    <mergeCell ref="D91:E91"/>
    <mergeCell ref="D92:E92"/>
    <mergeCell ref="D93:E93"/>
    <mergeCell ref="H141:I141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B101:C101"/>
    <mergeCell ref="B102:C102"/>
    <mergeCell ref="B103:C103"/>
    <mergeCell ref="B104:C104"/>
    <mergeCell ref="B105:C105"/>
    <mergeCell ref="B95:C95"/>
    <mergeCell ref="B96:C96"/>
    <mergeCell ref="B97:C97"/>
    <mergeCell ref="B98:C98"/>
    <mergeCell ref="B100:C100"/>
    <mergeCell ref="B90:C90"/>
    <mergeCell ref="B91:C91"/>
    <mergeCell ref="B92:C92"/>
    <mergeCell ref="B93:C93"/>
    <mergeCell ref="B94:C94"/>
    <mergeCell ref="B9:C9"/>
    <mergeCell ref="B8:C8"/>
    <mergeCell ref="B16:C16"/>
    <mergeCell ref="B17:C17"/>
    <mergeCell ref="B11:C11"/>
    <mergeCell ref="B10:C10"/>
    <mergeCell ref="A139:A140"/>
    <mergeCell ref="B139:C139"/>
    <mergeCell ref="D139:E139"/>
    <mergeCell ref="B140:C140"/>
    <mergeCell ref="D140:E140"/>
    <mergeCell ref="E1:N1"/>
    <mergeCell ref="H139:I139"/>
    <mergeCell ref="J139:K139"/>
    <mergeCell ref="L139:M139"/>
    <mergeCell ref="N139:O139"/>
    <mergeCell ref="F139:G139"/>
    <mergeCell ref="D8:E8"/>
    <mergeCell ref="D9:E9"/>
    <mergeCell ref="D10:E10"/>
    <mergeCell ref="D11:E11"/>
    <mergeCell ref="D12:E12"/>
    <mergeCell ref="D13:E13"/>
    <mergeCell ref="D14:F14"/>
    <mergeCell ref="F140:G140"/>
    <mergeCell ref="H140:I140"/>
    <mergeCell ref="J140:K140"/>
    <mergeCell ref="L140:M140"/>
    <mergeCell ref="N140:O140"/>
    <mergeCell ref="B13:C13"/>
    <mergeCell ref="A88:A89"/>
    <mergeCell ref="D89:E89"/>
    <mergeCell ref="D88:E88"/>
    <mergeCell ref="D15:F15"/>
    <mergeCell ref="D16:F16"/>
    <mergeCell ref="D17:F17"/>
    <mergeCell ref="D38:E38"/>
    <mergeCell ref="A5:Q5"/>
    <mergeCell ref="B12:C12"/>
    <mergeCell ref="B89:C89"/>
    <mergeCell ref="D41:F41"/>
    <mergeCell ref="D42:F42"/>
    <mergeCell ref="D43:F43"/>
    <mergeCell ref="D46:F46"/>
    <mergeCell ref="D47:F47"/>
    <mergeCell ref="D48:F48"/>
    <mergeCell ref="G46:H46"/>
    <mergeCell ref="G47:H47"/>
    <mergeCell ref="G48:H48"/>
    <mergeCell ref="M46:N46"/>
    <mergeCell ref="M47:N47"/>
    <mergeCell ref="M48:N48"/>
    <mergeCell ref="O48:P48"/>
    <mergeCell ref="V19:W19"/>
    <mergeCell ref="V15:W15"/>
    <mergeCell ref="V16:W16"/>
    <mergeCell ref="V17:W17"/>
    <mergeCell ref="V18:W18"/>
    <mergeCell ref="B88:C88"/>
    <mergeCell ref="B15:C15"/>
    <mergeCell ref="B14:C14"/>
    <mergeCell ref="V11:W11"/>
    <mergeCell ref="V12:W12"/>
    <mergeCell ref="V13:W13"/>
    <mergeCell ref="V14:W14"/>
  </mergeCells>
  <phoneticPr fontId="0" type="noConversion"/>
  <pageMargins left="0.76" right="0.37" top="0.39" bottom="0.34" header="0.21" footer="0.25"/>
  <pageSetup paperSize="9" scale="95" orientation="portrait" horizontalDpi="4294967293" verticalDpi="1200" r:id="rId1"/>
  <headerFooter alignWithMargins="0">
    <oddHeader>&amp;Rstr &amp;P/&amp;N</oddHeader>
  </headerFooter>
  <rowBreaks count="3" manualBreakCount="3">
    <brk id="55" max="16" man="1"/>
    <brk id="108" max="16" man="1"/>
    <brk id="155" max="16" man="1"/>
  </rowBreaks>
  <drawing r:id="rId2"/>
  <legacyDrawing r:id="rId3"/>
  <oleObjects>
    <mc:AlternateContent xmlns:mc="http://schemas.openxmlformats.org/markup-compatibility/2006">
      <mc:Choice Requires="x14">
        <oleObject progId="Equation.3" shapeId="1081" r:id="rId4">
          <objectPr defaultSize="0" autoPict="0" r:id="rId5">
            <anchor moveWithCells="1" sizeWithCells="1">
              <from>
                <xdr:col>13</xdr:col>
                <xdr:colOff>161925</xdr:colOff>
                <xdr:row>51</xdr:row>
                <xdr:rowOff>9525</xdr:rowOff>
              </from>
              <to>
                <xdr:col>16</xdr:col>
                <xdr:colOff>342900</xdr:colOff>
                <xdr:row>53</xdr:row>
                <xdr:rowOff>152400</xdr:rowOff>
              </to>
            </anchor>
          </objectPr>
        </oleObject>
      </mc:Choice>
      <mc:Fallback>
        <oleObject progId="Equation.3" shapeId="1081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12"/>
  <sheetViews>
    <sheetView workbookViewId="0">
      <selection activeCell="Q20" sqref="A1:Q20"/>
    </sheetView>
  </sheetViews>
  <sheetFormatPr defaultRowHeight="12.75"/>
  <cols>
    <col min="1" max="1" width="11.42578125" customWidth="1"/>
  </cols>
  <sheetData>
    <row r="3" spans="2:6">
      <c r="B3" s="49"/>
    </row>
    <row r="4" spans="2:6">
      <c r="B4" s="49"/>
    </row>
    <row r="11" spans="2:6">
      <c r="F11" s="49"/>
    </row>
    <row r="12" spans="2:6">
      <c r="F12" s="49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FER Zagreb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Mirko Cettolo</dc:creator>
  <cp:lastModifiedBy>Stjepan</cp:lastModifiedBy>
  <cp:lastPrinted>2020-12-16T15:15:18Z</cp:lastPrinted>
  <dcterms:created xsi:type="dcterms:W3CDTF">2007-08-28T20:35:02Z</dcterms:created>
  <dcterms:modified xsi:type="dcterms:W3CDTF">2020-12-17T07:32:41Z</dcterms:modified>
</cp:coreProperties>
</file>